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12" windowWidth="18240" windowHeight="10020" tabRatio="848" activeTab="1"/>
  </bookViews>
  <sheets>
    <sheet name="biểu số 01" sheetId="1" r:id="rId1"/>
    <sheet name="Biểu số 02" sheetId="2" r:id="rId2"/>
    <sheet name="Biểu số 03" sheetId="3" r:id="rId3"/>
  </sheets>
  <definedNames>
    <definedName name="_xlnm.Print_Area" localSheetId="0">'biểu số 01'!$A$1:$H$59</definedName>
    <definedName name="_xlnm.Print_Area" localSheetId="1">'Biểu số 02'!$A$1:$M$118</definedName>
    <definedName name="_xlnm.Print_Area" localSheetId="2">'Biểu số 03'!$A$1:$G$48</definedName>
    <definedName name="_xlnm.Print_Titles" localSheetId="0">'biểu số 01'!$5:$5</definedName>
    <definedName name="_xlnm.Print_Titles" localSheetId="1">'Biểu số 02'!$5:$7</definedName>
  </definedNames>
  <calcPr fullCalcOnLoad="1"/>
</workbook>
</file>

<file path=xl/sharedStrings.xml><?xml version="1.0" encoding="utf-8"?>
<sst xmlns="http://schemas.openxmlformats.org/spreadsheetml/2006/main" count="522" uniqueCount="231">
  <si>
    <t>TT</t>
  </si>
  <si>
    <t>Chỉ tiêu</t>
  </si>
  <si>
    <t>Đơn vị</t>
  </si>
  <si>
    <t>9=8/6</t>
  </si>
  <si>
    <t>I</t>
  </si>
  <si>
    <t>Tỷ đồng</t>
  </si>
  <si>
    <t>Nông, lâm, thủy sản</t>
  </si>
  <si>
    <t>Công nghiệp, xây dựng</t>
  </si>
  <si>
    <t>Thương mại - Dịch vụ</t>
  </si>
  <si>
    <t>%</t>
  </si>
  <si>
    <t>-</t>
  </si>
  <si>
    <t>triệu đồng</t>
  </si>
  <si>
    <t>Tổng sản lượng lương thực có hạt</t>
  </si>
  <si>
    <t>tấn</t>
  </si>
  <si>
    <t>Lương thực bình quân đầu người/năm</t>
  </si>
  <si>
    <t>kg/năm</t>
  </si>
  <si>
    <t>Thu nhập bình quân đầu người/năm</t>
  </si>
  <si>
    <t>Tổng mức bán lẻ hàng hóa và doanh thu dịch vụ</t>
  </si>
  <si>
    <t>II</t>
  </si>
  <si>
    <t xml:space="preserve"> Dân số trung bình trong năm</t>
  </si>
  <si>
    <t>Người</t>
  </si>
  <si>
    <t>Tỷ lệ tăng dân số tự nhiên</t>
  </si>
  <si>
    <t xml:space="preserve"> Mức giảm tỷ lệ hộ nghèo trong năm</t>
  </si>
  <si>
    <t xml:space="preserve"> Tỷ lệ tham gia bảo hiểm xã hội</t>
  </si>
  <si>
    <t xml:space="preserve"> Tỷ lệ bao phủ BHYT</t>
  </si>
  <si>
    <r>
      <t xml:space="preserve"> Số gường bệnh/10.000 dân </t>
    </r>
    <r>
      <rPr>
        <i/>
        <sz val="12"/>
        <color indexed="8"/>
        <rFont val="Times New Roman"/>
        <family val="1"/>
      </rPr>
      <t>(không tính gường bệnh trạm y tế)</t>
    </r>
  </si>
  <si>
    <t xml:space="preserve"> Số bác sĩ /10.000 dân</t>
  </si>
  <si>
    <t>Tỷ lệ xã đạt bộ tiêu chí quốc gia về y tế xã giai đoạn 2011-2020</t>
  </si>
  <si>
    <t xml:space="preserve">Tỷ lệ trẻ em dưới 5 tuổi suy dinh dưỡng (cân nặng theo tuổi) </t>
  </si>
  <si>
    <t xml:space="preserve"> Tổng số học sinh có mặt trên địa bàn</t>
  </si>
  <si>
    <t xml:space="preserve">  + Bổ túc văn hóa</t>
  </si>
  <si>
    <t>III</t>
  </si>
  <si>
    <t>Độ che phủ rừng</t>
  </si>
  <si>
    <t>Tỷ lệ hộ nông thôn có công trình vệ sinh hợp vệ sinh</t>
  </si>
  <si>
    <t>Biểu số: 01</t>
  </si>
  <si>
    <t xml:space="preserve">TỔNG HỢP MỘT SỐ CHỈ TIÊU </t>
  </si>
  <si>
    <t>KINH TẾ - XÃ HỘI, MÔI TRƯỜNG CHỦ YẾU</t>
  </si>
  <si>
    <t>KH 2018 so với ƯTH 2017 (%)</t>
  </si>
  <si>
    <t>Kế hoạch</t>
  </si>
  <si>
    <t xml:space="preserve"> ƯTH cả năm</t>
  </si>
  <si>
    <t>A</t>
  </si>
  <si>
    <t>NÔNG, LÂM NGHIỆP VÀ THỦY SẢN</t>
  </si>
  <si>
    <t>A1</t>
  </si>
  <si>
    <t>Ngành trồng trọt</t>
  </si>
  <si>
    <t>Tổng DTGT</t>
  </si>
  <si>
    <t>ha</t>
  </si>
  <si>
    <t>SLLT có hạt</t>
  </si>
  <si>
    <t>Tấn</t>
  </si>
  <si>
    <t>Trong đó: Thóc</t>
  </si>
  <si>
    <t>Tổng DTGT cây hàng năm</t>
  </si>
  <si>
    <t>Cây lương thực</t>
  </si>
  <si>
    <t>a</t>
  </si>
  <si>
    <t>Cây lúa cả năm</t>
  </si>
  <si>
    <t>Năng suất</t>
  </si>
  <si>
    <t>tạ/ha</t>
  </si>
  <si>
    <t>Sản lượng</t>
  </si>
  <si>
    <t>Lúa vụ mùa</t>
  </si>
  <si>
    <t xml:space="preserve">          + Lúa ruộng</t>
  </si>
  <si>
    <t xml:space="preserve">         + Lúa nà thổ</t>
  </si>
  <si>
    <t>b</t>
  </si>
  <si>
    <t>Cây ngô cả năm</t>
  </si>
  <si>
    <t>Cây ngô vụ đông xuân</t>
  </si>
  <si>
    <t>Cây ngô vụ mùa</t>
  </si>
  <si>
    <t>DT cây chất bột lấy củ</t>
  </si>
  <si>
    <t>+ Cây sắn</t>
  </si>
  <si>
    <t>Diện tích cây thực phẩm</t>
  </si>
  <si>
    <t>+ Rau các loại</t>
  </si>
  <si>
    <t>Tổng DT cây lâu năm</t>
  </si>
  <si>
    <t>Cây công nghiệp lâu năm</t>
  </si>
  <si>
    <t>TĐ - DT trồng mới</t>
  </si>
  <si>
    <t xml:space="preserve">      - DT kinh doanh</t>
  </si>
  <si>
    <t>tạ / ha</t>
  </si>
  <si>
    <t>Cây lâu năm khác</t>
  </si>
  <si>
    <t>c</t>
  </si>
  <si>
    <t>Cây bời lời</t>
  </si>
  <si>
    <t>A2</t>
  </si>
  <si>
    <t>Chăn nuôi</t>
  </si>
  <si>
    <t>Con</t>
  </si>
  <si>
    <t>Tổng đàn trâu</t>
  </si>
  <si>
    <t>Tổng đàn bò</t>
  </si>
  <si>
    <t>Tổng đàn heo</t>
  </si>
  <si>
    <t>A3</t>
  </si>
  <si>
    <t>Thủy sản</t>
  </si>
  <si>
    <t>Diện tích nuôi ao hồ nhỏ</t>
  </si>
  <si>
    <t>A4</t>
  </si>
  <si>
    <t>Phát triển nông thôn</t>
  </si>
  <si>
    <t>Xã</t>
  </si>
  <si>
    <t>- Số xã chưa có đường ô tô đến trung tâm xã</t>
  </si>
  <si>
    <t>- Tỷ lệ dân số nông thôn được sử dụng nước hợp vệ sinh</t>
  </si>
  <si>
    <t>- Số tiêu chí nông thôn mới bình quân đạt được bình quân/xã</t>
  </si>
  <si>
    <t>Tiêu chí</t>
  </si>
  <si>
    <t>- Số xã đạt chuẩn nông thôn mới</t>
  </si>
  <si>
    <t>xã</t>
  </si>
  <si>
    <t>- Tỷ lệ số xã đạt chuẩn nông thôn mới</t>
  </si>
  <si>
    <t>B</t>
  </si>
  <si>
    <t>CÔNG NGHIỆP</t>
  </si>
  <si>
    <t>Công nghiệp khai thác</t>
  </si>
  <si>
    <t>Khai thác đát, cát, sỏi</t>
  </si>
  <si>
    <t>Công nghiệp chế biến</t>
  </si>
  <si>
    <t>May mặc trang phục quy chuẩn</t>
  </si>
  <si>
    <t>1.000 bộ</t>
  </si>
  <si>
    <t>Xay xát lương thực</t>
  </si>
  <si>
    <t>Sản xuất bún, phở, bánh mì</t>
  </si>
  <si>
    <t>Sản xuất gạch nung, không nung</t>
  </si>
  <si>
    <t>1.000 viên</t>
  </si>
  <si>
    <t>Tổng sản lượng điện thương phẩm</t>
  </si>
  <si>
    <t>1.000kw/h</t>
  </si>
  <si>
    <t>C</t>
  </si>
  <si>
    <t>DỊCH VỤ</t>
  </si>
  <si>
    <t>Vận tải</t>
  </si>
  <si>
    <t>Vận tải hàng hóa</t>
  </si>
  <si>
    <t>Khối lượng vận chuyển</t>
  </si>
  <si>
    <t>1.000Tấn</t>
  </si>
  <si>
    <t>Khối lượng luân chuyển</t>
  </si>
  <si>
    <t>1.000Tấn.km</t>
  </si>
  <si>
    <t>Vận tải hành khách</t>
  </si>
  <si>
    <t>1.000HK</t>
  </si>
  <si>
    <t>1.000HK.km</t>
  </si>
  <si>
    <r>
      <t>Ghi chú:</t>
    </r>
    <r>
      <rPr>
        <i/>
        <sz val="12"/>
        <rFont val="Times New Roman"/>
        <family val="1"/>
      </rPr>
      <t xml:space="preserve">
(*) Diện tích cây cà phê xã Đăk Long tổng số 168 ha, trong đó:Nông trường cà phee Đăk Long là 174 ha,
(**) Diện tích cây cao su đại điền 3 xã (Đăk Môn, Đăk Long, Đăk Kroong) của Công ty Cao sư Kon Tum là 344,6 ha 
(***) Xã Mường Hoong còn 2 thôn/làng chưa có điện lưới quốc gia (Đăk Bối và Mô Bo)</t>
    </r>
  </si>
  <si>
    <t>Biểu số: 02</t>
  </si>
  <si>
    <t>ĐVT</t>
  </si>
  <si>
    <t>*</t>
  </si>
  <si>
    <t>Ha</t>
  </si>
  <si>
    <t>Tạ/ha</t>
  </si>
  <si>
    <t>1.2</t>
  </si>
  <si>
    <t>Tổng sản lượng thủy sản</t>
  </si>
  <si>
    <t>Nuôi trồng thủy sản</t>
  </si>
  <si>
    <t>Sản lượng nuôi trồng thủy sản</t>
  </si>
  <si>
    <t>Khai thác thủy sản</t>
  </si>
  <si>
    <t>Biểu số: 03</t>
  </si>
  <si>
    <t>Dân số</t>
  </si>
  <si>
    <r>
      <t xml:space="preserve"> Giáo dục </t>
    </r>
    <r>
      <rPr>
        <sz val="13"/>
        <rFont val="Times New Roman"/>
        <family val="1"/>
      </rPr>
      <t>(hệ công lập và ngoài công lập)</t>
    </r>
  </si>
  <si>
    <t xml:space="preserve"> Tổng số HS có mặt đầu năm do huyện quản lý</t>
  </si>
  <si>
    <t>Học sinh</t>
  </si>
  <si>
    <t xml:space="preserve"> Giáo dục Mầm non</t>
  </si>
  <si>
    <t xml:space="preserve"> - Nhà trẻ</t>
  </si>
  <si>
    <t xml:space="preserve">  Trong đó công lập</t>
  </si>
  <si>
    <t xml:space="preserve"> - Mẫu giáo</t>
  </si>
  <si>
    <t xml:space="preserve"> Giáo dục phổ thông</t>
  </si>
  <si>
    <t xml:space="preserve"> - Tiểu học</t>
  </si>
  <si>
    <t xml:space="preserve"> - Trung học cơ sở</t>
  </si>
  <si>
    <t xml:space="preserve"> Bổ túc văn hóa</t>
  </si>
  <si>
    <t xml:space="preserve"> - Trung học phổ thông</t>
  </si>
  <si>
    <t xml:space="preserve"> Bảo vệ chăm sóc trẻ em</t>
  </si>
  <si>
    <t xml:space="preserve"> Số xã, phường, thị trấn triển khai 
chương trình hành động vì trẻ em</t>
  </si>
  <si>
    <t>IV</t>
  </si>
  <si>
    <t xml:space="preserve"> Trong đó:</t>
  </si>
  <si>
    <t xml:space="preserve"> - Bệnh viện</t>
  </si>
  <si>
    <t xml:space="preserve"> - Phòng khám đa khoa khu vực</t>
  </si>
  <si>
    <t xml:space="preserve"> - Trạm y tế</t>
  </si>
  <si>
    <t>Cây cao su</t>
  </si>
  <si>
    <t>Cây cà phê</t>
  </si>
  <si>
    <t>-Số xã chưa có điện lưới</t>
  </si>
  <si>
    <t xml:space="preserve"> Tỷ lệ dân cư nông thôn sử dụng nước hợp vệ sinh</t>
  </si>
  <si>
    <t>Tổng giá trị sản xuất theo giá hiện hành</t>
  </si>
  <si>
    <t>Tổng giá trị sản xuất theo giá so sánh 2010</t>
  </si>
  <si>
    <t>+</t>
  </si>
  <si>
    <t>Cơ cấu tổng giá trị sản xuất theo giá hiện hành</t>
  </si>
  <si>
    <t>CHỈ TIÊU VĂN HÓA - XÃ HỘI</t>
  </si>
  <si>
    <t xml:space="preserve"> Tỷ lệ hộ nghèo</t>
  </si>
  <si>
    <t>CÁC CHỈ TIÊU VỀ MÔI TRƯỜNG</t>
  </si>
  <si>
    <t>CHỈ TIÊU VỀ KINH TẾ</t>
  </si>
  <si>
    <t>Diện tích nuôi mặt nước lớn</t>
  </si>
  <si>
    <t>Kế hoạch giường bệnh</t>
  </si>
  <si>
    <t xml:space="preserve"> Tổng số giường bệnh</t>
  </si>
  <si>
    <t>Giường</t>
  </si>
  <si>
    <t>Tỷ lệ bao phủ BHYT-BHXH-BHTN</t>
  </si>
  <si>
    <t>V</t>
  </si>
  <si>
    <r>
      <t xml:space="preserve">Tốc độ tăng trưởng GTSX của các ngành </t>
    </r>
    <r>
      <rPr>
        <i/>
        <sz val="12"/>
        <rFont val="Times New Roman"/>
        <family val="1"/>
      </rPr>
      <t>(theo giá so sánh năm 2010)</t>
    </r>
  </si>
  <si>
    <t>(*) Kết quả thực hiện không tính vào kế hoạch sản xuất năm 2019</t>
  </si>
  <si>
    <t xml:space="preserve">  + Giáo dục nhà trẻ</t>
  </si>
  <si>
    <t xml:space="preserve">  + Giáo dục mẫu giáo</t>
  </si>
  <si>
    <t xml:space="preserve">  + Giáo dục THCS</t>
  </si>
  <si>
    <t xml:space="preserve">  + Giáo dục PTTH</t>
  </si>
  <si>
    <t>Tổng số trẻ em có hoàn cảnh đặc biệt khó khăn được hưởng trợ cấp tại cộng đồng</t>
  </si>
  <si>
    <t>Số trẻ em không nơi nương tựa được nuôi dưỡng tại cộng đồng</t>
  </si>
  <si>
    <t>Tổng số trẻ em bị bạo hành, xâm hại được phát hiện</t>
  </si>
  <si>
    <t>Số vụ bạo hành, xâm hại trẻ em được xử lý kịp thời</t>
  </si>
  <si>
    <t>trẻ</t>
  </si>
  <si>
    <t>vụ</t>
  </si>
  <si>
    <t xml:space="preserve"> Tổng số học sinh đầu năm</t>
  </si>
  <si>
    <t xml:space="preserve"> '+ Tiểu học</t>
  </si>
  <si>
    <t>- Tỷ lệ giáo viên, nhân viên nuôi dưỡng tại các cơ sở giáo dục mầm non có khả năng tư vấn về chăm sóc trẻ nhỏ và thực hành tương tác sớm</t>
  </si>
  <si>
    <t>- Tỷ lệ các cơ sở giáo dục mầm non/phổ thông có hạ tầng nước sạch, vệ sinh đạt chuẩn quốc gia</t>
  </si>
  <si>
    <t>- Tỷ lệ cán bộ quản lý giáo dục, giáo viên mầm non có kiến thức và kỹ năng triển khai dạy và học phát triển tình cảm, kỹ năng tình cảm xã hội cho trẻ mầm non</t>
  </si>
  <si>
    <t>- Tỷ lệ trẻ em khuyết tật học hòa nhập trong các trường mẫu giáo, tiểu học, trung học cơ sở và phổ thông trung học</t>
  </si>
  <si>
    <t>+ Sâm Ngọc Linh</t>
  </si>
  <si>
    <t>+ Sâm đương quy</t>
  </si>
  <si>
    <t>+ Đảng sâm (sâm dây)</t>
  </si>
  <si>
    <t>sửa theo KL của Huyện ủy</t>
  </si>
  <si>
    <t>Diện tích cây gia vị, dược liệu</t>
  </si>
  <si>
    <t>+ Cây đinh lăng</t>
  </si>
  <si>
    <t>+ Cây gia vị (nghệ)</t>
  </si>
  <si>
    <t>Tỷ lệ bao phủ BHYT/ dân số trung bình</t>
  </si>
  <si>
    <t>Số người tham gia BHXH bắt buộc</t>
  </si>
  <si>
    <t>- Tỷ lệ bao phủ BHXH/LLLĐ trong độ tuổi lao động</t>
  </si>
  <si>
    <t>- Tỷ lệ tham gia BHXH  bắt buộc/số người thuộc diện tham gia</t>
  </si>
  <si>
    <t>Số người tham gia BHXH tự nguyện</t>
  </si>
  <si>
    <t>Số người tham gia bảo hiểm thất nghiệp</t>
  </si>
  <si>
    <t>- Tỷ lệ bao phủ thất nghiệp/LLLĐ trong độ tuổi lao động</t>
  </si>
  <si>
    <t>- Tỷ lệ tham gia bảo hiểm thất nghiệp/số người thuộc diện tham gia</t>
  </si>
  <si>
    <t>CÁC CHỈ TIÊU NÔNG NGHIỆP, CÔNG NGHIỆP, DỊCH VỤ NĂM 2020</t>
  </si>
  <si>
    <t>7=6/5</t>
  </si>
  <si>
    <t>Lúa Đông Xuân 2020-2021 (**)</t>
  </si>
  <si>
    <t>Lúa Đông Xuân 2019-2020 (*)</t>
  </si>
  <si>
    <t>(**) Kết quả thực hiện không tính vào kế hoạch sản xuất năm 2020</t>
  </si>
  <si>
    <t>Cây lấy quả chứa dầu</t>
  </si>
  <si>
    <t>Tỷ lệ lao động được đào tạo</t>
  </si>
  <si>
    <t>&lt;26,88</t>
  </si>
  <si>
    <t>m3</t>
  </si>
  <si>
    <t>- Bổ túc THPT</t>
  </si>
  <si>
    <t>8=7/6</t>
  </si>
  <si>
    <t>Thực hiện  2019</t>
  </si>
  <si>
    <t>ƯTH năm 2020</t>
  </si>
  <si>
    <t>ƯTH 2020 so với KH 2020 (%)</t>
  </si>
  <si>
    <t>Kế hoạch 2021</t>
  </si>
  <si>
    <t>Kế hoạch năm 2021</t>
  </si>
  <si>
    <t>Năm 2020</t>
  </si>
  <si>
    <t>KH 2021 so với ƯTH 2020 (%)</t>
  </si>
  <si>
    <t>Tổng số lồng nuôi thủy sản</t>
  </si>
  <si>
    <t>Lồng</t>
  </si>
  <si>
    <t>tạ/lồng</t>
  </si>
  <si>
    <t>Cây ăn quả va cây chứa dầu (mắc ca)</t>
  </si>
  <si>
    <t>(Kèm theo Báo cáo số            /BC-UBND ngày           /       /2020 của UBND huyện Đăk Glei)</t>
  </si>
  <si>
    <t>(Kèm theo  Báo  cáo số            /BC-UBND ngày           /       /2020 của UBND huyện Đăk Glei)</t>
  </si>
  <si>
    <t>Dạy nghề lao động nông thôn (QĐ 1956)</t>
  </si>
  <si>
    <t xml:space="preserve">Tỉnh giao </t>
  </si>
  <si>
    <t>MỘT SỐ CHỈ TIÊU KẾ HOẠCH PHÁT TRIỂN 
KINH TẾ - XÃ HỘI NĂM 2020</t>
  </si>
  <si>
    <t>chú ngụ phòng nn cung cấp qua đt</t>
  </si>
  <si>
    <t>Kế hoạch
2020</t>
  </si>
  <si>
    <t>Phòng KTHT không có báo cáo số liệu</t>
  </si>
</sst>
</file>

<file path=xl/styles.xml><?xml version="1.0" encoding="utf-8"?>
<styleSheet xmlns="http://schemas.openxmlformats.org/spreadsheetml/2006/main">
  <numFmts count="8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
    <numFmt numFmtId="167" formatCode="_(* #,##0_);_(* \(#,##0\);_(* &quot;-&quot;??_);_(@_)"/>
    <numFmt numFmtId="168" formatCode="_(* #,##0.0_);_(* \(#,##0.0\);_(* &quot;-&quot;??_);_(@_)"/>
    <numFmt numFmtId="169" formatCode="#,##0.0"/>
    <numFmt numFmtId="170" formatCode="#,##0.000_);\(#,##0.000\)"/>
    <numFmt numFmtId="171" formatCode="#,##0.0_);\(#,##0.0\)"/>
    <numFmt numFmtId="172" formatCode="&quot;\&quot;#,##0.00;[Red]&quot;\&quot;&quot;\&quot;&quot;\&quot;&quot;\&quot;&quot;\&quot;&quot;\&quot;\-#,##0.00"/>
    <numFmt numFmtId="173" formatCode="&quot;\&quot;#,##0;[Red]&quot;\&quot;&quot;\&quot;\-#,##0"/>
    <numFmt numFmtId="174" formatCode=".\ ###\ ;############################################################################################"/>
    <numFmt numFmtId="175" formatCode="_-* #,##0_-;\-* #,##0_-;_-* &quot;-&quot;_-;_-@_-"/>
    <numFmt numFmtId="176" formatCode="_-* #,##0.00_-;\-* #,##0.00_-;_-* &quot;-&quot;??_-;_-@_-"/>
    <numFmt numFmtId="177" formatCode="_(* #,##0_);_(* \(#,##0\);_(* \-??_);_(@_)"/>
    <numFmt numFmtId="178" formatCode="_-* #,##0\ _F_-;\-* #,##0\ _F_-;_-* &quot;- &quot;_F_-;_-@_-"/>
    <numFmt numFmtId="179" formatCode="_-* #,##0\ _F_-;\-* #,##0\ _F_-;_-* &quot;-&quot;\ _F_-;_-@_-"/>
    <numFmt numFmtId="180" formatCode="_ &quot;\&quot;* #,##0_ ;_ &quot;\&quot;* \-#,##0_ ;_ &quot;\&quot;* &quot;-&quot;_ ;_ @_ "/>
    <numFmt numFmtId="181" formatCode="_ \\* #,##0_ ;_ \\* \-#,##0_ ;_ \\* \-_ ;_ @_ "/>
    <numFmt numFmtId="182" formatCode="&quot;\&quot;#,##0.00;[Red]&quot;\&quot;\-#,##0.00"/>
    <numFmt numFmtId="183" formatCode="&quot;\&quot;#,##0;[Red]&quot;\&quot;\-#,##0"/>
    <numFmt numFmtId="184" formatCode="_ &quot;\&quot;* #,##0.00_ ;_ &quot;\&quot;* \-#,##0.00_ ;_ &quot;\&quot;* &quot;-&quot;??_ ;_ @_ "/>
    <numFmt numFmtId="185" formatCode="_ * #,##0_ ;_ * \-#,##0_ ;_ * &quot;-&quot;_ ;_ @_ "/>
    <numFmt numFmtId="186" formatCode="#\ ###\ ##0"/>
    <numFmt numFmtId="187" formatCode="_ * #,##0.00_ ;_ * \-#,##0.00_ ;_ * &quot;-&quot;??_ ;_ @_ "/>
    <numFmt numFmtId="188" formatCode=".\ ##;000000000000000000000000000000000000000000000000000000000000000000000000000000000000000000000000000000000000"/>
    <numFmt numFmtId="189" formatCode="\$#,##0_);\(\$#,##0\)"/>
    <numFmt numFmtId="190" formatCode="_(* #,##0.0000_);_(* \(#,##0.0000\);_(* &quot;-&quot;??_);_(@_)"/>
    <numFmt numFmtId="191" formatCode="0.0%;[Red]\(0.0%\)"/>
    <numFmt numFmtId="192" formatCode="_ * #,##0.00_)&quot;£&quot;_ ;_ * \(#,##0.00\)&quot;£&quot;_ ;_ * &quot;-&quot;??_)&quot;£&quot;_ ;_ @_ "/>
    <numFmt numFmtId="193" formatCode="_-&quot;$&quot;* #,##0.00_-;\-&quot;$&quot;* #,##0.00_-;_-&quot;$&quot;* &quot;-&quot;??_-;_-@_-"/>
    <numFmt numFmtId="194" formatCode="0.0%;\(0.0%\)"/>
    <numFmt numFmtId="195" formatCode="_ * #,##0_$_ ;_ * #,##0_$_ ;_ * &quot;-&quot;_$_ ;_ @_ "/>
    <numFmt numFmtId="196" formatCode="#,##0;\(#,##0\)"/>
    <numFmt numFmtId="197" formatCode="_-&quot;$&quot;* #,##0_-;\-&quot;$&quot;* #,##0_-;_-&quot;$&quot;* &quot;-&quot;_-;_-@_-"/>
    <numFmt numFmtId="198" formatCode="\$#,##0\ ;\(\$#,##0\)"/>
    <numFmt numFmtId="199" formatCode="\t0.00%"/>
    <numFmt numFmtId="200" formatCode="\U\S\$#,##0.00;\(\U\S\$#,##0.00\)"/>
    <numFmt numFmtId="201" formatCode="_-* #,##0\ _D_M_-;\-* #,##0\ _D_M_-;_-* &quot;-&quot;\ _D_M_-;_-@_-"/>
    <numFmt numFmtId="202" formatCode="_-* #,##0.00\ _D_M_-;\-* #,##0.00\ _D_M_-;_-* &quot;-&quot;??\ _D_M_-;_-@_-"/>
    <numFmt numFmtId="203" formatCode="\t#\ ??/??"/>
    <numFmt numFmtId="204" formatCode="_-* #,##0_-;\-* #,##0_-;_-* \-_-;_-@_-"/>
    <numFmt numFmtId="205" formatCode="_(* #,##0_);_(* \(#,##0\);_(* \-_);_(@_)"/>
    <numFmt numFmtId="206" formatCode="_-* #,##0\ _₫_-;\-* #,##0\ _₫_-;_-* &quot;- &quot;_₫_-;_-@_-"/>
    <numFmt numFmtId="207" formatCode="_-* #,##0.00_-;\-* #,##0.00_-;_-* \-??_-;_-@_-"/>
    <numFmt numFmtId="208" formatCode="_(* #,##0.00_);_(* \(#,##0.00\);_(* \-??_);_(@_)"/>
    <numFmt numFmtId="209" formatCode="_-* #,##0.00\ _₫_-;\-* #,##0.00\ _₫_-;_-* \-??\ _₫_-;_-@_-"/>
    <numFmt numFmtId="210" formatCode="_-[$€]* #,##0.00_-;\-[$€]* #,##0.00_-;_-[$€]* &quot;-&quot;??_-;_-@_-"/>
    <numFmt numFmtId="211" formatCode="#.0\ ##0"/>
    <numFmt numFmtId="212" formatCode="#,###"/>
    <numFmt numFmtId="213" formatCode="#,##0\ &quot;$&quot;_);[Red]\(#,##0\ &quot;$&quot;\)"/>
    <numFmt numFmtId="214" formatCode="&quot;$&quot;###,0&quot;.&quot;00_);[Red]\(&quot;$&quot;###,0&quot;.&quot;00\)"/>
    <numFmt numFmtId="215" formatCode="&quot;VND&quot;#,##0_);[Red]\(&quot;VND&quot;#,##0\)"/>
    <numFmt numFmtId="216" formatCode="#,##0.00\ &quot;F&quot;;[Red]\-#,##0.00\ &quot;F&quot;"/>
    <numFmt numFmtId="217" formatCode="#,##0.00&quot; F&quot;;[Red]\-#,##0.00&quot; F&quot;"/>
    <numFmt numFmtId="218" formatCode="_-&quot;£&quot;* #,##0.00_-;\-&quot;£&quot;* #,##0.00_-;_-&quot;£&quot;* &quot;-&quot;??_-;_-@_-"/>
    <numFmt numFmtId="219" formatCode="_-\£* #,##0.00_-;&quot;-£&quot;* #,##0.00_-;_-\£* \-??_-;_-@_-"/>
    <numFmt numFmtId="220" formatCode="_-* #,##0.0\ _F_-;\-* #,##0.0\ _F_-;_-* &quot;-&quot;??\ _F_-;_-@_-"/>
    <numFmt numFmtId="221" formatCode="0.00000000"/>
    <numFmt numFmtId="222" formatCode="_-* #,##0.0\ _F_-;\-* #,##0.0\ _F_-;_-* \-??\ _F_-;_-@_-"/>
    <numFmt numFmtId="223" formatCode="&quot;\&quot;#,##0;&quot;\&quot;\-#,##0"/>
    <numFmt numFmtId="224" formatCode="\\#,##0;&quot;\-&quot;#,##0"/>
    <numFmt numFmtId="225" formatCode="_-* ###,0&quot;.&quot;00\ _F_B_-;\-* ###,0&quot;.&quot;00\ _F_B_-;_-* &quot;-&quot;??\ _F_B_-;_-@_-"/>
    <numFmt numFmtId="226" formatCode="_-* ###,0\.00\ _F_B_-;\-* ###,0\.00\ _F_B_-;_-* \-??\ _F_B_-;_-@_-"/>
    <numFmt numFmtId="227" formatCode="&quot;\&quot;#,##0;[Red]\-&quot;\&quot;#,##0"/>
    <numFmt numFmtId="228" formatCode="#,##0\ &quot;F&quot;;\-#,##0\ &quot;F&quot;"/>
    <numFmt numFmtId="229" formatCode="#,##0\ &quot;F&quot;;[Red]\-#,##0\ &quot;F&quot;"/>
    <numFmt numFmtId="230" formatCode="_-* #,##0\ &quot;F&quot;_-;\-* #,##0\ &quot;F&quot;_-;_-* &quot;-&quot;\ &quot;F&quot;_-;_-@_-"/>
    <numFmt numFmtId="231" formatCode="#.00\ ##0"/>
    <numFmt numFmtId="232" formatCode="#.\ ##0"/>
    <numFmt numFmtId="233" formatCode="#,##0.00\ &quot;F&quot;;\-#,##0.00\ &quot;F&quot;"/>
    <numFmt numFmtId="234" formatCode="_-* #,##0\ &quot;DM&quot;_-;\-* #,##0\ &quot;DM&quot;_-;_-* &quot;-&quot;\ &quot;DM&quot;_-;_-@_-"/>
    <numFmt numFmtId="235" formatCode="_-* #,##0.00\ &quot;DM&quot;_-;\-* #,##0.00\ &quot;DM&quot;_-;_-* &quot;-&quot;??\ &quot;DM&quot;_-;_-@_-"/>
    <numFmt numFmtId="236" formatCode="#,##0;[Red]#,##0"/>
  </numFmts>
  <fonts count="180">
    <font>
      <sz val="14"/>
      <color theme="1"/>
      <name val="Calibri"/>
      <family val="2"/>
    </font>
    <font>
      <sz val="14"/>
      <color indexed="8"/>
      <name val="Calibri"/>
      <family val="2"/>
    </font>
    <font>
      <sz val="12"/>
      <color indexed="8"/>
      <name val="Times New Roman"/>
      <family val="1"/>
    </font>
    <font>
      <b/>
      <sz val="12"/>
      <color indexed="8"/>
      <name val="Times New Roman"/>
      <family val="1"/>
    </font>
    <font>
      <i/>
      <sz val="12"/>
      <color indexed="8"/>
      <name val="Times New Roman"/>
      <family val="1"/>
    </font>
    <font>
      <b/>
      <sz val="12"/>
      <name val="Times New Roman"/>
      <family val="1"/>
    </font>
    <font>
      <b/>
      <sz val="13"/>
      <name val="Times New Roman"/>
      <family val="1"/>
    </font>
    <font>
      <sz val="13"/>
      <name val="Times New Roman"/>
      <family val="1"/>
    </font>
    <font>
      <sz val="12"/>
      <name val="Times New Roman"/>
      <family val="1"/>
    </font>
    <font>
      <b/>
      <i/>
      <sz val="12"/>
      <name val="Times New Roman"/>
      <family val="1"/>
    </font>
    <font>
      <i/>
      <sz val="12"/>
      <name val="Times New Roman"/>
      <family val="1"/>
    </font>
    <font>
      <sz val="11"/>
      <color indexed="8"/>
      <name val="Calibri"/>
      <family val="2"/>
    </font>
    <font>
      <b/>
      <sz val="14"/>
      <name val="Times New Roman"/>
      <family val="1"/>
    </font>
    <font>
      <sz val="13"/>
      <name val=".VnTime"/>
      <family val="2"/>
    </font>
    <font>
      <sz val="14"/>
      <name val="Times New Roman"/>
      <family val="1"/>
    </font>
    <font>
      <sz val="10"/>
      <name val="Times New Roman"/>
      <family val="1"/>
    </font>
    <font>
      <i/>
      <sz val="13"/>
      <name val="Times New Roman"/>
      <family val="1"/>
    </font>
    <font>
      <sz val="10"/>
      <name val=".VnTime"/>
      <family val="2"/>
    </font>
    <font>
      <sz val="12"/>
      <name val=".VnTime"/>
      <family val="2"/>
    </font>
    <font>
      <sz val="12"/>
      <name val="VNtimes New Roman"/>
      <family val="2"/>
    </font>
    <font>
      <sz val="10"/>
      <name val="Arial"/>
      <family val="2"/>
    </font>
    <font>
      <sz val="10"/>
      <name val="?? ??"/>
      <family val="1"/>
    </font>
    <font>
      <sz val="12"/>
      <name val=".VnArial"/>
      <family val="2"/>
    </font>
    <font>
      <sz val="12"/>
      <name val="????"/>
      <family val="1"/>
    </font>
    <font>
      <sz val="12"/>
      <name val="Courier"/>
      <family val="3"/>
    </font>
    <font>
      <sz val="10"/>
      <name val="AngsanaUPC"/>
      <family val="1"/>
    </font>
    <font>
      <sz val="12"/>
      <name val="|??¢¥¢¬¨Ï"/>
      <family val="1"/>
    </font>
    <font>
      <sz val="10"/>
      <name val="MS Sans Serif"/>
      <family val="2"/>
    </font>
    <font>
      <sz val="12"/>
      <name val="???"/>
      <family val="0"/>
    </font>
    <font>
      <sz val="11"/>
      <name val="‚l‚r ‚oƒSƒVƒbƒN"/>
      <family val="3"/>
    </font>
    <font>
      <sz val="11"/>
      <name val="–¾’©"/>
      <family val="1"/>
    </font>
    <font>
      <sz val="14"/>
      <name val="Terminal"/>
      <family val="3"/>
    </font>
    <font>
      <b/>
      <sz val="10"/>
      <name val=".VnTimeH"/>
      <family val="2"/>
    </font>
    <font>
      <sz val="11"/>
      <name val=".VnTime"/>
      <family val="2"/>
    </font>
    <font>
      <b/>
      <u val="single"/>
      <sz val="14"/>
      <color indexed="8"/>
      <name val=".VnBook-AntiquaH"/>
      <family val="2"/>
    </font>
    <font>
      <b/>
      <sz val="12"/>
      <name val=".VnTime"/>
      <family val="2"/>
    </font>
    <font>
      <sz val="10"/>
      <name val="VnTimes"/>
      <family val="0"/>
    </font>
    <font>
      <sz val="12"/>
      <name val="¹ÙÅÁÃ¼"/>
      <family val="0"/>
    </font>
    <font>
      <i/>
      <sz val="12"/>
      <color indexed="8"/>
      <name val=".VnBook-AntiquaH"/>
      <family val="2"/>
    </font>
    <font>
      <sz val="12"/>
      <color indexed="23"/>
      <name val=".VnArial"/>
      <family val="2"/>
    </font>
    <font>
      <b/>
      <sz val="12"/>
      <color indexed="8"/>
      <name val=".VnBook-Antiqua"/>
      <family val="2"/>
    </font>
    <font>
      <i/>
      <sz val="12"/>
      <color indexed="8"/>
      <name val=".VnBook-Antiqua"/>
      <family val="2"/>
    </font>
    <font>
      <sz val="12"/>
      <color indexed="9"/>
      <name val=".VnArial"/>
      <family val="2"/>
    </font>
    <font>
      <sz val="12"/>
      <name val="±¼¸²Ã¼"/>
      <family val="3"/>
    </font>
    <font>
      <sz val="12"/>
      <name val="¹UAAA¼"/>
      <family val="3"/>
    </font>
    <font>
      <sz val="11"/>
      <name val="±¼¸²Ã¼"/>
      <family val="3"/>
    </font>
    <font>
      <sz val="8"/>
      <name val="Times New Roman"/>
      <family val="1"/>
    </font>
    <font>
      <sz val="12"/>
      <color indexed="20"/>
      <name val=".VnArial"/>
      <family val="2"/>
    </font>
    <font>
      <sz val="12"/>
      <name val="Tms Rmn"/>
      <family val="0"/>
    </font>
    <font>
      <sz val="11"/>
      <name val="µ¸¿ò"/>
      <family val="0"/>
    </font>
    <font>
      <sz val="12"/>
      <name val="µ¸¿òÃ¼"/>
      <family val="3"/>
    </font>
    <font>
      <sz val="10"/>
      <name val="±¼¸²A¼"/>
      <family val="3"/>
    </font>
    <font>
      <sz val="10"/>
      <name val="Helv"/>
      <family val="0"/>
    </font>
    <font>
      <b/>
      <sz val="12"/>
      <color indexed="10"/>
      <name val=".VnArial"/>
      <family val="2"/>
    </font>
    <font>
      <b/>
      <sz val="10"/>
      <name val="Helv"/>
      <family val="0"/>
    </font>
    <font>
      <b/>
      <sz val="12"/>
      <color indexed="9"/>
      <name val=".VnArial"/>
      <family val="2"/>
    </font>
    <font>
      <sz val="10"/>
      <name val=".VnArial"/>
      <family val="2"/>
    </font>
    <font>
      <sz val="10"/>
      <name val="VNI-Aptima"/>
      <family val="0"/>
    </font>
    <font>
      <b/>
      <sz val="10"/>
      <name val="MS Sans Serif"/>
      <family val="2"/>
    </font>
    <font>
      <sz val="10"/>
      <name val="MS Serif"/>
      <family val="1"/>
    </font>
    <font>
      <sz val="10"/>
      <color indexed="8"/>
      <name val="Arial"/>
      <family val="2"/>
    </font>
    <font>
      <sz val="11"/>
      <name val="VNtimes new roman"/>
      <family val="2"/>
    </font>
    <font>
      <sz val="10"/>
      <name val="Arial CE"/>
      <family val="0"/>
    </font>
    <font>
      <sz val="10"/>
      <color indexed="16"/>
      <name val="MS Serif"/>
      <family val="1"/>
    </font>
    <font>
      <i/>
      <sz val="12"/>
      <color indexed="23"/>
      <name val=".VnArial"/>
      <family val="2"/>
    </font>
    <font>
      <sz val="12"/>
      <color indexed="58"/>
      <name val=".VnArial"/>
      <family val="2"/>
    </font>
    <font>
      <sz val="8"/>
      <name val="Arial"/>
      <family val="2"/>
    </font>
    <font>
      <sz val="10"/>
      <name val=".VnArialH"/>
      <family val="2"/>
    </font>
    <font>
      <b/>
      <sz val="12"/>
      <name val=".VnBook-AntiquaH"/>
      <family val="2"/>
    </font>
    <font>
      <b/>
      <sz val="12"/>
      <color indexed="9"/>
      <name val="Tms Rmn"/>
      <family val="0"/>
    </font>
    <font>
      <b/>
      <sz val="12"/>
      <name val="Helv"/>
      <family val="0"/>
    </font>
    <font>
      <b/>
      <sz val="12"/>
      <name val="Arial"/>
      <family val="2"/>
    </font>
    <font>
      <b/>
      <sz val="18"/>
      <name val="Arial"/>
      <family val="2"/>
    </font>
    <font>
      <b/>
      <sz val="11"/>
      <color indexed="57"/>
      <name val=".VnArial"/>
      <family val="2"/>
    </font>
    <font>
      <b/>
      <sz val="8"/>
      <name val="MS Sans Serif"/>
      <family val="2"/>
    </font>
    <font>
      <b/>
      <sz val="10"/>
      <name val=".VnTime"/>
      <family val="2"/>
    </font>
    <font>
      <b/>
      <sz val="14"/>
      <name val=".VnTimeH"/>
      <family val="2"/>
    </font>
    <font>
      <sz val="8"/>
      <color indexed="12"/>
      <name val="Helv"/>
      <family val="0"/>
    </font>
    <font>
      <sz val="10"/>
      <name val="VNI-Helve"/>
      <family val="0"/>
    </font>
    <font>
      <b/>
      <sz val="14"/>
      <name val=".VnArialH"/>
      <family val="2"/>
    </font>
    <font>
      <sz val="12"/>
      <color indexed="10"/>
      <name val=".VnArial"/>
      <family val="2"/>
    </font>
    <font>
      <b/>
      <sz val="11"/>
      <name val="Helv"/>
      <family val="0"/>
    </font>
    <font>
      <sz val="10"/>
      <name val=".VnAvant"/>
      <family val="2"/>
    </font>
    <font>
      <sz val="12"/>
      <name val="Arial"/>
      <family val="2"/>
    </font>
    <font>
      <sz val="12"/>
      <color indexed="19"/>
      <name val=".VnArial"/>
      <family val="2"/>
    </font>
    <font>
      <sz val="7"/>
      <name val="Small Fonts"/>
      <family val="2"/>
    </font>
    <font>
      <b/>
      <sz val="12"/>
      <name val="VN-NTime"/>
      <family val="0"/>
    </font>
    <font>
      <sz val="10"/>
      <name val="VNtimes new roman"/>
      <family val="2"/>
    </font>
    <font>
      <sz val="12"/>
      <name val="바탕체"/>
      <family val="1"/>
    </font>
    <font>
      <sz val="14"/>
      <name val="System"/>
      <family val="2"/>
    </font>
    <font>
      <b/>
      <sz val="11"/>
      <name val="Arial"/>
      <family val="2"/>
    </font>
    <font>
      <b/>
      <sz val="12"/>
      <color indexed="23"/>
      <name val=".VnArial"/>
      <family val="2"/>
    </font>
    <font>
      <sz val="12"/>
      <name val="Helv"/>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val="single"/>
      <sz val="12"/>
      <color indexed="12"/>
      <name val="Times New Roman"/>
      <family val="1"/>
    </font>
    <font>
      <sz val="8"/>
      <name val="MS Sans Serif"/>
      <family val="2"/>
    </font>
    <font>
      <b/>
      <sz val="10.5"/>
      <name val=".VnAvantH"/>
      <family val="2"/>
    </font>
    <font>
      <sz val="11"/>
      <color indexed="32"/>
      <name val="VNI-Times"/>
      <family val="0"/>
    </font>
    <font>
      <b/>
      <sz val="8"/>
      <color indexed="8"/>
      <name val="Helv"/>
      <family val="0"/>
    </font>
    <font>
      <sz val="14"/>
      <name val=".VnTime"/>
      <family val="2"/>
    </font>
    <font>
      <b/>
      <sz val="13"/>
      <name val=".VnTime"/>
      <family val="2"/>
    </font>
    <font>
      <sz val="12"/>
      <name val="VNTime"/>
      <family val="0"/>
    </font>
    <font>
      <sz val="11"/>
      <name val=".VnAvant"/>
      <family val="2"/>
    </font>
    <font>
      <b/>
      <i/>
      <u val="single"/>
      <sz val="12"/>
      <name val=".VnTimeH"/>
      <family val="2"/>
    </font>
    <font>
      <sz val="9.5"/>
      <name val=".VnBlackH"/>
      <family val="2"/>
    </font>
    <font>
      <b/>
      <sz val="10"/>
      <name val=".VnBahamasBH"/>
      <family val="2"/>
    </font>
    <font>
      <b/>
      <sz val="11"/>
      <name val=".VnArialH"/>
      <family val="2"/>
    </font>
    <font>
      <b/>
      <sz val="18"/>
      <color indexed="57"/>
      <name val="Cambria"/>
      <family val="2"/>
    </font>
    <font>
      <b/>
      <sz val="10"/>
      <name val=".VnArialH"/>
      <family val="2"/>
    </font>
    <font>
      <sz val="8"/>
      <name val=".VnTime"/>
      <family val="2"/>
    </font>
    <font>
      <b/>
      <sz val="8"/>
      <name val="VN Helvetica"/>
      <family val="0"/>
    </font>
    <font>
      <b/>
      <sz val="10"/>
      <name val="VN AvantGBook"/>
      <family val="0"/>
    </font>
    <font>
      <b/>
      <sz val="16"/>
      <name val=".VnTime"/>
      <family val="2"/>
    </font>
    <font>
      <sz val="9"/>
      <name val=".VnTime"/>
      <family val="2"/>
    </font>
    <font>
      <b/>
      <i/>
      <sz val="12"/>
      <name val=".VnTime"/>
      <family val="2"/>
    </font>
    <font>
      <sz val="14"/>
      <name val=".VnArial"/>
      <family val="2"/>
    </font>
    <font>
      <sz val="16"/>
      <name val="AngsanaUPC"/>
      <family val="3"/>
    </font>
    <font>
      <sz val="14"/>
      <name val="뼻뮝"/>
      <family val="3"/>
    </font>
    <font>
      <sz val="12"/>
      <name val="뼻뮝"/>
      <family val="1"/>
    </font>
    <font>
      <sz val="9"/>
      <name val="Arial"/>
      <family val="2"/>
    </font>
    <font>
      <sz val="10"/>
      <name val="굴림체"/>
      <family val="3"/>
    </font>
    <font>
      <sz val="10"/>
      <name val=" "/>
      <family val="1"/>
    </font>
    <font>
      <i/>
      <u val="single"/>
      <sz val="12"/>
      <name val="Times New Roman"/>
      <family val="1"/>
    </font>
    <font>
      <i/>
      <sz val="14"/>
      <name val="Times New Roman"/>
      <family val="1"/>
    </font>
    <font>
      <b/>
      <i/>
      <sz val="13"/>
      <name val="Times New Roman"/>
      <family val="1"/>
    </font>
    <font>
      <sz val="14"/>
      <color indexed="10"/>
      <name val="Calibri"/>
      <family val="2"/>
    </font>
    <font>
      <sz val="14"/>
      <color indexed="8"/>
      <name val="Times New Roman"/>
      <family val="1"/>
    </font>
    <font>
      <i/>
      <sz val="14"/>
      <color indexed="8"/>
      <name val="Times New Roman"/>
      <family val="1"/>
    </font>
    <font>
      <sz val="14"/>
      <color indexed="10"/>
      <name val="Times New Roman"/>
      <family val="1"/>
    </font>
    <font>
      <b/>
      <sz val="14"/>
      <color indexed="8"/>
      <name val="Times New Roman"/>
      <family val="1"/>
    </font>
    <font>
      <sz val="8"/>
      <name val="Calibri"/>
      <family val="2"/>
    </font>
    <font>
      <b/>
      <i/>
      <sz val="14"/>
      <color indexed="8"/>
      <name val="Times New Roman"/>
      <family val="1"/>
    </font>
    <font>
      <sz val="13"/>
      <color indexed="8"/>
      <name val="Times New Roman"/>
      <family val="1"/>
    </font>
    <font>
      <b/>
      <i/>
      <sz val="14"/>
      <name val="Times New Roman"/>
      <family val="1"/>
    </font>
    <font>
      <i/>
      <sz val="14"/>
      <color indexed="8"/>
      <name val="Calibri"/>
      <family val="2"/>
    </font>
    <font>
      <sz val="13"/>
      <color indexed="10"/>
      <name val="Times New Roman"/>
      <family val="1"/>
    </font>
    <font>
      <b/>
      <sz val="13"/>
      <color indexed="10"/>
      <name val="Times New Roman"/>
      <family val="1"/>
    </font>
    <font>
      <i/>
      <sz val="13"/>
      <color indexed="10"/>
      <name val="Times New Roman"/>
      <family val="1"/>
    </font>
    <font>
      <i/>
      <sz val="13"/>
      <color indexed="8"/>
      <name val="Calibri"/>
      <family val="2"/>
    </font>
    <font>
      <sz val="14"/>
      <color indexed="9"/>
      <name val="Calibri"/>
      <family val="2"/>
    </font>
    <font>
      <sz val="14"/>
      <color indexed="20"/>
      <name val="Calibri"/>
      <family val="2"/>
    </font>
    <font>
      <b/>
      <sz val="14"/>
      <color indexed="52"/>
      <name val="Calibri"/>
      <family val="2"/>
    </font>
    <font>
      <b/>
      <sz val="14"/>
      <color indexed="9"/>
      <name val="Calibri"/>
      <family val="2"/>
    </font>
    <font>
      <i/>
      <sz val="14"/>
      <color indexed="23"/>
      <name val="Calibri"/>
      <family val="2"/>
    </font>
    <font>
      <sz val="14"/>
      <color indexed="17"/>
      <name val="Calibri"/>
      <family val="2"/>
    </font>
    <font>
      <b/>
      <sz val="15"/>
      <color indexed="56"/>
      <name val="Calibri"/>
      <family val="2"/>
    </font>
    <font>
      <b/>
      <sz val="13"/>
      <color indexed="56"/>
      <name val="Calibri"/>
      <family val="2"/>
    </font>
    <font>
      <b/>
      <sz val="11"/>
      <color indexed="56"/>
      <name val="Calibri"/>
      <family val="2"/>
    </font>
    <font>
      <sz val="14"/>
      <color indexed="62"/>
      <name val="Calibri"/>
      <family val="2"/>
    </font>
    <font>
      <sz val="14"/>
      <color indexed="52"/>
      <name val="Calibri"/>
      <family val="2"/>
    </font>
    <font>
      <sz val="14"/>
      <color indexed="60"/>
      <name val="Calibri"/>
      <family val="2"/>
    </font>
    <font>
      <b/>
      <sz val="14"/>
      <color indexed="63"/>
      <name val="Calibri"/>
      <family val="2"/>
    </font>
    <font>
      <b/>
      <sz val="18"/>
      <color indexed="56"/>
      <name val="Cambria"/>
      <family val="2"/>
    </font>
    <font>
      <b/>
      <sz val="14"/>
      <color indexed="8"/>
      <name val="Calibri"/>
      <family val="2"/>
    </font>
    <font>
      <sz val="13"/>
      <color indexed="8"/>
      <name val="Calibri"/>
      <family val="2"/>
    </font>
    <font>
      <sz val="14"/>
      <color theme="0"/>
      <name val="Calibri"/>
      <family val="2"/>
    </font>
    <font>
      <sz val="14"/>
      <color rgb="FF9C0006"/>
      <name val="Calibri"/>
      <family val="2"/>
    </font>
    <font>
      <b/>
      <sz val="14"/>
      <color rgb="FFFA7D00"/>
      <name val="Calibri"/>
      <family val="2"/>
    </font>
    <font>
      <b/>
      <sz val="14"/>
      <color theme="0"/>
      <name val="Calibri"/>
      <family val="2"/>
    </font>
    <font>
      <i/>
      <sz val="14"/>
      <color rgb="FF7F7F7F"/>
      <name val="Calibri"/>
      <family val="2"/>
    </font>
    <font>
      <sz val="14"/>
      <color rgb="FF006100"/>
      <name val="Calibri"/>
      <family val="2"/>
    </font>
    <font>
      <b/>
      <sz val="15"/>
      <color theme="3"/>
      <name val="Calibri"/>
      <family val="2"/>
    </font>
    <font>
      <b/>
      <sz val="13"/>
      <color theme="3"/>
      <name val="Calibri"/>
      <family val="2"/>
    </font>
    <font>
      <b/>
      <sz val="11"/>
      <color theme="3"/>
      <name val="Calibri"/>
      <family val="2"/>
    </font>
    <font>
      <sz val="14"/>
      <color rgb="FF3F3F76"/>
      <name val="Calibri"/>
      <family val="2"/>
    </font>
    <font>
      <sz val="14"/>
      <color rgb="FFFA7D00"/>
      <name val="Calibri"/>
      <family val="2"/>
    </font>
    <font>
      <sz val="14"/>
      <color rgb="FF9C6500"/>
      <name val="Calibri"/>
      <family val="2"/>
    </font>
    <font>
      <b/>
      <sz val="14"/>
      <color rgb="FF3F3F3F"/>
      <name val="Calibri"/>
      <family val="2"/>
    </font>
    <font>
      <b/>
      <sz val="18"/>
      <color theme="3"/>
      <name val="Cambria"/>
      <family val="2"/>
    </font>
    <font>
      <b/>
      <sz val="14"/>
      <color theme="1"/>
      <name val="Calibri"/>
      <family val="2"/>
    </font>
    <font>
      <sz val="14"/>
      <color rgb="FFFF0000"/>
      <name val="Calibri"/>
      <family val="2"/>
    </font>
    <font>
      <sz val="13"/>
      <color theme="1"/>
      <name val="Calibri"/>
      <family val="2"/>
    </font>
    <font>
      <sz val="12"/>
      <color theme="1"/>
      <name val="Times New Roman"/>
      <family val="1"/>
    </font>
  </fonts>
  <fills count="6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indexed="6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indexed="52"/>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darkVertical"/>
    </fill>
    <fill>
      <patternFill patternType="solid">
        <fgColor indexed="4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right style="thin"/>
      <top style="double"/>
      <bottom style="hair"/>
    </border>
    <border>
      <left style="thin"/>
      <right style="thin"/>
      <top style="hair"/>
      <bottom style="hair"/>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23"/>
      </left>
      <right style="double">
        <color indexed="23"/>
      </right>
      <top style="double">
        <color indexed="23"/>
      </top>
      <bottom style="double">
        <color indexed="23"/>
      </bottom>
    </border>
    <border>
      <left style="thin"/>
      <right style="thin"/>
      <top>
        <color indexed="63"/>
      </top>
      <bottom style="thin"/>
    </border>
    <border>
      <left>
        <color indexed="63"/>
      </left>
      <right>
        <color indexed="63"/>
      </right>
      <top style="double"/>
      <bottom style="double"/>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color indexed="63"/>
      </top>
      <bottom style="medium"/>
    </border>
    <border>
      <left style="thin"/>
      <right>
        <color indexed="63"/>
      </right>
      <top style="thin"/>
      <bottom style="thin"/>
    </border>
    <border>
      <left style="double"/>
      <right style="thin"/>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right style="thin"/>
      <top style="thin"/>
      <bottom style="hair"/>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color indexed="8"/>
      </left>
      <right>
        <color indexed="63"/>
      </right>
      <top style="thin">
        <color indexed="8"/>
      </top>
      <bottom style="thin">
        <color indexed="8"/>
      </bottom>
    </border>
    <border>
      <left>
        <color indexed="63"/>
      </left>
      <right style="medium">
        <color indexed="63"/>
      </right>
      <top>
        <color indexed="63"/>
      </top>
      <bottom>
        <color indexed="63"/>
      </bottom>
    </border>
    <border>
      <left>
        <color indexed="63"/>
      </left>
      <right style="medium">
        <color indexed="8"/>
      </right>
      <top>
        <color indexed="63"/>
      </top>
      <bottom>
        <color indexed="63"/>
      </bottom>
    </border>
    <border>
      <left style="thin"/>
      <right style="thin"/>
      <top style="thin"/>
      <bottom>
        <color indexed="63"/>
      </bottom>
    </border>
    <border>
      <left style="double"/>
      <right style="thin"/>
      <top style="double"/>
      <bottom>
        <color indexed="63"/>
      </bottom>
    </border>
    <border>
      <left style="double"/>
      <right style="thin"/>
      <top style="hair"/>
      <bottom style="double"/>
    </border>
    <border>
      <left>
        <color indexed="63"/>
      </left>
      <right>
        <color indexed="63"/>
      </right>
      <top style="thin">
        <color theme="4"/>
      </top>
      <bottom style="double">
        <color theme="4"/>
      </bottom>
    </border>
    <border>
      <left>
        <color indexed="63"/>
      </left>
      <right>
        <color indexed="63"/>
      </right>
      <top style="double"/>
      <bottom>
        <color indexed="63"/>
      </bottom>
    </border>
    <border>
      <left style="medium">
        <color indexed="8"/>
      </left>
      <right style="medium">
        <color indexed="8"/>
      </right>
      <top style="medium">
        <color indexed="8"/>
      </top>
      <bottom style="medium">
        <color indexed="8"/>
      </bottom>
    </border>
    <border>
      <left style="medium"/>
      <right style="thin"/>
      <top>
        <color indexed="63"/>
      </top>
      <bottom>
        <color indexed="63"/>
      </bottom>
    </border>
    <border>
      <left style="thin"/>
      <right style="thin"/>
      <top>
        <color indexed="63"/>
      </top>
      <bottom>
        <color indexed="63"/>
      </bottom>
    </border>
    <border>
      <left style="hair">
        <color indexed="13"/>
      </left>
      <right style="hair">
        <color indexed="13"/>
      </right>
      <top style="hair">
        <color indexed="13"/>
      </top>
      <bottom style="hair">
        <color indexed="1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167" fontId="19" fillId="0" borderId="1" applyFont="0" applyBorder="0">
      <alignment/>
      <protection/>
    </xf>
    <xf numFmtId="172" fontId="20" fillId="0" borderId="0" applyFont="0" applyFill="0" applyBorder="0" applyAlignment="0" applyProtection="0"/>
    <xf numFmtId="0" fontId="21" fillId="0" borderId="0" applyFont="0" applyFill="0" applyBorder="0" applyAlignment="0" applyProtection="0"/>
    <xf numFmtId="173" fontId="2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0" applyFont="0" applyFill="0" applyBorder="0" applyAlignment="0" applyProtection="0"/>
    <xf numFmtId="174" fontId="18" fillId="0" borderId="0" applyFont="0" applyFill="0" applyBorder="0" applyAlignment="0" applyProtection="0"/>
    <xf numFmtId="175" fontId="23" fillId="0" borderId="0" applyFont="0" applyFill="0" applyBorder="0" applyAlignment="0" applyProtection="0"/>
    <xf numFmtId="176" fontId="23" fillId="0" borderId="0" applyFont="0" applyFill="0" applyBorder="0" applyAlignment="0" applyProtection="0"/>
    <xf numFmtId="6" fontId="24" fillId="0" borderId="0" applyFont="0" applyFill="0" applyBorder="0" applyAlignment="0" applyProtection="0"/>
    <xf numFmtId="0" fontId="25"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6"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177" fontId="17" fillId="0" borderId="0" applyFill="0" applyBorder="0" applyAlignment="0" applyProtection="0"/>
    <xf numFmtId="179" fontId="18" fillId="0" borderId="0" applyFont="0" applyFill="0" applyBorder="0" applyAlignment="0" applyProtection="0"/>
    <xf numFmtId="178" fontId="17" fillId="0" borderId="0" applyFill="0" applyBorder="0" applyAlignment="0" applyProtection="0"/>
    <xf numFmtId="0" fontId="27" fillId="0" borderId="0">
      <alignment/>
      <protection/>
    </xf>
    <xf numFmtId="180" fontId="28" fillId="0" borderId="0" applyFont="0" applyFill="0" applyBorder="0" applyAlignment="0" applyProtection="0"/>
    <xf numFmtId="181" fontId="17" fillId="0" borderId="0" applyFill="0" applyBorder="0" applyAlignment="0" applyProtection="0"/>
    <xf numFmtId="182" fontId="29" fillId="0" borderId="0" applyFont="0" applyFill="0" applyBorder="0" applyAlignment="0" applyProtection="0"/>
    <xf numFmtId="183" fontId="29" fillId="0" borderId="0" applyFont="0" applyFill="0" applyBorder="0" applyAlignment="0" applyProtection="0"/>
    <xf numFmtId="0" fontId="31" fillId="0" borderId="0">
      <alignment/>
      <protection/>
    </xf>
    <xf numFmtId="0" fontId="30" fillId="0" borderId="0">
      <alignment/>
      <protection/>
    </xf>
    <xf numFmtId="0" fontId="20" fillId="0" borderId="0">
      <alignment/>
      <protection/>
    </xf>
    <xf numFmtId="180" fontId="28" fillId="0" borderId="0" applyFont="0" applyFill="0" applyBorder="0" applyAlignment="0" applyProtection="0"/>
    <xf numFmtId="181" fontId="17" fillId="0" borderId="0" applyFill="0" applyBorder="0" applyAlignment="0" applyProtection="0"/>
    <xf numFmtId="0" fontId="33" fillId="2" borderId="0">
      <alignment/>
      <protection/>
    </xf>
    <xf numFmtId="0" fontId="34" fillId="2" borderId="0">
      <alignment/>
      <protection/>
    </xf>
    <xf numFmtId="0" fontId="32" fillId="0" borderId="2" applyFont="0" applyAlignment="0">
      <protection/>
    </xf>
    <xf numFmtId="0" fontId="34" fillId="2" borderId="0">
      <alignment/>
      <protection/>
    </xf>
    <xf numFmtId="0" fontId="32" fillId="0" borderId="2" applyFont="0" applyAlignment="0">
      <protection/>
    </xf>
    <xf numFmtId="0" fontId="33" fillId="3" borderId="0">
      <alignment/>
      <protection/>
    </xf>
    <xf numFmtId="0" fontId="32" fillId="0" borderId="2" applyFont="0" applyAlignment="0">
      <protection/>
    </xf>
    <xf numFmtId="0" fontId="33" fillId="2" borderId="0">
      <alignment/>
      <protection/>
    </xf>
    <xf numFmtId="0" fontId="34" fillId="2" borderId="0">
      <alignment/>
      <protection/>
    </xf>
    <xf numFmtId="0" fontId="32" fillId="0" borderId="2" applyFont="0" applyAlignment="0">
      <protection/>
    </xf>
    <xf numFmtId="0" fontId="32" fillId="0" borderId="2" applyFont="0" applyAlignment="0">
      <protection/>
    </xf>
    <xf numFmtId="0" fontId="34" fillId="2" borderId="0">
      <alignment/>
      <protection/>
    </xf>
    <xf numFmtId="0" fontId="34" fillId="3" borderId="0">
      <alignment/>
      <protection/>
    </xf>
    <xf numFmtId="0" fontId="34" fillId="2" borderId="0">
      <alignment/>
      <protection/>
    </xf>
    <xf numFmtId="0" fontId="34" fillId="3" borderId="0">
      <alignment/>
      <protection/>
    </xf>
    <xf numFmtId="0" fontId="34" fillId="2" borderId="0">
      <alignment/>
      <protection/>
    </xf>
    <xf numFmtId="0" fontId="32" fillId="0" borderId="2" applyFont="0" applyAlignment="0">
      <protection/>
    </xf>
    <xf numFmtId="0" fontId="32" fillId="0" borderId="2" applyFont="0" applyAlignment="0">
      <protection/>
    </xf>
    <xf numFmtId="0" fontId="32" fillId="0" borderId="2" applyFont="0" applyAlignment="0">
      <protection/>
    </xf>
    <xf numFmtId="0" fontId="32" fillId="0" borderId="2" applyFont="0" applyAlignment="0">
      <protection/>
    </xf>
    <xf numFmtId="0" fontId="33" fillId="2" borderId="0">
      <alignment/>
      <protection/>
    </xf>
    <xf numFmtId="0" fontId="33" fillId="3" borderId="0">
      <alignment/>
      <protection/>
    </xf>
    <xf numFmtId="0" fontId="34" fillId="2" borderId="0">
      <alignment/>
      <protection/>
    </xf>
    <xf numFmtId="0" fontId="34" fillId="2" borderId="0">
      <alignment/>
      <protection/>
    </xf>
    <xf numFmtId="0" fontId="32" fillId="0" borderId="2" applyFont="0" applyAlignment="0">
      <protection/>
    </xf>
    <xf numFmtId="0" fontId="32" fillId="0" borderId="2" applyFont="0" applyAlignment="0">
      <protection/>
    </xf>
    <xf numFmtId="0" fontId="32" fillId="0" borderId="2" applyFont="0" applyAlignment="0">
      <protection/>
    </xf>
    <xf numFmtId="0" fontId="32" fillId="0" borderId="2" applyFont="0" applyAlignment="0">
      <protection/>
    </xf>
    <xf numFmtId="0" fontId="34" fillId="2" borderId="0">
      <alignment/>
      <protection/>
    </xf>
    <xf numFmtId="0" fontId="18" fillId="2" borderId="0">
      <alignment/>
      <protection/>
    </xf>
    <xf numFmtId="0" fontId="18" fillId="2" borderId="0">
      <alignment/>
      <protection/>
    </xf>
    <xf numFmtId="0" fontId="18" fillId="3" borderId="0">
      <alignment/>
      <protection/>
    </xf>
    <xf numFmtId="0" fontId="34" fillId="2" borderId="0">
      <alignment/>
      <protection/>
    </xf>
    <xf numFmtId="0" fontId="34" fillId="3" borderId="0">
      <alignment/>
      <protection/>
    </xf>
    <xf numFmtId="0" fontId="34" fillId="2" borderId="0">
      <alignment/>
      <protection/>
    </xf>
    <xf numFmtId="0" fontId="34" fillId="2" borderId="0">
      <alignment/>
      <protection/>
    </xf>
    <xf numFmtId="0" fontId="34" fillId="2" borderId="0">
      <alignment/>
      <protection/>
    </xf>
    <xf numFmtId="0" fontId="34" fillId="2" borderId="0">
      <alignment/>
      <protection/>
    </xf>
    <xf numFmtId="0" fontId="34" fillId="2" borderId="0">
      <alignment/>
      <protection/>
    </xf>
    <xf numFmtId="0" fontId="33" fillId="2" borderId="0">
      <alignment/>
      <protection/>
    </xf>
    <xf numFmtId="0" fontId="33" fillId="3" borderId="0">
      <alignment/>
      <protection/>
    </xf>
    <xf numFmtId="0" fontId="32" fillId="0" borderId="2" applyFont="0" applyAlignment="0">
      <protection/>
    </xf>
    <xf numFmtId="0" fontId="32" fillId="0" borderId="2" applyFont="0" applyAlignment="0">
      <protection/>
    </xf>
    <xf numFmtId="0" fontId="33" fillId="2" borderId="0">
      <alignment/>
      <protection/>
    </xf>
    <xf numFmtId="0" fontId="33" fillId="3" borderId="0">
      <alignment/>
      <protection/>
    </xf>
    <xf numFmtId="0" fontId="32" fillId="0" borderId="2" applyFont="0" applyAlignment="0">
      <protection/>
    </xf>
    <xf numFmtId="0" fontId="35" fillId="0" borderId="3" applyFont="0" applyFill="0" applyAlignment="0">
      <protection/>
    </xf>
    <xf numFmtId="0" fontId="35" fillId="0" borderId="3" applyFont="0" applyFill="0" applyAlignment="0">
      <protection/>
    </xf>
    <xf numFmtId="0" fontId="35" fillId="0" borderId="3" applyFont="0" applyFill="0" applyAlignment="0">
      <protection/>
    </xf>
    <xf numFmtId="0" fontId="35" fillId="0" borderId="3" applyFont="0" applyFill="0" applyAlignment="0">
      <protection/>
    </xf>
    <xf numFmtId="0" fontId="35" fillId="0" borderId="3" applyFont="0" applyFill="0" applyAlignment="0">
      <protection/>
    </xf>
    <xf numFmtId="0" fontId="35" fillId="0" borderId="3" applyFont="0" applyFill="0" applyAlignment="0">
      <protection/>
    </xf>
    <xf numFmtId="0" fontId="33" fillId="2" borderId="0">
      <alignment/>
      <protection/>
    </xf>
    <xf numFmtId="0" fontId="33" fillId="3" borderId="0">
      <alignment/>
      <protection/>
    </xf>
    <xf numFmtId="0" fontId="35" fillId="0" borderId="3" applyFont="0" applyFill="0" applyAlignment="0">
      <protection/>
    </xf>
    <xf numFmtId="0" fontId="32" fillId="0" borderId="2" applyFont="0" applyAlignment="0">
      <protection/>
    </xf>
    <xf numFmtId="0" fontId="18" fillId="0" borderId="3" applyAlignment="0">
      <protection/>
    </xf>
    <xf numFmtId="0" fontId="32" fillId="0" borderId="2" applyFont="0" applyAlignment="0">
      <protection/>
    </xf>
    <xf numFmtId="0" fontId="32" fillId="0" borderId="2" applyFont="0" applyAlignment="0">
      <protection/>
    </xf>
    <xf numFmtId="0" fontId="34" fillId="2" borderId="0">
      <alignment/>
      <protection/>
    </xf>
    <xf numFmtId="0" fontId="34" fillId="3" borderId="0">
      <alignment/>
      <protection/>
    </xf>
    <xf numFmtId="0" fontId="36" fillId="0" borderId="0">
      <alignment/>
      <protection/>
    </xf>
    <xf numFmtId="9" fontId="37" fillId="0" borderId="0" applyFont="0" applyFill="0" applyBorder="0" applyAlignment="0" applyProtection="0"/>
    <xf numFmtId="0" fontId="38" fillId="2" borderId="0">
      <alignment/>
      <protection/>
    </xf>
    <xf numFmtId="0" fontId="33" fillId="2" borderId="0">
      <alignment/>
      <protection/>
    </xf>
    <xf numFmtId="0" fontId="18" fillId="0" borderId="2" applyNumberFormat="0" applyFill="0">
      <alignment/>
      <protection/>
    </xf>
    <xf numFmtId="0" fontId="18" fillId="0" borderId="2" applyNumberFormat="0" applyFill="0">
      <alignment/>
      <protection/>
    </xf>
    <xf numFmtId="0" fontId="38" fillId="2" borderId="0">
      <alignment/>
      <protection/>
    </xf>
    <xf numFmtId="0" fontId="33" fillId="2" borderId="0">
      <alignment/>
      <protection/>
    </xf>
    <xf numFmtId="0" fontId="33" fillId="3" borderId="0">
      <alignment/>
      <protection/>
    </xf>
    <xf numFmtId="0" fontId="38" fillId="2" borderId="0">
      <alignment/>
      <protection/>
    </xf>
    <xf numFmtId="0" fontId="38" fillId="2" borderId="0">
      <alignment/>
      <protection/>
    </xf>
    <xf numFmtId="0" fontId="38" fillId="3" borderId="0">
      <alignment/>
      <protection/>
    </xf>
    <xf numFmtId="0" fontId="38" fillId="3" borderId="0">
      <alignment/>
      <protection/>
    </xf>
    <xf numFmtId="0" fontId="38" fillId="3" borderId="0">
      <alignment/>
      <protection/>
    </xf>
    <xf numFmtId="0" fontId="33" fillId="2" borderId="0">
      <alignment/>
      <protection/>
    </xf>
    <xf numFmtId="0" fontId="33" fillId="3" borderId="0">
      <alignment/>
      <protection/>
    </xf>
    <xf numFmtId="0" fontId="18" fillId="2" borderId="0">
      <alignment/>
      <protection/>
    </xf>
    <xf numFmtId="0" fontId="18" fillId="2" borderId="0">
      <alignment/>
      <protection/>
    </xf>
    <xf numFmtId="0" fontId="18" fillId="3" borderId="0">
      <alignment/>
      <protection/>
    </xf>
    <xf numFmtId="0" fontId="38" fillId="2" borderId="0">
      <alignment/>
      <protection/>
    </xf>
    <xf numFmtId="0" fontId="38" fillId="3" borderId="0">
      <alignment/>
      <protection/>
    </xf>
    <xf numFmtId="0" fontId="38" fillId="2" borderId="0">
      <alignment/>
      <protection/>
    </xf>
    <xf numFmtId="0" fontId="33" fillId="2" borderId="0">
      <alignment/>
      <protection/>
    </xf>
    <xf numFmtId="0" fontId="33" fillId="3" borderId="0">
      <alignment/>
      <protection/>
    </xf>
    <xf numFmtId="0" fontId="33" fillId="2" borderId="0">
      <alignment/>
      <protection/>
    </xf>
    <xf numFmtId="0" fontId="33" fillId="3" borderId="0">
      <alignment/>
      <protection/>
    </xf>
    <xf numFmtId="0" fontId="18" fillId="0" borderId="2" applyNumberFormat="0" applyFill="0">
      <alignment/>
      <protection/>
    </xf>
    <xf numFmtId="0" fontId="18" fillId="0" borderId="2" applyNumberFormat="0" applyFill="0">
      <alignment/>
      <protection/>
    </xf>
    <xf numFmtId="0" fontId="18" fillId="0" borderId="2" applyNumberFormat="0" applyFill="0">
      <alignment/>
      <protection/>
    </xf>
    <xf numFmtId="0" fontId="33" fillId="2" borderId="0">
      <alignment/>
      <protection/>
    </xf>
    <xf numFmtId="0" fontId="33" fillId="3" borderId="0">
      <alignment/>
      <protection/>
    </xf>
    <xf numFmtId="0" fontId="18" fillId="0" borderId="2" applyNumberFormat="0" applyAlignment="0">
      <protection/>
    </xf>
    <xf numFmtId="0" fontId="18" fillId="0" borderId="2" applyNumberFormat="0" applyFill="0">
      <alignment/>
      <protection/>
    </xf>
    <xf numFmtId="0" fontId="38" fillId="2" borderId="0">
      <alignment/>
      <protection/>
    </xf>
    <xf numFmtId="0" fontId="38" fillId="3" borderId="0">
      <alignment/>
      <protection/>
    </xf>
    <xf numFmtId="0" fontId="0" fillId="4" borderId="0" applyNumberFormat="0" applyBorder="0" applyAlignment="0" applyProtection="0"/>
    <xf numFmtId="0" fontId="39" fillId="5" borderId="0" applyNumberFormat="0" applyBorder="0" applyAlignment="0" applyProtection="0"/>
    <xf numFmtId="0" fontId="0" fillId="6" borderId="0" applyNumberFormat="0" applyBorder="0" applyAlignment="0" applyProtection="0"/>
    <xf numFmtId="0" fontId="39" fillId="7" borderId="0" applyNumberFormat="0" applyBorder="0" applyAlignment="0" applyProtection="0"/>
    <xf numFmtId="0" fontId="0" fillId="8" borderId="0" applyNumberFormat="0" applyBorder="0" applyAlignment="0" applyProtection="0"/>
    <xf numFmtId="0" fontId="39" fillId="9" borderId="0" applyNumberFormat="0" applyBorder="0" applyAlignment="0" applyProtection="0"/>
    <xf numFmtId="0" fontId="0" fillId="10" borderId="0" applyNumberFormat="0" applyBorder="0" applyAlignment="0" applyProtection="0"/>
    <xf numFmtId="0" fontId="39" fillId="11" borderId="0" applyNumberFormat="0" applyBorder="0" applyAlignment="0" applyProtection="0"/>
    <xf numFmtId="0" fontId="0"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39" fillId="9" borderId="0" applyNumberFormat="0" applyBorder="0" applyAlignment="0" applyProtection="0"/>
    <xf numFmtId="0" fontId="40" fillId="2" borderId="0">
      <alignment/>
      <protection/>
    </xf>
    <xf numFmtId="0" fontId="33" fillId="2" borderId="0">
      <alignment/>
      <protection/>
    </xf>
    <xf numFmtId="0" fontId="40" fillId="2" borderId="0">
      <alignment/>
      <protection/>
    </xf>
    <xf numFmtId="0" fontId="33" fillId="2" borderId="0">
      <alignment/>
      <protection/>
    </xf>
    <xf numFmtId="0" fontId="33" fillId="3" borderId="0">
      <alignment/>
      <protection/>
    </xf>
    <xf numFmtId="0" fontId="40" fillId="2" borderId="0">
      <alignment/>
      <protection/>
    </xf>
    <xf numFmtId="0" fontId="40" fillId="2" borderId="0">
      <alignment/>
      <protection/>
    </xf>
    <xf numFmtId="0" fontId="40" fillId="3" borderId="0">
      <alignment/>
      <protection/>
    </xf>
    <xf numFmtId="0" fontId="40" fillId="3" borderId="0">
      <alignment/>
      <protection/>
    </xf>
    <xf numFmtId="0" fontId="40" fillId="3" borderId="0">
      <alignment/>
      <protection/>
    </xf>
    <xf numFmtId="0" fontId="33" fillId="2" borderId="0">
      <alignment/>
      <protection/>
    </xf>
    <xf numFmtId="0" fontId="33" fillId="3" borderId="0">
      <alignment/>
      <protection/>
    </xf>
    <xf numFmtId="0" fontId="18" fillId="2" borderId="0">
      <alignment/>
      <protection/>
    </xf>
    <xf numFmtId="0" fontId="18" fillId="2" borderId="0">
      <alignment/>
      <protection/>
    </xf>
    <xf numFmtId="0" fontId="18" fillId="3" borderId="0">
      <alignment/>
      <protection/>
    </xf>
    <xf numFmtId="0" fontId="40" fillId="3" borderId="0">
      <alignment/>
      <protection/>
    </xf>
    <xf numFmtId="0" fontId="40" fillId="2" borderId="0">
      <alignment/>
      <protection/>
    </xf>
    <xf numFmtId="0" fontId="33" fillId="2" borderId="0">
      <alignment/>
      <protection/>
    </xf>
    <xf numFmtId="0" fontId="33" fillId="3" borderId="0">
      <alignment/>
      <protection/>
    </xf>
    <xf numFmtId="0" fontId="33" fillId="2" borderId="0">
      <alignment/>
      <protection/>
    </xf>
    <xf numFmtId="0" fontId="33" fillId="3" borderId="0">
      <alignment/>
      <protection/>
    </xf>
    <xf numFmtId="0" fontId="33" fillId="2" borderId="0">
      <alignment/>
      <protection/>
    </xf>
    <xf numFmtId="0" fontId="33" fillId="3" borderId="0">
      <alignment/>
      <protection/>
    </xf>
    <xf numFmtId="0" fontId="40" fillId="2" borderId="0">
      <alignment/>
      <protection/>
    </xf>
    <xf numFmtId="0" fontId="40" fillId="3" borderId="0">
      <alignment/>
      <protection/>
    </xf>
    <xf numFmtId="0" fontId="41" fillId="0" borderId="0">
      <alignment wrapText="1"/>
      <protection/>
    </xf>
    <xf numFmtId="0" fontId="33" fillId="0" borderId="0">
      <alignment wrapText="1"/>
      <protection/>
    </xf>
    <xf numFmtId="0" fontId="41" fillId="0" borderId="0">
      <alignment wrapText="1"/>
      <protection/>
    </xf>
    <xf numFmtId="0" fontId="33" fillId="0" borderId="0">
      <alignment wrapText="1"/>
      <protection/>
    </xf>
    <xf numFmtId="0" fontId="33" fillId="0" borderId="0">
      <alignment wrapText="1"/>
      <protection/>
    </xf>
    <xf numFmtId="0" fontId="18"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41" fillId="0" borderId="0">
      <alignment wrapText="1"/>
      <protection/>
    </xf>
    <xf numFmtId="0" fontId="0" fillId="15" borderId="0" applyNumberFormat="0" applyBorder="0" applyAlignment="0" applyProtection="0"/>
    <xf numFmtId="0" fontId="39" fillId="13" borderId="0" applyNumberFormat="0" applyBorder="0" applyAlignment="0" applyProtection="0"/>
    <xf numFmtId="0" fontId="0" fillId="16" borderId="0" applyNumberFormat="0" applyBorder="0" applyAlignment="0" applyProtection="0"/>
    <xf numFmtId="0" fontId="39" fillId="7" borderId="0" applyNumberFormat="0" applyBorder="0" applyAlignment="0" applyProtection="0"/>
    <xf numFmtId="0" fontId="0" fillId="17" borderId="0" applyNumberFormat="0" applyBorder="0" applyAlignment="0" applyProtection="0"/>
    <xf numFmtId="0" fontId="39" fillId="9" borderId="0" applyNumberFormat="0" applyBorder="0" applyAlignment="0" applyProtection="0"/>
    <xf numFmtId="0" fontId="0" fillId="18" borderId="0" applyNumberFormat="0" applyBorder="0" applyAlignment="0" applyProtection="0"/>
    <xf numFmtId="0" fontId="39" fillId="2" borderId="0" applyNumberFormat="0" applyBorder="0" applyAlignment="0" applyProtection="0"/>
    <xf numFmtId="0" fontId="0" fillId="19" borderId="0" applyNumberFormat="0" applyBorder="0" applyAlignment="0" applyProtection="0"/>
    <xf numFmtId="0" fontId="39" fillId="13" borderId="0" applyNumberFormat="0" applyBorder="0" applyAlignment="0" applyProtection="0"/>
    <xf numFmtId="0" fontId="0" fillId="20" borderId="0" applyNumberFormat="0" applyBorder="0" applyAlignment="0" applyProtection="0"/>
    <xf numFmtId="0" fontId="39" fillId="9" borderId="0" applyNumberFormat="0" applyBorder="0" applyAlignment="0" applyProtection="0"/>
    <xf numFmtId="0" fontId="18" fillId="0" borderId="0">
      <alignment/>
      <protection/>
    </xf>
    <xf numFmtId="0" fontId="17" fillId="0" borderId="0">
      <alignment/>
      <protection/>
    </xf>
    <xf numFmtId="0" fontId="17" fillId="0" borderId="0">
      <alignment/>
      <protection/>
    </xf>
    <xf numFmtId="0" fontId="162" fillId="21" borderId="0" applyNumberFormat="0" applyBorder="0" applyAlignment="0" applyProtection="0"/>
    <xf numFmtId="0" fontId="42" fillId="13" borderId="0" applyNumberFormat="0" applyBorder="0" applyAlignment="0" applyProtection="0"/>
    <xf numFmtId="0" fontId="162" fillId="22" borderId="0" applyNumberFormat="0" applyBorder="0" applyAlignment="0" applyProtection="0"/>
    <xf numFmtId="0" fontId="42" fillId="7" borderId="0" applyNumberFormat="0" applyBorder="0" applyAlignment="0" applyProtection="0"/>
    <xf numFmtId="0" fontId="162" fillId="23" borderId="0" applyNumberFormat="0" applyBorder="0" applyAlignment="0" applyProtection="0"/>
    <xf numFmtId="0" fontId="42" fillId="24" borderId="0" applyNumberFormat="0" applyBorder="0" applyAlignment="0" applyProtection="0"/>
    <xf numFmtId="0" fontId="162" fillId="25" borderId="0" applyNumberFormat="0" applyBorder="0" applyAlignment="0" applyProtection="0"/>
    <xf numFmtId="0" fontId="42" fillId="26" borderId="0" applyNumberFormat="0" applyBorder="0" applyAlignment="0" applyProtection="0"/>
    <xf numFmtId="0" fontId="162" fillId="27" borderId="0" applyNumberFormat="0" applyBorder="0" applyAlignment="0" applyProtection="0"/>
    <xf numFmtId="0" fontId="42" fillId="13" borderId="0" applyNumberFormat="0" applyBorder="0" applyAlignment="0" applyProtection="0"/>
    <xf numFmtId="0" fontId="162" fillId="28" borderId="0" applyNumberFormat="0" applyBorder="0" applyAlignment="0" applyProtection="0"/>
    <xf numFmtId="0" fontId="42" fillId="7" borderId="0" applyNumberFormat="0" applyBorder="0" applyAlignment="0" applyProtection="0"/>
    <xf numFmtId="0" fontId="162" fillId="29" borderId="0" applyNumberFormat="0" applyBorder="0" applyAlignment="0" applyProtection="0"/>
    <xf numFmtId="0" fontId="42" fillId="30" borderId="0" applyNumberFormat="0" applyBorder="0" applyAlignment="0" applyProtection="0"/>
    <xf numFmtId="0" fontId="162" fillId="31" borderId="0" applyNumberFormat="0" applyBorder="0" applyAlignment="0" applyProtection="0"/>
    <xf numFmtId="0" fontId="42" fillId="32" borderId="0" applyNumberFormat="0" applyBorder="0" applyAlignment="0" applyProtection="0"/>
    <xf numFmtId="0" fontId="162" fillId="33" borderId="0" applyNumberFormat="0" applyBorder="0" applyAlignment="0" applyProtection="0"/>
    <xf numFmtId="0" fontId="42" fillId="24" borderId="0" applyNumberFormat="0" applyBorder="0" applyAlignment="0" applyProtection="0"/>
    <xf numFmtId="0" fontId="162" fillId="34" borderId="0" applyNumberFormat="0" applyBorder="0" applyAlignment="0" applyProtection="0"/>
    <xf numFmtId="0" fontId="42" fillId="35" borderId="0" applyNumberFormat="0" applyBorder="0" applyAlignment="0" applyProtection="0"/>
    <xf numFmtId="0" fontId="162" fillId="36" borderId="0" applyNumberFormat="0" applyBorder="0" applyAlignment="0" applyProtection="0"/>
    <xf numFmtId="0" fontId="42" fillId="30" borderId="0" applyNumberFormat="0" applyBorder="0" applyAlignment="0" applyProtection="0"/>
    <xf numFmtId="0" fontId="162" fillId="37" borderId="0" applyNumberFormat="0" applyBorder="0" applyAlignment="0" applyProtection="0"/>
    <xf numFmtId="0" fontId="42" fillId="38" borderId="0" applyNumberFormat="0" applyBorder="0" applyAlignment="0" applyProtection="0"/>
    <xf numFmtId="180" fontId="43" fillId="0" borderId="0" applyFont="0" applyFill="0" applyBorder="0" applyAlignment="0" applyProtection="0"/>
    <xf numFmtId="0" fontId="44" fillId="0" borderId="0" applyFont="0" applyFill="0" applyBorder="0" applyAlignment="0" applyProtection="0"/>
    <xf numFmtId="180" fontId="45" fillId="0" borderId="0" applyFont="0" applyFill="0" applyBorder="0" applyAlignment="0" applyProtection="0"/>
    <xf numFmtId="184" fontId="43" fillId="0" borderId="0" applyFont="0" applyFill="0" applyBorder="0" applyAlignment="0" applyProtection="0"/>
    <xf numFmtId="0" fontId="44" fillId="0" borderId="0" applyFont="0" applyFill="0" applyBorder="0" applyAlignment="0" applyProtection="0"/>
    <xf numFmtId="184" fontId="45" fillId="0" borderId="0" applyFont="0" applyFill="0" applyBorder="0" applyAlignment="0" applyProtection="0"/>
    <xf numFmtId="0" fontId="46" fillId="0" borderId="0">
      <alignment horizontal="center" wrapText="1"/>
      <protection locked="0"/>
    </xf>
    <xf numFmtId="185" fontId="43" fillId="0" borderId="0" applyFont="0" applyFill="0" applyBorder="0" applyAlignment="0" applyProtection="0"/>
    <xf numFmtId="0" fontId="44" fillId="0" borderId="0" applyFont="0" applyFill="0" applyBorder="0" applyAlignment="0" applyProtection="0"/>
    <xf numFmtId="186" fontId="18" fillId="0" borderId="0" applyFont="0" applyFill="0" applyBorder="0" applyAlignment="0" applyProtection="0"/>
    <xf numFmtId="187" fontId="43" fillId="0" borderId="0" applyFont="0" applyFill="0" applyBorder="0" applyAlignment="0" applyProtection="0"/>
    <xf numFmtId="0" fontId="44" fillId="0" borderId="0" applyFont="0" applyFill="0" applyBorder="0" applyAlignment="0" applyProtection="0"/>
    <xf numFmtId="188" fontId="18" fillId="0" borderId="0" applyFont="0" applyFill="0" applyBorder="0" applyAlignment="0" applyProtection="0"/>
    <xf numFmtId="0" fontId="163" fillId="39" borderId="0" applyNumberFormat="0" applyBorder="0" applyAlignment="0" applyProtection="0"/>
    <xf numFmtId="0" fontId="47" fillId="40" borderId="0" applyNumberFormat="0" applyBorder="0" applyAlignment="0" applyProtection="0"/>
    <xf numFmtId="0" fontId="48" fillId="0" borderId="0" applyNumberFormat="0" applyFill="0" applyBorder="0" applyAlignment="0" applyProtection="0"/>
    <xf numFmtId="0" fontId="44" fillId="0" borderId="0">
      <alignment/>
      <protection/>
    </xf>
    <xf numFmtId="0" fontId="49" fillId="0" borderId="0">
      <alignment/>
      <protection/>
    </xf>
    <xf numFmtId="0" fontId="44" fillId="0" borderId="0">
      <alignment/>
      <protection/>
    </xf>
    <xf numFmtId="0" fontId="50" fillId="0" borderId="0">
      <alignment/>
      <protection/>
    </xf>
    <xf numFmtId="0" fontId="51" fillId="0" borderId="0">
      <alignment/>
      <protection/>
    </xf>
    <xf numFmtId="189" fontId="18" fillId="0" borderId="0" applyFill="0" applyBorder="0" applyAlignment="0">
      <protection/>
    </xf>
    <xf numFmtId="171" fontId="52" fillId="0" borderId="0" applyFill="0" applyBorder="0" applyAlignment="0">
      <protection/>
    </xf>
    <xf numFmtId="190" fontId="52" fillId="0" borderId="0" applyFill="0" applyBorder="0" applyAlignment="0">
      <protection/>
    </xf>
    <xf numFmtId="191" fontId="52" fillId="0" borderId="0" applyFill="0" applyBorder="0" applyAlignment="0">
      <protection/>
    </xf>
    <xf numFmtId="192" fontId="20" fillId="0" borderId="0" applyFill="0" applyBorder="0" applyAlignment="0">
      <protection/>
    </xf>
    <xf numFmtId="193" fontId="52" fillId="0" borderId="0" applyFill="0" applyBorder="0" applyAlignment="0">
      <protection/>
    </xf>
    <xf numFmtId="194" fontId="52" fillId="0" borderId="0" applyFill="0" applyBorder="0" applyAlignment="0">
      <protection/>
    </xf>
    <xf numFmtId="171" fontId="52" fillId="0" borderId="0" applyFill="0" applyBorder="0" applyAlignment="0">
      <protection/>
    </xf>
    <xf numFmtId="0" fontId="164" fillId="41" borderId="4" applyNumberFormat="0" applyAlignment="0" applyProtection="0"/>
    <xf numFmtId="0" fontId="53" fillId="42" borderId="5" applyNumberFormat="0" applyAlignment="0" applyProtection="0"/>
    <xf numFmtId="0" fontId="54" fillId="0" borderId="0">
      <alignment/>
      <protection/>
    </xf>
    <xf numFmtId="0" fontId="165" fillId="43" borderId="6" applyNumberFormat="0" applyAlignment="0" applyProtection="0"/>
    <xf numFmtId="0" fontId="55" fillId="44" borderId="7" applyNumberFormat="0" applyAlignment="0" applyProtection="0"/>
    <xf numFmtId="167" fontId="56" fillId="0" borderId="0" applyFont="0" applyFill="0" applyBorder="0" applyAlignment="0" applyProtection="0"/>
    <xf numFmtId="1" fontId="57" fillId="0" borderId="8" applyBorder="0">
      <alignment/>
      <protection/>
    </xf>
    <xf numFmtId="43" fontId="1" fillId="0" borderId="0" applyFont="0" applyFill="0" applyBorder="0" applyAlignment="0" applyProtection="0"/>
    <xf numFmtId="195" fontId="56" fillId="0" borderId="0">
      <alignment/>
      <protection/>
    </xf>
    <xf numFmtId="195" fontId="56" fillId="0" borderId="0">
      <alignment/>
      <protection/>
    </xf>
    <xf numFmtId="195" fontId="56" fillId="0" borderId="0">
      <alignment/>
      <protection/>
    </xf>
    <xf numFmtId="195" fontId="56" fillId="0" borderId="0">
      <alignment/>
      <protection/>
    </xf>
    <xf numFmtId="195" fontId="56" fillId="0" borderId="0">
      <alignment/>
      <protection/>
    </xf>
    <xf numFmtId="195" fontId="56" fillId="0" borderId="0">
      <alignment/>
      <protection/>
    </xf>
    <xf numFmtId="195" fontId="56" fillId="0" borderId="0">
      <alignment/>
      <protection/>
    </xf>
    <xf numFmtId="195" fontId="56" fillId="0" borderId="0">
      <alignment/>
      <protection/>
    </xf>
    <xf numFmtId="41" fontId="1" fillId="0" borderId="0" applyFont="0" applyFill="0" applyBorder="0" applyAlignment="0" applyProtection="0"/>
    <xf numFmtId="193" fontId="52" fillId="0" borderId="0" applyFont="0" applyFill="0" applyBorder="0" applyAlignment="0" applyProtection="0"/>
    <xf numFmtId="169" fontId="13"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196" fontId="15" fillId="0" borderId="0">
      <alignment/>
      <protection/>
    </xf>
    <xf numFmtId="3" fontId="20" fillId="0" borderId="0" applyFont="0" applyFill="0" applyBorder="0" applyAlignment="0" applyProtection="0"/>
    <xf numFmtId="0" fontId="59" fillId="0" borderId="0" applyNumberFormat="0" applyAlignment="0">
      <protection/>
    </xf>
    <xf numFmtId="44" fontId="1" fillId="0" borderId="0" applyFont="0" applyFill="0" applyBorder="0" applyAlignment="0" applyProtection="0"/>
    <xf numFmtId="42" fontId="1" fillId="0" borderId="0" applyFont="0" applyFill="0" applyBorder="0" applyAlignment="0" applyProtection="0"/>
    <xf numFmtId="171" fontId="52" fillId="0" borderId="0" applyFont="0" applyFill="0" applyBorder="0" applyAlignment="0" applyProtection="0"/>
    <xf numFmtId="198" fontId="20" fillId="0" borderId="0" applyFont="0" applyFill="0" applyBorder="0" applyAlignment="0" applyProtection="0"/>
    <xf numFmtId="199" fontId="20" fillId="0" borderId="0">
      <alignment/>
      <protection/>
    </xf>
    <xf numFmtId="0" fontId="20" fillId="0" borderId="0" applyFont="0" applyFill="0" applyBorder="0" applyAlignment="0" applyProtection="0"/>
    <xf numFmtId="14" fontId="60" fillId="0" borderId="0" applyFill="0" applyBorder="0" applyAlignment="0">
      <protection/>
    </xf>
    <xf numFmtId="0" fontId="17" fillId="0" borderId="0" applyFill="0" applyBorder="0" applyAlignment="0" applyProtection="0"/>
    <xf numFmtId="200" fontId="20" fillId="0" borderId="9">
      <alignment vertical="center"/>
      <protection/>
    </xf>
    <xf numFmtId="201" fontId="20" fillId="0" borderId="0" applyFont="0" applyFill="0" applyBorder="0" applyAlignment="0" applyProtection="0"/>
    <xf numFmtId="202" fontId="20" fillId="0" borderId="0" applyFont="0" applyFill="0" applyBorder="0" applyAlignment="0" applyProtection="0"/>
    <xf numFmtId="203" fontId="20" fillId="0" borderId="0">
      <alignment/>
      <protection/>
    </xf>
    <xf numFmtId="0" fontId="61" fillId="0" borderId="0">
      <alignment vertical="top" wrapText="1"/>
      <protection/>
    </xf>
    <xf numFmtId="175" fontId="62" fillId="0" borderId="0" applyFont="0" applyFill="0" applyBorder="0" applyAlignment="0" applyProtection="0"/>
    <xf numFmtId="176" fontId="62" fillId="0" borderId="0" applyFont="0" applyFill="0" applyBorder="0" applyAlignment="0" applyProtection="0"/>
    <xf numFmtId="175" fontId="62" fillId="0" borderId="0" applyFont="0" applyFill="0" applyBorder="0" applyAlignment="0" applyProtection="0"/>
    <xf numFmtId="41"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204" fontId="17" fillId="0" borderId="0" applyFill="0" applyBorder="0" applyAlignment="0" applyProtection="0"/>
    <xf numFmtId="204" fontId="17" fillId="0" borderId="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205" fontId="17" fillId="0" borderId="0" applyFill="0" applyBorder="0" applyAlignment="0" applyProtection="0"/>
    <xf numFmtId="205" fontId="17" fillId="0" borderId="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204" fontId="17" fillId="0" borderId="0" applyFill="0" applyBorder="0" applyAlignment="0" applyProtection="0"/>
    <xf numFmtId="205" fontId="17" fillId="0" borderId="0" applyFill="0" applyBorder="0" applyAlignment="0" applyProtection="0"/>
    <xf numFmtId="175"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204" fontId="17" fillId="0" borderId="0" applyFill="0" applyBorder="0" applyAlignment="0" applyProtection="0"/>
    <xf numFmtId="204" fontId="17" fillId="0" borderId="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205" fontId="17" fillId="0" borderId="0" applyFill="0" applyBorder="0" applyAlignment="0" applyProtection="0"/>
    <xf numFmtId="205" fontId="17" fillId="0" borderId="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206" fontId="17" fillId="0" borderId="0" applyFill="0" applyBorder="0" applyAlignment="0" applyProtection="0"/>
    <xf numFmtId="206" fontId="17" fillId="0" borderId="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41" fontId="62" fillId="0" borderId="0" applyFont="0" applyFill="0" applyBorder="0" applyAlignment="0" applyProtection="0"/>
    <xf numFmtId="176" fontId="62" fillId="0" borderId="0" applyFont="0" applyFill="0" applyBorder="0" applyAlignment="0" applyProtection="0"/>
    <xf numFmtId="43"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207" fontId="17" fillId="0" borderId="0" applyFill="0" applyBorder="0" applyAlignment="0" applyProtection="0"/>
    <xf numFmtId="207" fontId="17" fillId="0" borderId="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208" fontId="17" fillId="0" borderId="0" applyFill="0" applyBorder="0" applyAlignment="0" applyProtection="0"/>
    <xf numFmtId="208" fontId="17" fillId="0" borderId="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207" fontId="17" fillId="0" borderId="0" applyFill="0" applyBorder="0" applyAlignment="0" applyProtection="0"/>
    <xf numFmtId="208" fontId="17" fillId="0" borderId="0" applyFill="0" applyBorder="0" applyAlignment="0" applyProtection="0"/>
    <xf numFmtId="176"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207" fontId="17" fillId="0" borderId="0" applyFill="0" applyBorder="0" applyAlignment="0" applyProtection="0"/>
    <xf numFmtId="207" fontId="17" fillId="0" borderId="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208" fontId="17" fillId="0" borderId="0" applyFill="0" applyBorder="0" applyAlignment="0" applyProtection="0"/>
    <xf numFmtId="208" fontId="17" fillId="0" borderId="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209" fontId="17" fillId="0" borderId="0" applyFill="0" applyBorder="0" applyAlignment="0" applyProtection="0"/>
    <xf numFmtId="209" fontId="17" fillId="0" borderId="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43" fontId="62" fillId="0" borderId="0" applyFont="0" applyFill="0" applyBorder="0" applyAlignment="0" applyProtection="0"/>
    <xf numFmtId="3" fontId="18" fillId="0" borderId="0" applyFont="0" applyBorder="0" applyAlignment="0">
      <protection/>
    </xf>
    <xf numFmtId="3" fontId="17" fillId="0" borderId="0" applyBorder="0" applyAlignment="0">
      <protection/>
    </xf>
    <xf numFmtId="3" fontId="18" fillId="0" borderId="0" applyFont="0" applyBorder="0" applyAlignment="0">
      <protection/>
    </xf>
    <xf numFmtId="193" fontId="52" fillId="0" borderId="0" applyFill="0" applyBorder="0" applyAlignment="0">
      <protection/>
    </xf>
    <xf numFmtId="171" fontId="52" fillId="0" borderId="0" applyFill="0" applyBorder="0" applyAlignment="0">
      <protection/>
    </xf>
    <xf numFmtId="193" fontId="52" fillId="0" borderId="0" applyFill="0" applyBorder="0" applyAlignment="0">
      <protection/>
    </xf>
    <xf numFmtId="194" fontId="52" fillId="0" borderId="0" applyFill="0" applyBorder="0" applyAlignment="0">
      <protection/>
    </xf>
    <xf numFmtId="171" fontId="52" fillId="0" borderId="0" applyFill="0" applyBorder="0" applyAlignment="0">
      <protection/>
    </xf>
    <xf numFmtId="0" fontId="63" fillId="0" borderId="0" applyNumberFormat="0" applyAlignment="0">
      <protection/>
    </xf>
    <xf numFmtId="210" fontId="20" fillId="0" borderId="0" applyFont="0" applyFill="0" applyBorder="0" applyAlignment="0" applyProtection="0"/>
    <xf numFmtId="0" fontId="166" fillId="0" borderId="0" applyNumberFormat="0" applyFill="0" applyBorder="0" applyAlignment="0" applyProtection="0"/>
    <xf numFmtId="0" fontId="64" fillId="0" borderId="0" applyNumberFormat="0" applyFill="0" applyBorder="0" applyAlignment="0" applyProtection="0"/>
    <xf numFmtId="3" fontId="18" fillId="0" borderId="0" applyFont="0" applyBorder="0" applyAlignment="0">
      <protection/>
    </xf>
    <xf numFmtId="3" fontId="17" fillId="0" borderId="0" applyBorder="0" applyAlignment="0">
      <protection/>
    </xf>
    <xf numFmtId="3" fontId="18" fillId="0" borderId="0" applyFont="0" applyBorder="0" applyAlignment="0">
      <protection/>
    </xf>
    <xf numFmtId="2" fontId="20" fillId="0" borderId="0" applyFont="0" applyFill="0" applyBorder="0" applyAlignment="0" applyProtection="0"/>
    <xf numFmtId="0" fontId="167" fillId="45" borderId="0" applyNumberFormat="0" applyBorder="0" applyAlignment="0" applyProtection="0"/>
    <xf numFmtId="0" fontId="65" fillId="13" borderId="0" applyNumberFormat="0" applyBorder="0" applyAlignment="0" applyProtection="0"/>
    <xf numFmtId="38" fontId="66" fillId="2" borderId="0" applyNumberFormat="0" applyBorder="0" applyAlignment="0" applyProtection="0"/>
    <xf numFmtId="0" fontId="67" fillId="0" borderId="10" applyNumberFormat="0" applyFill="0" applyBorder="0" applyAlignment="0" applyProtection="0"/>
    <xf numFmtId="0" fontId="68" fillId="0" borderId="0" applyNumberFormat="0" applyFont="0" applyBorder="0" applyAlignment="0">
      <protection/>
    </xf>
    <xf numFmtId="0" fontId="69" fillId="46" borderId="0">
      <alignment/>
      <protection/>
    </xf>
    <xf numFmtId="0" fontId="70" fillId="0" borderId="0">
      <alignment horizontal="left"/>
      <protection/>
    </xf>
    <xf numFmtId="0" fontId="71" fillId="0" borderId="11" applyNumberFormat="0" applyAlignment="0" applyProtection="0"/>
    <xf numFmtId="0" fontId="71" fillId="0" borderId="12">
      <alignment horizontal="left" vertical="center"/>
      <protection/>
    </xf>
    <xf numFmtId="0" fontId="168" fillId="0" borderId="13" applyNumberFormat="0" applyFill="0" applyAlignment="0" applyProtection="0"/>
    <xf numFmtId="0" fontId="72" fillId="0" borderId="0" applyNumberFormat="0" applyFill="0" applyBorder="0" applyAlignment="0" applyProtection="0"/>
    <xf numFmtId="0" fontId="169" fillId="0" borderId="14" applyNumberFormat="0" applyFill="0" applyAlignment="0" applyProtection="0"/>
    <xf numFmtId="0" fontId="71" fillId="0" borderId="0" applyNumberFormat="0" applyFill="0" applyBorder="0" applyAlignment="0" applyProtection="0"/>
    <xf numFmtId="0" fontId="170" fillId="0" borderId="15" applyNumberFormat="0" applyFill="0" applyAlignment="0" applyProtection="0"/>
    <xf numFmtId="0" fontId="73" fillId="0" borderId="16" applyNumberFormat="0" applyFill="0" applyAlignment="0" applyProtection="0"/>
    <xf numFmtId="0" fontId="170" fillId="0" borderId="0" applyNumberFormat="0" applyFill="0" applyBorder="0" applyAlignment="0" applyProtection="0"/>
    <xf numFmtId="0" fontId="73" fillId="0" borderId="0" applyNumberFormat="0" applyFill="0" applyBorder="0" applyAlignment="0" applyProtection="0"/>
    <xf numFmtId="0" fontId="72" fillId="0" borderId="0" applyProtection="0">
      <alignment/>
    </xf>
    <xf numFmtId="211" fontId="18" fillId="0" borderId="0">
      <alignment/>
      <protection locked="0"/>
    </xf>
    <xf numFmtId="0" fontId="72" fillId="0" borderId="0" applyProtection="0">
      <alignment/>
    </xf>
    <xf numFmtId="0" fontId="71" fillId="0" borderId="0" applyProtection="0">
      <alignment/>
    </xf>
    <xf numFmtId="0" fontId="74" fillId="0" borderId="17">
      <alignment horizontal="center"/>
      <protection/>
    </xf>
    <xf numFmtId="0" fontId="74" fillId="0" borderId="0">
      <alignment horizontal="center"/>
      <protection/>
    </xf>
    <xf numFmtId="5" fontId="75" fillId="47" borderId="3" applyNumberFormat="0" applyAlignment="0">
      <protection/>
    </xf>
    <xf numFmtId="49" fontId="76" fillId="0" borderId="3">
      <alignment vertical="center"/>
      <protection/>
    </xf>
    <xf numFmtId="0" fontId="171" fillId="48" borderId="4" applyNumberFormat="0" applyAlignment="0" applyProtection="0"/>
    <xf numFmtId="10" fontId="66" fillId="9" borderId="3" applyNumberFormat="0" applyBorder="0" applyAlignment="0" applyProtection="0"/>
    <xf numFmtId="0" fontId="77" fillId="0" borderId="0">
      <alignment/>
      <protection/>
    </xf>
    <xf numFmtId="2" fontId="78" fillId="0" borderId="18" applyBorder="0">
      <alignment/>
      <protection/>
    </xf>
    <xf numFmtId="0" fontId="18" fillId="0" borderId="0">
      <alignment/>
      <protection/>
    </xf>
    <xf numFmtId="0" fontId="79" fillId="0" borderId="19">
      <alignment horizontal="center" vertical="center" wrapText="1"/>
      <protection/>
    </xf>
    <xf numFmtId="0" fontId="27" fillId="0" borderId="0">
      <alignment/>
      <protection/>
    </xf>
    <xf numFmtId="0" fontId="27" fillId="0" borderId="0">
      <alignment/>
      <protection/>
    </xf>
    <xf numFmtId="193" fontId="52" fillId="0" borderId="0" applyFill="0" applyBorder="0" applyAlignment="0">
      <protection/>
    </xf>
    <xf numFmtId="171" fontId="52" fillId="0" borderId="0" applyFill="0" applyBorder="0" applyAlignment="0">
      <protection/>
    </xf>
    <xf numFmtId="193" fontId="52" fillId="0" borderId="0" applyFill="0" applyBorder="0" applyAlignment="0">
      <protection/>
    </xf>
    <xf numFmtId="194" fontId="52" fillId="0" borderId="0" applyFill="0" applyBorder="0" applyAlignment="0">
      <protection/>
    </xf>
    <xf numFmtId="171" fontId="52" fillId="0" borderId="0" applyFill="0" applyBorder="0" applyAlignment="0">
      <protection/>
    </xf>
    <xf numFmtId="0" fontId="172" fillId="0" borderId="20" applyNumberFormat="0" applyFill="0" applyAlignment="0" applyProtection="0"/>
    <xf numFmtId="0" fontId="80" fillId="0" borderId="21" applyNumberFormat="0" applyFill="0" applyAlignment="0" applyProtection="0"/>
    <xf numFmtId="38" fontId="27" fillId="0" borderId="0" applyFont="0" applyFill="0" applyBorder="0" applyAlignment="0" applyProtection="0"/>
    <xf numFmtId="4" fontId="52" fillId="0" borderId="0" applyFon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81" fillId="0" borderId="17">
      <alignment/>
      <protection/>
    </xf>
    <xf numFmtId="212" fontId="82" fillId="0" borderId="22">
      <alignment/>
      <protection/>
    </xf>
    <xf numFmtId="213" fontId="27" fillId="0" borderId="0" applyFont="0" applyFill="0" applyBorder="0" applyAlignment="0" applyProtection="0"/>
    <xf numFmtId="214" fontId="27" fillId="0" borderId="0" applyFon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83" fillId="0" borderId="0" applyNumberFormat="0" applyFont="0" applyFill="0" applyAlignment="0">
      <protection/>
    </xf>
    <xf numFmtId="0" fontId="56" fillId="0" borderId="0" applyNumberFormat="0" applyFill="0" applyAlignment="0">
      <protection/>
    </xf>
    <xf numFmtId="0" fontId="17" fillId="0" borderId="0" applyNumberFormat="0" applyFill="0" applyAlignment="0">
      <protection/>
    </xf>
    <xf numFmtId="0" fontId="83" fillId="0" borderId="0" applyNumberFormat="0" applyFont="0" applyFill="0" applyAlignment="0">
      <protection/>
    </xf>
    <xf numFmtId="0" fontId="173" fillId="49" borderId="0" applyNumberFormat="0" applyBorder="0" applyAlignment="0" applyProtection="0"/>
    <xf numFmtId="0" fontId="84" fillId="50" borderId="0" applyNumberFormat="0" applyBorder="0" applyAlignment="0" applyProtection="0"/>
    <xf numFmtId="0" fontId="13" fillId="0" borderId="3">
      <alignment/>
      <protection/>
    </xf>
    <xf numFmtId="0" fontId="15" fillId="0" borderId="0">
      <alignment/>
      <protection/>
    </xf>
    <xf numFmtId="0" fontId="13" fillId="0" borderId="23">
      <alignment/>
      <protection/>
    </xf>
    <xf numFmtId="37" fontId="85" fillId="0" borderId="0">
      <alignment/>
      <protection/>
    </xf>
    <xf numFmtId="0" fontId="86" fillId="0" borderId="3" applyNumberFormat="0" applyFont="0" applyFill="0" applyBorder="0" applyAlignment="0">
      <protection/>
    </xf>
    <xf numFmtId="215" fontId="87" fillId="0" borderId="0">
      <alignment/>
      <protection/>
    </xf>
    <xf numFmtId="0" fontId="88" fillId="0" borderId="0">
      <alignment/>
      <protection/>
    </xf>
    <xf numFmtId="0" fontId="14" fillId="0" borderId="0">
      <alignment/>
      <protection/>
    </xf>
    <xf numFmtId="0" fontId="13" fillId="0" borderId="0">
      <alignment/>
      <protection/>
    </xf>
    <xf numFmtId="0" fontId="18" fillId="0" borderId="0">
      <alignment/>
      <protection/>
    </xf>
    <xf numFmtId="0" fontId="11" fillId="0" borderId="0">
      <alignment/>
      <protection/>
    </xf>
    <xf numFmtId="0" fontId="8" fillId="0" borderId="0">
      <alignment/>
      <protection/>
    </xf>
    <xf numFmtId="0" fontId="11" fillId="0" borderId="0">
      <alignment/>
      <protection/>
    </xf>
    <xf numFmtId="0" fontId="18" fillId="0" borderId="0">
      <alignment/>
      <protection/>
    </xf>
    <xf numFmtId="0" fontId="52" fillId="42" borderId="0">
      <alignment/>
      <protection/>
    </xf>
    <xf numFmtId="0" fontId="62" fillId="0" borderId="0">
      <alignment/>
      <protection/>
    </xf>
    <xf numFmtId="0" fontId="1" fillId="51" borderId="24" applyNumberFormat="0" applyFont="0" applyAlignment="0" applyProtection="0"/>
    <xf numFmtId="0" fontId="56" fillId="9" borderId="25" applyNumberFormat="0" applyFont="0" applyAlignment="0" applyProtection="0"/>
    <xf numFmtId="3" fontId="89" fillId="0" borderId="0" applyFont="0" applyFill="0" applyBorder="0" applyAlignment="0" applyProtection="0"/>
    <xf numFmtId="175" fontId="30" fillId="0" borderId="0" applyFont="0" applyFill="0" applyBorder="0" applyAlignment="0" applyProtection="0"/>
    <xf numFmtId="0" fontId="90"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7" fillId="0" borderId="0" applyFill="0" applyBorder="0" applyAlignment="0" applyProtection="0"/>
    <xf numFmtId="0" fontId="15" fillId="0" borderId="0">
      <alignment/>
      <protection/>
    </xf>
    <xf numFmtId="0" fontId="174" fillId="41" borderId="26" applyNumberFormat="0" applyAlignment="0" applyProtection="0"/>
    <xf numFmtId="0" fontId="91" fillId="42" borderId="5" applyNumberFormat="0" applyAlignment="0" applyProtection="0"/>
    <xf numFmtId="0" fontId="2" fillId="42" borderId="0">
      <alignment/>
      <protection/>
    </xf>
    <xf numFmtId="14" fontId="46" fillId="0" borderId="0">
      <alignment horizontal="center" wrapText="1"/>
      <protection locked="0"/>
    </xf>
    <xf numFmtId="9" fontId="1" fillId="0" borderId="0" applyFont="0" applyFill="0" applyBorder="0" applyAlignment="0" applyProtection="0"/>
    <xf numFmtId="192" fontId="20" fillId="0" borderId="0" applyFont="0" applyFill="0" applyBorder="0" applyAlignment="0" applyProtection="0"/>
    <xf numFmtId="170" fontId="20" fillId="0" borderId="0" applyFont="0" applyFill="0" applyBorder="0" applyAlignment="0" applyProtection="0"/>
    <xf numFmtId="10" fontId="20" fillId="0" borderId="0" applyFont="0" applyFill="0" applyBorder="0" applyAlignment="0" applyProtection="0"/>
    <xf numFmtId="9" fontId="27" fillId="0" borderId="27" applyNumberFormat="0" applyBorder="0">
      <alignment/>
      <protection/>
    </xf>
    <xf numFmtId="193" fontId="52" fillId="0" borderId="0" applyFill="0" applyBorder="0" applyAlignment="0">
      <protection/>
    </xf>
    <xf numFmtId="171" fontId="52" fillId="0" borderId="0" applyFill="0" applyBorder="0" applyAlignment="0">
      <protection/>
    </xf>
    <xf numFmtId="193" fontId="52" fillId="0" borderId="0" applyFill="0" applyBorder="0" applyAlignment="0">
      <protection/>
    </xf>
    <xf numFmtId="194" fontId="52" fillId="0" borderId="0" applyFill="0" applyBorder="0" applyAlignment="0">
      <protection/>
    </xf>
    <xf numFmtId="171" fontId="52" fillId="0" borderId="0" applyFill="0" applyBorder="0" applyAlignment="0">
      <protection/>
    </xf>
    <xf numFmtId="0" fontId="92" fillId="0" borderId="0">
      <alignment/>
      <protection/>
    </xf>
    <xf numFmtId="0" fontId="27" fillId="0" borderId="0" applyNumberFormat="0" applyFont="0" applyFill="0" applyBorder="0" applyAlignment="0" applyProtection="0"/>
    <xf numFmtId="0" fontId="58" fillId="0" borderId="17">
      <alignment horizontal="center"/>
      <protection/>
    </xf>
    <xf numFmtId="0" fontId="93" fillId="52" borderId="0" applyNumberFormat="0" applyFont="0" applyBorder="0" applyAlignment="0">
      <protection/>
    </xf>
    <xf numFmtId="14" fontId="94" fillId="0" borderId="0" applyNumberFormat="0" applyFill="0" applyBorder="0" applyAlignment="0" applyProtection="0"/>
    <xf numFmtId="0" fontId="18" fillId="0" borderId="0" applyNumberFormat="0" applyFill="0" applyBorder="0" applyAlignment="0" applyProtection="0"/>
    <xf numFmtId="4" fontId="95" fillId="50" borderId="28" applyNumberFormat="0" applyProtection="0">
      <alignment vertical="center"/>
    </xf>
    <xf numFmtId="4" fontId="96" fillId="50" borderId="28" applyNumberFormat="0" applyProtection="0">
      <alignment vertical="center"/>
    </xf>
    <xf numFmtId="4" fontId="97" fillId="50" borderId="28" applyNumberFormat="0" applyProtection="0">
      <alignment horizontal="left" vertical="center" indent="1"/>
    </xf>
    <xf numFmtId="4" fontId="97" fillId="35" borderId="0" applyNumberFormat="0" applyProtection="0">
      <alignment horizontal="left" vertical="center" indent="1"/>
    </xf>
    <xf numFmtId="4" fontId="97" fillId="38" borderId="28" applyNumberFormat="0" applyProtection="0">
      <alignment horizontal="right" vertical="center"/>
    </xf>
    <xf numFmtId="4" fontId="97" fillId="40" borderId="28" applyNumberFormat="0" applyProtection="0">
      <alignment horizontal="right" vertical="center"/>
    </xf>
    <xf numFmtId="4" fontId="97" fillId="7" borderId="28" applyNumberFormat="0" applyProtection="0">
      <alignment horizontal="right" vertical="center"/>
    </xf>
    <xf numFmtId="4" fontId="97" fillId="53" borderId="28" applyNumberFormat="0" applyProtection="0">
      <alignment horizontal="right" vertical="center"/>
    </xf>
    <xf numFmtId="4" fontId="97" fillId="24" borderId="28" applyNumberFormat="0" applyProtection="0">
      <alignment horizontal="right" vertical="center"/>
    </xf>
    <xf numFmtId="4" fontId="97" fillId="11" borderId="28" applyNumberFormat="0" applyProtection="0">
      <alignment horizontal="right" vertical="center"/>
    </xf>
    <xf numFmtId="4" fontId="97" fillId="54" borderId="28" applyNumberFormat="0" applyProtection="0">
      <alignment horizontal="right" vertical="center"/>
    </xf>
    <xf numFmtId="4" fontId="97" fillId="55" borderId="28" applyNumberFormat="0" applyProtection="0">
      <alignment horizontal="right" vertical="center"/>
    </xf>
    <xf numFmtId="4" fontId="97" fillId="56" borderId="28" applyNumberFormat="0" applyProtection="0">
      <alignment horizontal="right" vertical="center"/>
    </xf>
    <xf numFmtId="4" fontId="95" fillId="57" borderId="29" applyNumberFormat="0" applyProtection="0">
      <alignment horizontal="left" vertical="center" indent="1"/>
    </xf>
    <xf numFmtId="4" fontId="95" fillId="5" borderId="0" applyNumberFormat="0" applyProtection="0">
      <alignment horizontal="left" vertical="center" indent="1"/>
    </xf>
    <xf numFmtId="4" fontId="95" fillId="35" borderId="0" applyNumberFormat="0" applyProtection="0">
      <alignment horizontal="left" vertical="center" indent="1"/>
    </xf>
    <xf numFmtId="4" fontId="97" fillId="5" borderId="28" applyNumberFormat="0" applyProtection="0">
      <alignment horizontal="right" vertical="center"/>
    </xf>
    <xf numFmtId="4" fontId="60" fillId="5" borderId="0" applyNumberFormat="0" applyProtection="0">
      <alignment horizontal="left" vertical="center" indent="1"/>
    </xf>
    <xf numFmtId="4" fontId="60" fillId="35" borderId="0" applyNumberFormat="0" applyProtection="0">
      <alignment horizontal="left" vertical="center" indent="1"/>
    </xf>
    <xf numFmtId="4" fontId="97" fillId="58" borderId="28" applyNumberFormat="0" applyProtection="0">
      <alignment vertical="center"/>
    </xf>
    <xf numFmtId="4" fontId="98" fillId="58" borderId="28" applyNumberFormat="0" applyProtection="0">
      <alignment vertical="center"/>
    </xf>
    <xf numFmtId="4" fontId="95" fillId="5" borderId="30" applyNumberFormat="0" applyProtection="0">
      <alignment horizontal="left" vertical="center" indent="1"/>
    </xf>
    <xf numFmtId="4" fontId="97" fillId="58" borderId="28" applyNumberFormat="0" applyProtection="0">
      <alignment horizontal="right" vertical="center"/>
    </xf>
    <xf numFmtId="4" fontId="98" fillId="58" borderId="28" applyNumberFormat="0" applyProtection="0">
      <alignment horizontal="right" vertical="center"/>
    </xf>
    <xf numFmtId="4" fontId="95" fillId="5" borderId="28" applyNumberFormat="0" applyProtection="0">
      <alignment horizontal="left" vertical="center" indent="1"/>
    </xf>
    <xf numFmtId="4" fontId="99" fillId="47" borderId="30" applyNumberFormat="0" applyProtection="0">
      <alignment horizontal="left" vertical="center" indent="1"/>
    </xf>
    <xf numFmtId="4" fontId="100" fillId="58" borderId="28" applyNumberFormat="0" applyProtection="0">
      <alignment horizontal="right" vertical="center"/>
    </xf>
    <xf numFmtId="0" fontId="93" fillId="1" borderId="12" applyNumberFormat="0" applyFont="0" applyAlignment="0">
      <protection/>
    </xf>
    <xf numFmtId="0" fontId="101" fillId="0" borderId="0" applyNumberFormat="0" applyFill="0" applyBorder="0" applyAlignment="0" applyProtection="0"/>
    <xf numFmtId="0" fontId="102" fillId="0" borderId="0" applyNumberFormat="0" applyFill="0" applyBorder="0" applyAlignment="0">
      <protection/>
    </xf>
    <xf numFmtId="0" fontId="20" fillId="0" borderId="0">
      <alignment/>
      <protection/>
    </xf>
    <xf numFmtId="167" fontId="103" fillId="0" borderId="0" applyNumberFormat="0" applyBorder="0" applyAlignment="0">
      <protection/>
    </xf>
    <xf numFmtId="0" fontId="17" fillId="0" borderId="0" applyNumberFormat="0" applyFill="0" applyBorder="0" applyAlignment="0" applyProtection="0"/>
    <xf numFmtId="167" fontId="56" fillId="0" borderId="0" applyFont="0" applyFill="0" applyBorder="0" applyAlignment="0" applyProtection="0"/>
    <xf numFmtId="0" fontId="104" fillId="0" borderId="0">
      <alignment/>
      <protection/>
    </xf>
    <xf numFmtId="0" fontId="81" fillId="0" borderId="0">
      <alignment/>
      <protection/>
    </xf>
    <xf numFmtId="40" fontId="105" fillId="0" borderId="0" applyBorder="0">
      <alignment horizontal="right"/>
      <protection/>
    </xf>
    <xf numFmtId="216" fontId="13" fillId="0" borderId="18">
      <alignment horizontal="right" vertical="center"/>
      <protection/>
    </xf>
    <xf numFmtId="216" fontId="13" fillId="0" borderId="18">
      <alignment horizontal="right" vertical="center"/>
      <protection/>
    </xf>
    <xf numFmtId="217" fontId="13" fillId="0" borderId="31">
      <alignment horizontal="right" vertical="center"/>
      <protection/>
    </xf>
    <xf numFmtId="216" fontId="13" fillId="0" borderId="18">
      <alignment horizontal="right" vertical="center"/>
      <protection/>
    </xf>
    <xf numFmtId="216" fontId="13" fillId="0" borderId="18">
      <alignment horizontal="right" vertical="center"/>
      <protection/>
    </xf>
    <xf numFmtId="216" fontId="13" fillId="0" borderId="18">
      <alignment horizontal="right" vertical="center"/>
      <protection/>
    </xf>
    <xf numFmtId="218" fontId="17" fillId="0" borderId="18">
      <alignment horizontal="right" vertical="center"/>
      <protection/>
    </xf>
    <xf numFmtId="218" fontId="17" fillId="0" borderId="18">
      <alignment horizontal="right" vertical="center"/>
      <protection/>
    </xf>
    <xf numFmtId="219" fontId="17" fillId="0" borderId="31">
      <alignment horizontal="right" vertical="center"/>
      <protection/>
    </xf>
    <xf numFmtId="218" fontId="17" fillId="0" borderId="18">
      <alignment horizontal="right" vertical="center"/>
      <protection/>
    </xf>
    <xf numFmtId="220" fontId="18" fillId="0" borderId="18">
      <alignment horizontal="right" vertical="center"/>
      <protection/>
    </xf>
    <xf numFmtId="220" fontId="18" fillId="0" borderId="18">
      <alignment horizontal="right" vertical="center"/>
      <protection/>
    </xf>
    <xf numFmtId="216" fontId="13" fillId="0" borderId="18">
      <alignment horizontal="right" vertical="center"/>
      <protection/>
    </xf>
    <xf numFmtId="216" fontId="13" fillId="0" borderId="18">
      <alignment horizontal="right" vertical="center"/>
      <protection/>
    </xf>
    <xf numFmtId="221" fontId="18" fillId="0" borderId="18">
      <alignment horizontal="right" vertical="center"/>
      <protection/>
    </xf>
    <xf numFmtId="220" fontId="18" fillId="0" borderId="18">
      <alignment horizontal="right" vertical="center"/>
      <protection/>
    </xf>
    <xf numFmtId="221" fontId="18" fillId="0" borderId="31">
      <alignment horizontal="right" vertical="center"/>
      <protection/>
    </xf>
    <xf numFmtId="221" fontId="18" fillId="0" borderId="18">
      <alignment horizontal="right" vertical="center"/>
      <protection/>
    </xf>
    <xf numFmtId="218" fontId="17" fillId="0" borderId="18">
      <alignment horizontal="right" vertical="center"/>
      <protection/>
    </xf>
    <xf numFmtId="217" fontId="13" fillId="0" borderId="31">
      <alignment horizontal="right" vertical="center"/>
      <protection/>
    </xf>
    <xf numFmtId="220" fontId="18" fillId="0" borderId="18">
      <alignment horizontal="right" vertical="center"/>
      <protection/>
    </xf>
    <xf numFmtId="222" fontId="18" fillId="0" borderId="31">
      <alignment horizontal="right" vertical="center"/>
      <protection/>
    </xf>
    <xf numFmtId="220" fontId="18" fillId="0" borderId="18">
      <alignment horizontal="right" vertical="center"/>
      <protection/>
    </xf>
    <xf numFmtId="216" fontId="13" fillId="0" borderId="18">
      <alignment horizontal="right" vertical="center"/>
      <protection/>
    </xf>
    <xf numFmtId="217" fontId="13" fillId="0" borderId="31">
      <alignment horizontal="right" vertical="center"/>
      <protection/>
    </xf>
    <xf numFmtId="221" fontId="18" fillId="0" borderId="18">
      <alignment horizontal="right" vertical="center"/>
      <protection/>
    </xf>
    <xf numFmtId="220" fontId="18" fillId="0" borderId="18">
      <alignment horizontal="right" vertical="center"/>
      <protection/>
    </xf>
    <xf numFmtId="223" fontId="18" fillId="0" borderId="18">
      <alignment horizontal="right" vertical="center"/>
      <protection/>
    </xf>
    <xf numFmtId="224" fontId="18" fillId="0" borderId="31">
      <alignment horizontal="right" vertical="center"/>
      <protection/>
    </xf>
    <xf numFmtId="223" fontId="18" fillId="0" borderId="18">
      <alignment horizontal="right" vertical="center"/>
      <protection/>
    </xf>
    <xf numFmtId="221" fontId="18" fillId="0" borderId="18">
      <alignment horizontal="right" vertical="center"/>
      <protection/>
    </xf>
    <xf numFmtId="221" fontId="18" fillId="0" borderId="31">
      <alignment horizontal="right" vertical="center"/>
      <protection/>
    </xf>
    <xf numFmtId="221" fontId="18" fillId="0" borderId="18">
      <alignment horizontal="right" vertical="center"/>
      <protection/>
    </xf>
    <xf numFmtId="217" fontId="13" fillId="0" borderId="31">
      <alignment horizontal="right" vertical="center"/>
      <protection/>
    </xf>
    <xf numFmtId="216" fontId="13" fillId="0" borderId="18">
      <alignment horizontal="right" vertical="center"/>
      <protection/>
    </xf>
    <xf numFmtId="216" fontId="13" fillId="0" borderId="18">
      <alignment horizontal="right" vertical="center"/>
      <protection/>
    </xf>
    <xf numFmtId="220" fontId="18" fillId="0" borderId="18">
      <alignment horizontal="right" vertical="center"/>
      <protection/>
    </xf>
    <xf numFmtId="225" fontId="106" fillId="0" borderId="18">
      <alignment horizontal="right" vertical="center"/>
      <protection/>
    </xf>
    <xf numFmtId="226" fontId="106" fillId="0" borderId="31">
      <alignment horizontal="right" vertical="center"/>
      <protection/>
    </xf>
    <xf numFmtId="225" fontId="106" fillId="0" borderId="18">
      <alignment horizontal="right" vertical="center"/>
      <protection/>
    </xf>
    <xf numFmtId="216" fontId="13" fillId="0" borderId="18">
      <alignment horizontal="right" vertical="center"/>
      <protection/>
    </xf>
    <xf numFmtId="216" fontId="13" fillId="0" borderId="18">
      <alignment horizontal="right" vertical="center"/>
      <protection/>
    </xf>
    <xf numFmtId="227" fontId="18" fillId="0" borderId="18">
      <alignment horizontal="right" vertical="center"/>
      <protection/>
    </xf>
    <xf numFmtId="216" fontId="13" fillId="0" borderId="18">
      <alignment horizontal="right" vertical="center"/>
      <protection/>
    </xf>
    <xf numFmtId="217" fontId="13" fillId="0" borderId="31">
      <alignment horizontal="right" vertical="center"/>
      <protection/>
    </xf>
    <xf numFmtId="216" fontId="13" fillId="0" borderId="18">
      <alignment horizontal="right" vertical="center"/>
      <protection/>
    </xf>
    <xf numFmtId="218" fontId="17" fillId="0" borderId="18">
      <alignment horizontal="right" vertical="center"/>
      <protection/>
    </xf>
    <xf numFmtId="219" fontId="17" fillId="0" borderId="31">
      <alignment horizontal="right" vertical="center"/>
      <protection/>
    </xf>
    <xf numFmtId="218" fontId="17" fillId="0" borderId="18">
      <alignment horizontal="right" vertical="center"/>
      <protection/>
    </xf>
    <xf numFmtId="216" fontId="13" fillId="0" borderId="18">
      <alignment horizontal="right" vertical="center"/>
      <protection/>
    </xf>
    <xf numFmtId="217" fontId="13" fillId="0" borderId="31">
      <alignment horizontal="right" vertical="center"/>
      <protection/>
    </xf>
    <xf numFmtId="216" fontId="13" fillId="0" borderId="18">
      <alignment horizontal="right" vertical="center"/>
      <protection/>
    </xf>
    <xf numFmtId="216" fontId="13" fillId="0" borderId="18">
      <alignment horizontal="right" vertical="center"/>
      <protection/>
    </xf>
    <xf numFmtId="3" fontId="107" fillId="0" borderId="8">
      <alignment/>
      <protection/>
    </xf>
    <xf numFmtId="49" fontId="60" fillId="0" borderId="0" applyFill="0" applyBorder="0" applyAlignment="0">
      <protection/>
    </xf>
    <xf numFmtId="228" fontId="20" fillId="0" borderId="0" applyFill="0" applyBorder="0" applyAlignment="0">
      <protection/>
    </xf>
    <xf numFmtId="229" fontId="20" fillId="0" borderId="0" applyFill="0" applyBorder="0" applyAlignment="0">
      <protection/>
    </xf>
    <xf numFmtId="230" fontId="13" fillId="0" borderId="18">
      <alignment horizontal="center"/>
      <protection/>
    </xf>
    <xf numFmtId="0" fontId="18" fillId="0" borderId="32">
      <alignment/>
      <protection/>
    </xf>
    <xf numFmtId="0" fontId="108" fillId="0" borderId="33">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6" fillId="0" borderId="2" applyNumberFormat="0" applyBorder="0" applyAlignment="0">
      <protection/>
    </xf>
    <xf numFmtId="0" fontId="109" fillId="0" borderId="22" applyNumberFormat="0" applyBorder="0" applyAlignment="0">
      <protection/>
    </xf>
    <xf numFmtId="0" fontId="110" fillId="0" borderId="0">
      <alignment horizontal="center"/>
      <protection/>
    </xf>
    <xf numFmtId="3" fontId="111" fillId="0" borderId="0" applyNumberFormat="0" applyFill="0" applyBorder="0" applyAlignment="0" applyProtection="0"/>
    <xf numFmtId="0" fontId="112" fillId="0" borderId="34" applyBorder="0" applyAlignment="0">
      <protection/>
    </xf>
    <xf numFmtId="0" fontId="113" fillId="0" borderId="0" applyNumberFormat="0" applyFill="0" applyBorder="0" applyAlignment="0" applyProtection="0"/>
    <xf numFmtId="0" fontId="67" fillId="0" borderId="35" applyNumberFormat="0" applyFill="0" applyBorder="0" applyAlignment="0" applyProtection="0"/>
    <xf numFmtId="0" fontId="175" fillId="0" borderId="0" applyNumberFormat="0" applyFill="0" applyBorder="0" applyAlignment="0" applyProtection="0"/>
    <xf numFmtId="0" fontId="114" fillId="0" borderId="0" applyNumberFormat="0" applyFill="0" applyBorder="0" applyAlignment="0" applyProtection="0"/>
    <xf numFmtId="0" fontId="115" fillId="0" borderId="36" applyNumberFormat="0" applyBorder="0" applyAlignment="0">
      <protection/>
    </xf>
    <xf numFmtId="0" fontId="176" fillId="0" borderId="37" applyNumberFormat="0" applyFill="0" applyAlignment="0" applyProtection="0"/>
    <xf numFmtId="0" fontId="20" fillId="0" borderId="38" applyNumberFormat="0" applyFont="0" applyFill="0" applyAlignment="0" applyProtection="0"/>
    <xf numFmtId="231" fontId="18" fillId="0" borderId="0" applyFont="0" applyFill="0" applyBorder="0" applyAlignment="0" applyProtection="0"/>
    <xf numFmtId="232" fontId="18" fillId="0" borderId="0" applyFont="0" applyFill="0" applyBorder="0" applyAlignment="0" applyProtection="0"/>
    <xf numFmtId="0" fontId="71" fillId="0" borderId="39">
      <alignment horizontal="center"/>
      <protection/>
    </xf>
    <xf numFmtId="229" fontId="13" fillId="0" borderId="0">
      <alignment/>
      <protection/>
    </xf>
    <xf numFmtId="233" fontId="13" fillId="0" borderId="3">
      <alignment/>
      <protection/>
    </xf>
    <xf numFmtId="0" fontId="87" fillId="0" borderId="0">
      <alignment/>
      <protection/>
    </xf>
    <xf numFmtId="0" fontId="87" fillId="0" borderId="0">
      <alignment/>
      <protection/>
    </xf>
    <xf numFmtId="0" fontId="116" fillId="0" borderId="40" applyFill="0" applyBorder="0" applyAlignment="0">
      <protection/>
    </xf>
    <xf numFmtId="5" fontId="117" fillId="59" borderId="34">
      <alignment vertical="top"/>
      <protection/>
    </xf>
    <xf numFmtId="0" fontId="35" fillId="60" borderId="3">
      <alignment horizontal="left" vertical="center"/>
      <protection/>
    </xf>
    <xf numFmtId="6" fontId="118" fillId="61" borderId="34">
      <alignment/>
      <protection/>
    </xf>
    <xf numFmtId="5" fontId="75" fillId="0" borderId="34">
      <alignment horizontal="left" vertical="top"/>
      <protection/>
    </xf>
    <xf numFmtId="0" fontId="119" fillId="62" borderId="0">
      <alignment horizontal="left" vertical="center"/>
      <protection/>
    </xf>
    <xf numFmtId="5" fontId="17" fillId="0" borderId="41">
      <alignment horizontal="left" vertical="top"/>
      <protection/>
    </xf>
    <xf numFmtId="0" fontId="120" fillId="0" borderId="41">
      <alignment horizontal="left" vertical="center"/>
      <protection/>
    </xf>
    <xf numFmtId="234" fontId="20" fillId="0" borderId="0" applyFont="0" applyFill="0" applyBorder="0" applyAlignment="0" applyProtection="0"/>
    <xf numFmtId="235" fontId="20" fillId="0" borderId="0" applyFont="0" applyFill="0" applyBorder="0" applyAlignment="0" applyProtection="0"/>
    <xf numFmtId="42" fontId="62" fillId="0" borderId="0" applyFont="0" applyFill="0" applyBorder="0" applyAlignment="0" applyProtection="0"/>
    <xf numFmtId="44" fontId="62" fillId="0" borderId="0" applyFont="0" applyFill="0" applyBorder="0" applyAlignment="0" applyProtection="0"/>
    <xf numFmtId="0" fontId="177" fillId="0" borderId="0" applyNumberFormat="0" applyFill="0" applyBorder="0" applyAlignment="0" applyProtection="0"/>
    <xf numFmtId="0" fontId="80" fillId="0" borderId="0" applyNumberFormat="0" applyFill="0" applyBorder="0" applyAlignment="0" applyProtection="0"/>
    <xf numFmtId="0" fontId="121" fillId="0" borderId="42" applyNumberFormat="0" applyFont="0" applyAlignment="0">
      <protection/>
    </xf>
    <xf numFmtId="0" fontId="122" fillId="0" borderId="0" applyNumberFormat="0" applyFill="0" applyBorder="0" applyAlignment="0" applyProtection="0"/>
    <xf numFmtId="42" fontId="123" fillId="0" borderId="0" applyFont="0" applyFill="0" applyBorder="0" applyAlignment="0" applyProtection="0"/>
    <xf numFmtId="44" fontId="123" fillId="0" borderId="0" applyFont="0" applyFill="0" applyBorder="0" applyAlignment="0" applyProtection="0"/>
    <xf numFmtId="0" fontId="123" fillId="0" borderId="0">
      <alignment/>
      <protection/>
    </xf>
    <xf numFmtId="0" fontId="128" fillId="0" borderId="0" applyFont="0" applyFill="0" applyBorder="0" applyAlignment="0" applyProtection="0"/>
    <xf numFmtId="0" fontId="128" fillId="0" borderId="0" applyFont="0" applyFill="0" applyBorder="0" applyAlignment="0" applyProtection="0"/>
    <xf numFmtId="0" fontId="8" fillId="0" borderId="0">
      <alignment vertical="center"/>
      <protection/>
    </xf>
    <xf numFmtId="40" fontId="124" fillId="0" borderId="0" applyFont="0" applyFill="0" applyBorder="0" applyAlignment="0" applyProtection="0"/>
    <xf numFmtId="38"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9" fontId="88" fillId="0" borderId="0" applyFont="0" applyFill="0" applyBorder="0" applyAlignment="0" applyProtection="0"/>
    <xf numFmtId="0" fontId="125"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88" fillId="0" borderId="0" applyFont="0" applyFill="0" applyBorder="0" applyAlignment="0" applyProtection="0"/>
    <xf numFmtId="0" fontId="88" fillId="0" borderId="0" applyFont="0" applyFill="0" applyBorder="0" applyAlignment="0" applyProtection="0"/>
    <xf numFmtId="182" fontId="88" fillId="0" borderId="0" applyFont="0" applyFill="0" applyBorder="0" applyAlignment="0" applyProtection="0"/>
    <xf numFmtId="183" fontId="88" fillId="0" borderId="0" applyFont="0" applyFill="0" applyBorder="0" applyAlignment="0" applyProtection="0"/>
    <xf numFmtId="0" fontId="127" fillId="0" borderId="0">
      <alignment/>
      <protection/>
    </xf>
    <xf numFmtId="0" fontId="83" fillId="0" borderId="0">
      <alignment/>
      <protection/>
    </xf>
    <xf numFmtId="175" fontId="126" fillId="0" borderId="0" applyFont="0" applyFill="0" applyBorder="0" applyAlignment="0" applyProtection="0"/>
    <xf numFmtId="176" fontId="126" fillId="0" borderId="0" applyFont="0" applyFill="0" applyBorder="0" applyAlignment="0" applyProtection="0"/>
    <xf numFmtId="43" fontId="18" fillId="0" borderId="0" applyFont="0" applyFill="0" applyBorder="0" applyAlignment="0" applyProtection="0"/>
    <xf numFmtId="185" fontId="56" fillId="0" borderId="0" applyFont="0" applyFill="0" applyBorder="0" applyAlignment="0" applyProtection="0"/>
    <xf numFmtId="0" fontId="15" fillId="0" borderId="0">
      <alignment/>
      <protection/>
    </xf>
    <xf numFmtId="197" fontId="126" fillId="0" borderId="0" applyFont="0" applyFill="0" applyBorder="0" applyAlignment="0" applyProtection="0"/>
    <xf numFmtId="6" fontId="24" fillId="0" borderId="0" applyFont="0" applyFill="0" applyBorder="0" applyAlignment="0" applyProtection="0"/>
    <xf numFmtId="193" fontId="126" fillId="0" borderId="0" applyFont="0" applyFill="0" applyBorder="0" applyAlignment="0" applyProtection="0"/>
    <xf numFmtId="44" fontId="56" fillId="0" borderId="0" applyFont="0" applyFill="0" applyBorder="0" applyAlignment="0" applyProtection="0"/>
    <xf numFmtId="42" fontId="56" fillId="0" borderId="0" applyFont="0" applyFill="0" applyBorder="0" applyAlignment="0" applyProtection="0"/>
  </cellStyleXfs>
  <cellXfs count="249">
    <xf numFmtId="0" fontId="0" fillId="0" borderId="0" xfId="0" applyFont="1" applyAlignment="1">
      <alignment/>
    </xf>
    <xf numFmtId="0" fontId="133" fillId="0" borderId="0" xfId="0" applyFont="1" applyAlignment="1">
      <alignment/>
    </xf>
    <xf numFmtId="0" fontId="134" fillId="0" borderId="0" xfId="0" applyFont="1" applyAlignment="1">
      <alignment/>
    </xf>
    <xf numFmtId="0" fontId="8" fillId="42" borderId="0" xfId="0" applyFont="1" applyFill="1" applyAlignment="1">
      <alignment vertical="center"/>
    </xf>
    <xf numFmtId="0" fontId="7" fillId="42" borderId="3" xfId="0" applyFont="1" applyFill="1" applyBorder="1" applyAlignment="1">
      <alignment horizontal="center" vertical="center"/>
    </xf>
    <xf numFmtId="0" fontId="7" fillId="42" borderId="3" xfId="0" applyFont="1" applyFill="1" applyBorder="1" applyAlignment="1" quotePrefix="1">
      <alignment horizontal="left" vertical="center" wrapText="1"/>
    </xf>
    <xf numFmtId="0" fontId="5" fillId="0" borderId="3" xfId="460" applyFont="1" applyFill="1" applyBorder="1">
      <alignment/>
      <protection/>
    </xf>
    <xf numFmtId="0" fontId="8" fillId="0" borderId="3" xfId="458" applyFont="1" applyFill="1" applyBorder="1" applyAlignment="1">
      <alignment horizontal="center"/>
      <protection/>
    </xf>
    <xf numFmtId="0" fontId="8" fillId="0" borderId="3" xfId="458" applyFont="1" applyFill="1" applyBorder="1" applyAlignment="1">
      <alignment horizontal="left" indent="1"/>
      <protection/>
    </xf>
    <xf numFmtId="0" fontId="0" fillId="0" borderId="0" xfId="0"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7" fillId="0" borderId="3" xfId="0" applyFont="1" applyBorder="1" applyAlignment="1">
      <alignment horizontal="left" vertical="center"/>
    </xf>
    <xf numFmtId="3" fontId="133" fillId="0" borderId="0" xfId="0" applyNumberFormat="1" applyFont="1" applyAlignment="1">
      <alignment/>
    </xf>
    <xf numFmtId="0" fontId="3" fillId="42" borderId="3" xfId="0" applyFont="1" applyFill="1" applyBorder="1" applyAlignment="1">
      <alignment horizontal="center" vertical="center" wrapText="1"/>
    </xf>
    <xf numFmtId="0" fontId="8" fillId="42" borderId="3" xfId="0" applyFont="1" applyFill="1" applyBorder="1" applyAlignment="1">
      <alignment horizontal="left" vertical="center" wrapText="1"/>
    </xf>
    <xf numFmtId="0" fontId="8" fillId="42" borderId="3" xfId="0" applyFont="1" applyFill="1" applyBorder="1" applyAlignment="1">
      <alignment horizontal="center" vertical="center" wrapText="1"/>
    </xf>
    <xf numFmtId="166" fontId="8" fillId="42" borderId="3" xfId="0" applyNumberFormat="1" applyFont="1" applyFill="1" applyBorder="1" applyAlignment="1">
      <alignment vertical="center" wrapText="1"/>
    </xf>
    <xf numFmtId="0" fontId="10" fillId="42" borderId="3" xfId="0" applyFont="1" applyFill="1" applyBorder="1" applyAlignment="1">
      <alignment horizontal="left" vertical="center" wrapText="1"/>
    </xf>
    <xf numFmtId="0" fontId="10" fillId="42" borderId="3" xfId="0" applyFont="1" applyFill="1" applyBorder="1" applyAlignment="1">
      <alignment horizontal="center" vertical="center" wrapText="1"/>
    </xf>
    <xf numFmtId="166" fontId="10" fillId="42" borderId="3" xfId="0" applyNumberFormat="1" applyFont="1" applyFill="1" applyBorder="1" applyAlignment="1">
      <alignment vertical="center" wrapText="1"/>
    </xf>
    <xf numFmtId="168" fontId="134" fillId="0" borderId="0" xfId="0" applyNumberFormat="1" applyFont="1" applyAlignment="1">
      <alignment/>
    </xf>
    <xf numFmtId="0" fontId="133" fillId="0" borderId="0" xfId="0" applyFont="1" applyAlignment="1">
      <alignment horizontal="center"/>
    </xf>
    <xf numFmtId="0" fontId="5" fillId="42" borderId="3" xfId="0" applyFont="1" applyFill="1" applyBorder="1" applyAlignment="1">
      <alignment horizontal="center" vertical="center" wrapText="1"/>
    </xf>
    <xf numFmtId="0" fontId="6" fillId="42" borderId="3" xfId="0" applyFont="1" applyFill="1" applyBorder="1" applyAlignment="1">
      <alignment horizontal="center" vertical="center" wrapText="1"/>
    </xf>
    <xf numFmtId="0" fontId="3" fillId="42" borderId="3" xfId="0" applyFont="1" applyFill="1" applyBorder="1" applyAlignment="1">
      <alignment horizontal="left" vertical="center" wrapText="1"/>
    </xf>
    <xf numFmtId="0" fontId="2" fillId="42" borderId="3" xfId="0" applyFont="1" applyFill="1" applyBorder="1" applyAlignment="1">
      <alignment horizontal="center" vertical="center" wrapText="1"/>
    </xf>
    <xf numFmtId="0" fontId="2" fillId="42" borderId="3" xfId="0" applyFont="1" applyFill="1" applyBorder="1" applyAlignment="1">
      <alignment horizontal="left" vertical="center" wrapText="1"/>
    </xf>
    <xf numFmtId="0" fontId="4" fillId="42" borderId="3" xfId="0" applyFont="1" applyFill="1" applyBorder="1" applyAlignment="1">
      <alignment horizontal="center" vertical="center" wrapText="1"/>
    </xf>
    <xf numFmtId="0" fontId="4" fillId="42" borderId="3" xfId="0" applyFont="1" applyFill="1" applyBorder="1" applyAlignment="1">
      <alignment horizontal="left" vertical="center" wrapText="1"/>
    </xf>
    <xf numFmtId="166" fontId="2" fillId="42" borderId="3" xfId="0" applyNumberFormat="1" applyFont="1" applyFill="1" applyBorder="1" applyAlignment="1">
      <alignment vertical="center" wrapText="1"/>
    </xf>
    <xf numFmtId="166" fontId="4" fillId="42" borderId="3" xfId="0" applyNumberFormat="1" applyFont="1" applyFill="1" applyBorder="1" applyAlignment="1">
      <alignment vertical="center" wrapText="1"/>
    </xf>
    <xf numFmtId="0" fontId="2" fillId="42" borderId="3" xfId="0" applyFont="1" applyFill="1" applyBorder="1" applyAlignment="1">
      <alignment vertical="center" wrapText="1"/>
    </xf>
    <xf numFmtId="0" fontId="4" fillId="42" borderId="3" xfId="0" applyFont="1" applyFill="1" applyBorder="1" applyAlignment="1">
      <alignment vertical="center" wrapText="1"/>
    </xf>
    <xf numFmtId="0" fontId="3" fillId="42" borderId="3" xfId="0" applyFont="1" applyFill="1" applyBorder="1" applyAlignment="1">
      <alignment vertical="center" wrapText="1"/>
    </xf>
    <xf numFmtId="166" fontId="3" fillId="42" borderId="3" xfId="0" applyNumberFormat="1" applyFont="1" applyFill="1" applyBorder="1" applyAlignment="1">
      <alignment vertical="center" wrapText="1"/>
    </xf>
    <xf numFmtId="0" fontId="136" fillId="42" borderId="0" xfId="0" applyFont="1" applyFill="1" applyAlignment="1">
      <alignment/>
    </xf>
    <xf numFmtId="0" fontId="136" fillId="42" borderId="43" xfId="0" applyFont="1" applyFill="1" applyBorder="1" applyAlignment="1">
      <alignment/>
    </xf>
    <xf numFmtId="0" fontId="136" fillId="0" borderId="0" xfId="0" applyFont="1" applyAlignment="1">
      <alignment/>
    </xf>
    <xf numFmtId="0" fontId="10" fillId="0" borderId="0" xfId="460" applyFont="1" applyFill="1" applyBorder="1">
      <alignment/>
      <protection/>
    </xf>
    <xf numFmtId="0" fontId="129" fillId="0" borderId="0" xfId="460" applyFont="1" applyFill="1" applyBorder="1">
      <alignment/>
      <protection/>
    </xf>
    <xf numFmtId="0" fontId="16" fillId="42" borderId="3" xfId="0" applyFont="1" applyFill="1" applyBorder="1" applyAlignment="1">
      <alignment horizontal="center" vertical="center" wrapText="1"/>
    </xf>
    <xf numFmtId="0" fontId="6" fillId="42" borderId="3" xfId="0" applyFont="1" applyFill="1" applyBorder="1" applyAlignment="1">
      <alignment horizontal="center" vertical="center"/>
    </xf>
    <xf numFmtId="0" fontId="6" fillId="42" borderId="3" xfId="0" applyFont="1" applyFill="1" applyBorder="1" applyAlignment="1">
      <alignment vertical="center"/>
    </xf>
    <xf numFmtId="0" fontId="6" fillId="42" borderId="3" xfId="0" applyFont="1" applyFill="1" applyBorder="1" applyAlignment="1">
      <alignment horizontal="right" vertical="center"/>
    </xf>
    <xf numFmtId="169" fontId="7" fillId="42" borderId="3" xfId="0" applyNumberFormat="1" applyFont="1" applyFill="1" applyBorder="1" applyAlignment="1">
      <alignment horizontal="right" vertical="center"/>
    </xf>
    <xf numFmtId="169" fontId="6" fillId="42" borderId="3" xfId="0" applyNumberFormat="1" applyFont="1" applyFill="1" applyBorder="1" applyAlignment="1">
      <alignment horizontal="right" vertical="center"/>
    </xf>
    <xf numFmtId="169" fontId="131" fillId="42" borderId="3" xfId="0" applyNumberFormat="1" applyFont="1" applyFill="1" applyBorder="1" applyAlignment="1">
      <alignment horizontal="right" vertical="center"/>
    </xf>
    <xf numFmtId="0" fontId="16" fillId="42" borderId="3" xfId="0" applyFont="1" applyFill="1" applyBorder="1" applyAlignment="1">
      <alignment horizontal="center" vertical="center"/>
    </xf>
    <xf numFmtId="0" fontId="16" fillId="42" borderId="3" xfId="0" applyFont="1" applyFill="1" applyBorder="1" applyAlignment="1">
      <alignment vertical="center"/>
    </xf>
    <xf numFmtId="169" fontId="16" fillId="42" borderId="3" xfId="0" applyNumberFormat="1" applyFont="1" applyFill="1" applyBorder="1" applyAlignment="1">
      <alignment horizontal="right" vertical="center"/>
    </xf>
    <xf numFmtId="0" fontId="131" fillId="42" borderId="3" xfId="0" applyFont="1" applyFill="1" applyBorder="1" applyAlignment="1">
      <alignment horizontal="center" vertical="center"/>
    </xf>
    <xf numFmtId="0" fontId="131" fillId="42" borderId="3" xfId="0" applyFont="1" applyFill="1" applyBorder="1" applyAlignment="1">
      <alignment vertical="center"/>
    </xf>
    <xf numFmtId="0" fontId="7" fillId="42" borderId="3" xfId="0" applyFont="1" applyFill="1" applyBorder="1" applyAlignment="1">
      <alignment vertical="center"/>
    </xf>
    <xf numFmtId="0" fontId="6" fillId="42" borderId="3" xfId="0" applyFont="1" applyFill="1" applyBorder="1" applyAlignment="1">
      <alignment vertical="center" wrapText="1"/>
    </xf>
    <xf numFmtId="0" fontId="16" fillId="42" borderId="3" xfId="0" applyFont="1" applyFill="1" applyBorder="1" applyAlignment="1" quotePrefix="1">
      <alignment vertical="center"/>
    </xf>
    <xf numFmtId="0" fontId="7" fillId="42" borderId="3" xfId="0" applyFont="1" applyFill="1" applyBorder="1" applyAlignment="1" quotePrefix="1">
      <alignment vertical="center"/>
    </xf>
    <xf numFmtId="169" fontId="7" fillId="42" borderId="3" xfId="0" applyNumberFormat="1" applyFont="1" applyFill="1" applyBorder="1" applyAlignment="1" quotePrefix="1">
      <alignment horizontal="right" vertical="center"/>
    </xf>
    <xf numFmtId="0" fontId="7" fillId="42" borderId="3" xfId="0" applyFont="1" applyFill="1" applyBorder="1" applyAlignment="1" quotePrefix="1">
      <alignment vertical="center" wrapText="1"/>
    </xf>
    <xf numFmtId="0" fontId="7" fillId="42" borderId="3" xfId="0" applyFont="1" applyFill="1" applyBorder="1" applyAlignment="1">
      <alignment horizontal="center" vertical="center" shrinkToFit="1"/>
    </xf>
    <xf numFmtId="0" fontId="6" fillId="42" borderId="3" xfId="0" applyFont="1" applyFill="1" applyBorder="1" applyAlignment="1">
      <alignment horizontal="center" vertical="center" shrinkToFit="1"/>
    </xf>
    <xf numFmtId="0" fontId="7" fillId="42" borderId="3" xfId="0" applyFont="1" applyFill="1" applyBorder="1" applyAlignment="1">
      <alignment vertical="center" wrapText="1"/>
    </xf>
    <xf numFmtId="0" fontId="6" fillId="42" borderId="18" xfId="0" applyFont="1" applyFill="1" applyBorder="1" applyAlignment="1">
      <alignment vertical="center"/>
    </xf>
    <xf numFmtId="0" fontId="6" fillId="42" borderId="12" xfId="0" applyFont="1" applyFill="1" applyBorder="1" applyAlignment="1">
      <alignment vertical="center"/>
    </xf>
    <xf numFmtId="0" fontId="6" fillId="42" borderId="44" xfId="0" applyFont="1" applyFill="1" applyBorder="1" applyAlignment="1">
      <alignment vertical="center"/>
    </xf>
    <xf numFmtId="0" fontId="3" fillId="42" borderId="3" xfId="0" applyFont="1" applyFill="1" applyBorder="1" applyAlignment="1">
      <alignment horizontal="right" vertical="center" wrapText="1"/>
    </xf>
    <xf numFmtId="0" fontId="133" fillId="0" borderId="0" xfId="0" applyFont="1" applyAlignment="1">
      <alignment horizontal="right"/>
    </xf>
    <xf numFmtId="0" fontId="133" fillId="42" borderId="0" xfId="0" applyFont="1" applyFill="1" applyAlignment="1">
      <alignment horizontal="right"/>
    </xf>
    <xf numFmtId="0" fontId="132" fillId="0" borderId="0" xfId="0" applyFont="1" applyAlignment="1">
      <alignment horizontal="center" vertical="center"/>
    </xf>
    <xf numFmtId="0" fontId="136" fillId="0" borderId="0" xfId="0" applyFont="1" applyAlignment="1">
      <alignment/>
    </xf>
    <xf numFmtId="0" fontId="4" fillId="42" borderId="3" xfId="0" applyFont="1" applyFill="1" applyBorder="1" applyAlignment="1" quotePrefix="1">
      <alignment vertical="center" wrapText="1"/>
    </xf>
    <xf numFmtId="0" fontId="8" fillId="0" borderId="3" xfId="0" applyFont="1" applyFill="1" applyBorder="1" applyAlignment="1">
      <alignment horizontal="center" vertical="center"/>
    </xf>
    <xf numFmtId="0" fontId="8" fillId="0" borderId="3" xfId="0" applyFont="1" applyFill="1" applyBorder="1" applyAlignment="1" quotePrefix="1">
      <alignment horizontal="left" vertical="center" wrapText="1"/>
    </xf>
    <xf numFmtId="0" fontId="8" fillId="0" borderId="3" xfId="0" applyFont="1" applyFill="1" applyBorder="1" applyAlignment="1" quotePrefix="1">
      <alignment vertical="center" wrapText="1"/>
    </xf>
    <xf numFmtId="169" fontId="6" fillId="42" borderId="3" xfId="0" applyNumberFormat="1" applyFont="1" applyFill="1" applyBorder="1" applyAlignment="1" quotePrefix="1">
      <alignment horizontal="right" vertical="center"/>
    </xf>
    <xf numFmtId="0" fontId="2"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33" fillId="0" borderId="0" xfId="0" applyFont="1" applyFill="1" applyAlignment="1">
      <alignment/>
    </xf>
    <xf numFmtId="0" fontId="2" fillId="0" borderId="3" xfId="0" applyFont="1" applyFill="1" applyBorder="1" applyAlignment="1">
      <alignment vertical="center" wrapText="1"/>
    </xf>
    <xf numFmtId="166" fontId="2" fillId="0" borderId="3" xfId="0" applyNumberFormat="1" applyFont="1" applyFill="1" applyBorder="1" applyAlignment="1">
      <alignment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xf>
    <xf numFmtId="3" fontId="6" fillId="0" borderId="3" xfId="0" applyNumberFormat="1" applyFont="1" applyFill="1" applyBorder="1" applyAlignment="1">
      <alignment horizontal="center" vertical="center"/>
    </xf>
    <xf numFmtId="0" fontId="5" fillId="0" borderId="0" xfId="0" applyFont="1" applyFill="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3" fontId="7" fillId="0" borderId="3" xfId="0" applyNumberFormat="1" applyFont="1" applyFill="1" applyBorder="1" applyAlignment="1">
      <alignment horizontal="center" vertical="center"/>
    </xf>
    <xf numFmtId="0" fontId="0" fillId="0" borderId="0" xfId="0" applyFill="1" applyAlignment="1">
      <alignment horizontal="center" vertical="center"/>
    </xf>
    <xf numFmtId="0" fontId="16" fillId="0" borderId="3" xfId="0" applyFont="1" applyFill="1" applyBorder="1" applyAlignment="1">
      <alignment horizontal="center" vertical="center"/>
    </xf>
    <xf numFmtId="0" fontId="16" fillId="0" borderId="3" xfId="0" applyFont="1" applyFill="1" applyBorder="1" applyAlignment="1">
      <alignment horizontal="left" vertical="center"/>
    </xf>
    <xf numFmtId="3" fontId="16" fillId="0" borderId="3" xfId="0" applyNumberFormat="1" applyFont="1" applyFill="1" applyBorder="1" applyAlignment="1">
      <alignment horizontal="center" vertical="center"/>
    </xf>
    <xf numFmtId="0" fontId="10" fillId="0" borderId="0" xfId="0" applyFont="1" applyFill="1" applyAlignment="1">
      <alignment horizontal="center" vertical="center"/>
    </xf>
    <xf numFmtId="3" fontId="6" fillId="42" borderId="3" xfId="0" applyNumberFormat="1" applyFont="1" applyFill="1" applyBorder="1" applyAlignment="1">
      <alignment horizontal="right" vertical="center"/>
    </xf>
    <xf numFmtId="3" fontId="7" fillId="42" borderId="3" xfId="0" applyNumberFormat="1" applyFont="1" applyFill="1" applyBorder="1" applyAlignment="1">
      <alignment horizontal="right" vertical="center"/>
    </xf>
    <xf numFmtId="3" fontId="131" fillId="42" borderId="3" xfId="0" applyNumberFormat="1" applyFont="1" applyFill="1" applyBorder="1" applyAlignment="1">
      <alignment horizontal="right" vertical="center"/>
    </xf>
    <xf numFmtId="3" fontId="16" fillId="42" borderId="3" xfId="0" applyNumberFormat="1" applyFont="1" applyFill="1" applyBorder="1" applyAlignment="1">
      <alignment horizontal="right" vertical="center"/>
    </xf>
    <xf numFmtId="3" fontId="131" fillId="42" borderId="3" xfId="264"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66" fontId="8" fillId="0" borderId="3" xfId="0" applyNumberFormat="1" applyFont="1" applyFill="1" applyBorder="1" applyAlignment="1">
      <alignmen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vertical="center" shrinkToFit="1"/>
    </xf>
    <xf numFmtId="0" fontId="4" fillId="0" borderId="3" xfId="0" applyFont="1" applyFill="1" applyBorder="1" applyAlignment="1">
      <alignment vertical="center" wrapText="1"/>
    </xf>
    <xf numFmtId="0" fontId="8" fillId="0" borderId="3" xfId="0" applyFont="1" applyFill="1" applyBorder="1" applyAlignment="1">
      <alignment vertical="center" wrapText="1"/>
    </xf>
    <xf numFmtId="0" fontId="138" fillId="0" borderId="0" xfId="0" applyFont="1" applyAlignment="1">
      <alignment/>
    </xf>
    <xf numFmtId="0" fontId="7" fillId="0" borderId="3" xfId="0" applyFont="1" applyFill="1" applyBorder="1" applyAlignment="1">
      <alignment vertical="center"/>
    </xf>
    <xf numFmtId="0" fontId="139" fillId="0" borderId="0" xfId="0" applyFont="1" applyAlignment="1">
      <alignment/>
    </xf>
    <xf numFmtId="169" fontId="7" fillId="0" borderId="3" xfId="0" applyNumberFormat="1" applyFont="1" applyFill="1" applyBorder="1" applyAlignment="1">
      <alignment horizontal="right" vertical="center"/>
    </xf>
    <xf numFmtId="0" fontId="6" fillId="0" borderId="3" xfId="0" applyFont="1" applyFill="1" applyBorder="1" applyAlignment="1">
      <alignment vertical="center"/>
    </xf>
    <xf numFmtId="169" fontId="6" fillId="0" borderId="3" xfId="0" applyNumberFormat="1" applyFont="1" applyFill="1" applyBorder="1" applyAlignment="1">
      <alignment horizontal="right" vertical="center"/>
    </xf>
    <xf numFmtId="0" fontId="14" fillId="0" borderId="0" xfId="0" applyFont="1" applyFill="1" applyAlignment="1">
      <alignment/>
    </xf>
    <xf numFmtId="0" fontId="12" fillId="0" borderId="0" xfId="0" applyFont="1" applyFill="1" applyAlignment="1">
      <alignment/>
    </xf>
    <xf numFmtId="0" fontId="7" fillId="0" borderId="3" xfId="0" applyFont="1" applyFill="1" applyBorder="1" applyAlignment="1" quotePrefix="1">
      <alignment vertical="center"/>
    </xf>
    <xf numFmtId="3" fontId="14" fillId="0" borderId="0" xfId="0" applyNumberFormat="1" applyFont="1" applyFill="1" applyAlignment="1">
      <alignment/>
    </xf>
    <xf numFmtId="169" fontId="134" fillId="0" borderId="0" xfId="0" applyNumberFormat="1" applyFont="1" applyAlignment="1">
      <alignment/>
    </xf>
    <xf numFmtId="0" fontId="0" fillId="0" borderId="0" xfId="0" applyFont="1" applyAlignment="1">
      <alignment horizontal="center" vertical="center"/>
    </xf>
    <xf numFmtId="0" fontId="141" fillId="0" borderId="0" xfId="0" applyFont="1" applyAlignment="1">
      <alignment horizontal="center" vertical="center"/>
    </xf>
    <xf numFmtId="169" fontId="16" fillId="0" borderId="3" xfId="0" applyNumberFormat="1" applyFont="1" applyFill="1" applyBorder="1" applyAlignment="1">
      <alignment horizontal="right" vertical="center"/>
    </xf>
    <xf numFmtId="169" fontId="131" fillId="0" borderId="3" xfId="0"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3" fontId="16" fillId="0" borderId="3" xfId="0" applyNumberFormat="1" applyFont="1" applyFill="1" applyBorder="1" applyAlignment="1">
      <alignment horizontal="right" vertical="center"/>
    </xf>
    <xf numFmtId="169" fontId="14" fillId="0" borderId="0" xfId="0" applyNumberFormat="1" applyFont="1" applyAlignment="1">
      <alignment/>
    </xf>
    <xf numFmtId="0" fontId="12" fillId="0" borderId="0" xfId="0" applyFont="1" applyAlignment="1">
      <alignment/>
    </xf>
    <xf numFmtId="0" fontId="130" fillId="0" borderId="0" xfId="0" applyFont="1" applyAlignment="1">
      <alignment/>
    </xf>
    <xf numFmtId="0" fontId="14" fillId="0" borderId="0" xfId="0" applyFont="1" applyAlignment="1">
      <alignment/>
    </xf>
    <xf numFmtId="0" fontId="140" fillId="0" borderId="0" xfId="0" applyFont="1" applyAlignment="1">
      <alignment/>
    </xf>
    <xf numFmtId="3" fontId="14" fillId="0" borderId="0" xfId="0" applyNumberFormat="1" applyFont="1" applyAlignment="1">
      <alignment/>
    </xf>
    <xf numFmtId="3" fontId="130" fillId="0" borderId="0" xfId="0" applyNumberFormat="1" applyFont="1" applyAlignment="1">
      <alignment/>
    </xf>
    <xf numFmtId="169" fontId="12" fillId="0" borderId="0" xfId="0" applyNumberFormat="1" applyFont="1" applyAlignment="1">
      <alignment/>
    </xf>
    <xf numFmtId="169" fontId="142" fillId="0" borderId="3" xfId="0" applyNumberFormat="1" applyFont="1" applyFill="1" applyBorder="1" applyAlignment="1">
      <alignment horizontal="right" vertical="center"/>
    </xf>
    <xf numFmtId="0" fontId="6" fillId="0" borderId="3" xfId="0" applyFont="1" applyFill="1" applyBorder="1" applyAlignment="1">
      <alignment horizontal="center" vertical="center" wrapText="1"/>
    </xf>
    <xf numFmtId="0" fontId="4" fillId="0" borderId="0" xfId="0" applyFont="1" applyAlignment="1">
      <alignment/>
    </xf>
    <xf numFmtId="0" fontId="2" fillId="0" borderId="3" xfId="0" applyFont="1" applyFill="1" applyBorder="1" applyAlignment="1" quotePrefix="1">
      <alignment horizontal="center" vertical="center"/>
    </xf>
    <xf numFmtId="4" fontId="7" fillId="42" borderId="3" xfId="0" applyNumberFormat="1" applyFont="1" applyFill="1" applyBorder="1" applyAlignment="1">
      <alignment horizontal="right" vertical="center"/>
    </xf>
    <xf numFmtId="4" fontId="16" fillId="42" borderId="3" xfId="0" applyNumberFormat="1" applyFont="1" applyFill="1" applyBorder="1" applyAlignment="1">
      <alignment horizontal="right" vertical="center"/>
    </xf>
    <xf numFmtId="3" fontId="6" fillId="0" borderId="3" xfId="0" applyNumberFormat="1" applyFont="1" applyFill="1" applyBorder="1" applyAlignment="1">
      <alignment/>
    </xf>
    <xf numFmtId="0" fontId="142" fillId="0" borderId="3" xfId="0" applyFont="1" applyFill="1" applyBorder="1" applyAlignment="1">
      <alignment horizontal="center" vertical="center"/>
    </xf>
    <xf numFmtId="0" fontId="142" fillId="42" borderId="3" xfId="0" applyFont="1" applyFill="1" applyBorder="1" applyAlignment="1">
      <alignment horizontal="center" vertical="center"/>
    </xf>
    <xf numFmtId="0" fontId="142" fillId="42" borderId="3" xfId="0" applyFont="1" applyFill="1" applyBorder="1" applyAlignment="1">
      <alignment vertical="center"/>
    </xf>
    <xf numFmtId="169" fontId="142" fillId="42" borderId="3" xfId="0" applyNumberFormat="1" applyFont="1" applyFill="1" applyBorder="1" applyAlignment="1">
      <alignment horizontal="right" vertical="center"/>
    </xf>
    <xf numFmtId="0" fontId="142" fillId="0" borderId="3" xfId="0" applyFont="1" applyFill="1" applyBorder="1" applyAlignment="1">
      <alignment vertical="center"/>
    </xf>
    <xf numFmtId="3" fontId="142" fillId="0" borderId="3" xfId="0" applyNumberFormat="1" applyFont="1" applyFill="1" applyBorder="1" applyAlignment="1">
      <alignment horizontal="right" vertical="center"/>
    </xf>
    <xf numFmtId="0" fontId="6" fillId="42" borderId="3" xfId="0" applyFont="1" applyFill="1" applyBorder="1" applyAlignment="1" quotePrefix="1">
      <alignment horizontal="center" vertical="center"/>
    </xf>
    <xf numFmtId="0" fontId="9" fillId="0" borderId="3" xfId="458" applyFont="1" applyFill="1" applyBorder="1" applyAlignment="1">
      <alignment horizontal="center"/>
      <protection/>
    </xf>
    <xf numFmtId="0" fontId="9" fillId="0" borderId="3" xfId="458" applyFont="1" applyFill="1" applyBorder="1">
      <alignment/>
      <protection/>
    </xf>
    <xf numFmtId="4" fontId="8" fillId="0" borderId="3" xfId="0" applyNumberFormat="1" applyFont="1" applyFill="1" applyBorder="1" applyAlignment="1">
      <alignment horizontal="right" vertical="center" wrapText="1"/>
    </xf>
    <xf numFmtId="4" fontId="8" fillId="42" borderId="3" xfId="0" applyNumberFormat="1" applyFont="1" applyFill="1" applyBorder="1" applyAlignment="1">
      <alignment horizontal="right" vertical="center" wrapText="1"/>
    </xf>
    <xf numFmtId="169" fontId="2" fillId="0" borderId="3" xfId="0" applyNumberFormat="1" applyFont="1" applyBorder="1" applyAlignment="1">
      <alignment horizontal="right" vertical="center" wrapText="1"/>
    </xf>
    <xf numFmtId="0" fontId="10" fillId="42" borderId="3" xfId="0" applyFont="1" applyFill="1" applyBorder="1" applyAlignment="1">
      <alignment horizontal="right" vertical="center" wrapText="1"/>
    </xf>
    <xf numFmtId="168" fontId="4" fillId="0" borderId="3" xfId="0" applyNumberFormat="1" applyFont="1" applyBorder="1" applyAlignment="1">
      <alignment horizontal="right"/>
    </xf>
    <xf numFmtId="0" fontId="4" fillId="0" borderId="3" xfId="0" applyFont="1" applyBorder="1" applyAlignment="1">
      <alignment horizontal="right"/>
    </xf>
    <xf numFmtId="4" fontId="10" fillId="42" borderId="3" xfId="0" applyNumberFormat="1" applyFont="1" applyFill="1" applyBorder="1" applyAlignment="1">
      <alignment horizontal="right" vertical="center" wrapText="1"/>
    </xf>
    <xf numFmtId="0" fontId="2" fillId="0" borderId="3" xfId="0" applyFont="1" applyBorder="1" applyAlignment="1">
      <alignment horizontal="right"/>
    </xf>
    <xf numFmtId="0" fontId="2" fillId="0" borderId="3" xfId="0" applyFont="1" applyBorder="1" applyAlignment="1">
      <alignment horizontal="right" vertical="center" wrapText="1"/>
    </xf>
    <xf numFmtId="4" fontId="10" fillId="0" borderId="3" xfId="0" applyNumberFormat="1" applyFont="1" applyFill="1" applyBorder="1" applyAlignment="1">
      <alignment horizontal="right" vertical="center" wrapText="1"/>
    </xf>
    <xf numFmtId="3" fontId="8" fillId="42" borderId="3" xfId="0" applyNumberFormat="1" applyFont="1" applyFill="1" applyBorder="1" applyAlignment="1">
      <alignment horizontal="right" vertical="center" wrapText="1"/>
    </xf>
    <xf numFmtId="3" fontId="2" fillId="0" borderId="3" xfId="0" applyNumberFormat="1" applyFont="1" applyFill="1" applyBorder="1" applyAlignment="1">
      <alignment horizontal="right" vertical="center" wrapText="1"/>
    </xf>
    <xf numFmtId="0" fontId="2" fillId="0" borderId="3" xfId="0" applyFont="1" applyFill="1" applyBorder="1" applyAlignment="1">
      <alignment horizontal="right"/>
    </xf>
    <xf numFmtId="4" fontId="3" fillId="0" borderId="3" xfId="0"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3" fontId="2" fillId="0" borderId="3" xfId="0" applyNumberFormat="1" applyFont="1" applyFill="1" applyBorder="1" applyAlignment="1">
      <alignment horizontal="right"/>
    </xf>
    <xf numFmtId="0" fontId="2" fillId="0" borderId="3" xfId="0"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3" fontId="2" fillId="0" borderId="3" xfId="0" applyNumberFormat="1" applyFont="1" applyBorder="1" applyAlignment="1">
      <alignment horizontal="right"/>
    </xf>
    <xf numFmtId="236" fontId="8" fillId="0" borderId="3" xfId="0" applyNumberFormat="1" applyFont="1" applyFill="1" applyBorder="1" applyAlignment="1">
      <alignment horizontal="right" vertical="center" wrapText="1"/>
    </xf>
    <xf numFmtId="2" fontId="2" fillId="0" borderId="3" xfId="0" applyNumberFormat="1" applyFont="1" applyBorder="1" applyAlignment="1">
      <alignment horizontal="right" vertical="center" wrapText="1"/>
    </xf>
    <xf numFmtId="4" fontId="3" fillId="42" borderId="3" xfId="0" applyNumberFormat="1" applyFont="1" applyFill="1" applyBorder="1" applyAlignment="1">
      <alignment horizontal="right" vertical="center" wrapText="1"/>
    </xf>
    <xf numFmtId="4" fontId="2" fillId="0" borderId="3" xfId="0" applyNumberFormat="1" applyFont="1" applyFill="1" applyBorder="1" applyAlignment="1">
      <alignment horizontal="right" vertical="center" wrapText="1"/>
    </xf>
    <xf numFmtId="4" fontId="133" fillId="0" borderId="0" xfId="0" applyNumberFormat="1" applyFont="1" applyAlignment="1">
      <alignment/>
    </xf>
    <xf numFmtId="3" fontId="142" fillId="0" borderId="3" xfId="0" applyNumberFormat="1" applyFont="1" applyFill="1" applyBorder="1" applyAlignment="1">
      <alignment horizontal="center" vertical="center"/>
    </xf>
    <xf numFmtId="3" fontId="143" fillId="0" borderId="3" xfId="0" applyNumberFormat="1" applyFont="1" applyFill="1" applyBorder="1" applyAlignment="1">
      <alignment horizontal="center" vertical="center"/>
    </xf>
    <xf numFmtId="3" fontId="144" fillId="0" borderId="3" xfId="0" applyNumberFormat="1" applyFont="1" applyFill="1" applyBorder="1" applyAlignment="1">
      <alignment horizontal="center" vertical="center"/>
    </xf>
    <xf numFmtId="3" fontId="142" fillId="0" borderId="3" xfId="0" applyNumberFormat="1" applyFont="1" applyFill="1" applyBorder="1" applyAlignment="1" quotePrefix="1">
      <alignment horizontal="center" vertical="center"/>
    </xf>
    <xf numFmtId="3" fontId="143" fillId="0" borderId="3" xfId="0" applyNumberFormat="1" applyFont="1" applyFill="1" applyBorder="1" applyAlignment="1" quotePrefix="1">
      <alignment horizontal="center" vertical="center"/>
    </xf>
    <xf numFmtId="3" fontId="7" fillId="0" borderId="3" xfId="0" applyNumberFormat="1" applyFont="1" applyFill="1" applyBorder="1" applyAlignment="1" quotePrefix="1">
      <alignment horizontal="center" vertical="center"/>
    </xf>
    <xf numFmtId="0" fontId="2" fillId="0" borderId="3" xfId="0" applyFont="1" applyFill="1" applyBorder="1" applyAlignment="1" quotePrefix="1">
      <alignment horizontal="right"/>
    </xf>
    <xf numFmtId="0" fontId="5" fillId="0" borderId="3" xfId="0" applyFont="1" applyFill="1" applyBorder="1" applyAlignment="1">
      <alignment horizontal="center" vertical="center"/>
    </xf>
    <xf numFmtId="0" fontId="6" fillId="0" borderId="3" xfId="0" applyFont="1" applyFill="1" applyBorder="1" applyAlignment="1">
      <alignment horizontal="left" vertical="center" wrapText="1"/>
    </xf>
    <xf numFmtId="0" fontId="7" fillId="0" borderId="3" xfId="0" applyFont="1" applyFill="1" applyBorder="1" applyAlignment="1" quotePrefix="1">
      <alignment horizontal="left" vertical="center"/>
    </xf>
    <xf numFmtId="0" fontId="7" fillId="0" borderId="3" xfId="0" applyFont="1" applyFill="1" applyBorder="1" applyAlignment="1">
      <alignment horizontal="left" vertical="center" wrapText="1"/>
    </xf>
    <xf numFmtId="0" fontId="12" fillId="0" borderId="3" xfId="0" applyFont="1" applyFill="1" applyBorder="1" applyAlignment="1">
      <alignment horizontal="center" vertical="center"/>
    </xf>
    <xf numFmtId="0" fontId="12" fillId="0" borderId="3" xfId="0" applyFont="1" applyFill="1" applyBorder="1" applyAlignment="1">
      <alignment horizontal="left" vertical="center"/>
    </xf>
    <xf numFmtId="0" fontId="14" fillId="0" borderId="3" xfId="0" applyFont="1" applyFill="1" applyBorder="1" applyAlignment="1">
      <alignment horizontal="center" vertical="center"/>
    </xf>
    <xf numFmtId="2" fontId="14" fillId="0" borderId="3"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130" fillId="0" borderId="3" xfId="0" applyFont="1" applyFill="1" applyBorder="1" applyAlignment="1">
      <alignment horizontal="center" vertical="center"/>
    </xf>
    <xf numFmtId="2" fontId="130" fillId="0" borderId="3" xfId="0" applyNumberFormat="1" applyFont="1" applyFill="1" applyBorder="1" applyAlignment="1" quotePrefix="1">
      <alignment horizontal="left" vertical="center" wrapText="1"/>
    </xf>
    <xf numFmtId="0" fontId="16" fillId="0" borderId="3" xfId="0" applyFont="1" applyFill="1" applyBorder="1" applyAlignment="1">
      <alignment horizontal="center" vertical="center" wrapText="1"/>
    </xf>
    <xf numFmtId="2" fontId="2" fillId="0" borderId="3" xfId="0" applyNumberFormat="1" applyFont="1" applyFill="1" applyBorder="1" applyAlignment="1">
      <alignment vertical="center" wrapText="1"/>
    </xf>
    <xf numFmtId="0" fontId="136" fillId="0" borderId="3" xfId="0" applyFont="1" applyFill="1" applyBorder="1" applyAlignment="1">
      <alignment horizontal="center" vertical="center" wrapText="1"/>
    </xf>
    <xf numFmtId="169" fontId="131" fillId="42" borderId="3" xfId="0" applyNumberFormat="1" applyFont="1" applyFill="1" applyBorder="1" applyAlignment="1">
      <alignment horizontal="center" vertical="center"/>
    </xf>
    <xf numFmtId="0" fontId="10" fillId="0" borderId="3" xfId="458" applyFont="1" applyFill="1" applyBorder="1" applyAlignment="1">
      <alignment horizontal="center"/>
      <protection/>
    </xf>
    <xf numFmtId="0" fontId="10" fillId="0" borderId="3" xfId="458" applyFont="1" applyFill="1" applyBorder="1" applyAlignment="1">
      <alignment horizontal="left" indent="1"/>
      <protection/>
    </xf>
    <xf numFmtId="169" fontId="16" fillId="0" borderId="3" xfId="0" applyNumberFormat="1" applyFont="1" applyFill="1" applyBorder="1" applyAlignment="1" quotePrefix="1">
      <alignment horizontal="right" vertical="center"/>
    </xf>
    <xf numFmtId="169" fontId="6" fillId="0" borderId="3" xfId="0" applyNumberFormat="1" applyFont="1" applyFill="1" applyBorder="1" applyAlignment="1" quotePrefix="1">
      <alignment horizontal="right" vertical="center"/>
    </xf>
    <xf numFmtId="0" fontId="140" fillId="0" borderId="0" xfId="0" applyFont="1" applyFill="1" applyAlignment="1">
      <alignment/>
    </xf>
    <xf numFmtId="0" fontId="138" fillId="0" borderId="0" xfId="0" applyFont="1" applyFill="1" applyAlignment="1">
      <alignment/>
    </xf>
    <xf numFmtId="0" fontId="130" fillId="0" borderId="0" xfId="0" applyFont="1" applyFill="1" applyAlignment="1">
      <alignment/>
    </xf>
    <xf numFmtId="0" fontId="134" fillId="0" borderId="0" xfId="0" applyFont="1" applyFill="1" applyAlignment="1">
      <alignment/>
    </xf>
    <xf numFmtId="0" fontId="6" fillId="0" borderId="12" xfId="0" applyFont="1" applyFill="1" applyBorder="1" applyAlignment="1">
      <alignment vertical="center"/>
    </xf>
    <xf numFmtId="0" fontId="6" fillId="0" borderId="3" xfId="0" applyFont="1" applyFill="1" applyBorder="1" applyAlignment="1">
      <alignment horizontal="right" vertical="center"/>
    </xf>
    <xf numFmtId="4" fontId="7" fillId="0" borderId="3" xfId="0" applyNumberFormat="1" applyFont="1" applyFill="1" applyBorder="1" applyAlignment="1">
      <alignment horizontal="right" vertical="center"/>
    </xf>
    <xf numFmtId="169" fontId="131" fillId="0" borderId="3" xfId="264" applyNumberFormat="1" applyFont="1" applyFill="1" applyBorder="1" applyAlignment="1">
      <alignment horizontal="right" vertical="center"/>
    </xf>
    <xf numFmtId="0" fontId="135" fillId="0" borderId="0" xfId="0" applyFont="1" applyFill="1" applyAlignment="1">
      <alignment/>
    </xf>
    <xf numFmtId="169" fontId="133" fillId="0" borderId="0" xfId="0" applyNumberFormat="1" applyFont="1" applyAlignment="1">
      <alignment/>
    </xf>
    <xf numFmtId="3" fontId="136" fillId="0" borderId="0" xfId="0" applyNumberFormat="1" applyFont="1" applyAlignment="1">
      <alignment/>
    </xf>
    <xf numFmtId="166" fontId="4" fillId="0" borderId="3" xfId="0" applyNumberFormat="1" applyFont="1" applyFill="1" applyBorder="1" applyAlignment="1">
      <alignment vertical="center" wrapText="1"/>
    </xf>
    <xf numFmtId="169" fontId="8" fillId="0" borderId="3" xfId="0" applyNumberFormat="1" applyFont="1" applyFill="1" applyBorder="1" applyAlignment="1">
      <alignment horizontal="right" vertical="center" wrapText="1"/>
    </xf>
    <xf numFmtId="3" fontId="178" fillId="0" borderId="3" xfId="0" applyNumberFormat="1" applyFont="1" applyFill="1" applyBorder="1" applyAlignment="1">
      <alignment horizontal="center" vertical="center"/>
    </xf>
    <xf numFmtId="0" fontId="178" fillId="0" borderId="3" xfId="0" applyFont="1" applyFill="1" applyBorder="1" applyAlignment="1">
      <alignment horizontal="center" vertical="center"/>
    </xf>
    <xf numFmtId="0" fontId="145" fillId="0" borderId="3" xfId="0" applyFont="1" applyFill="1" applyBorder="1" applyAlignment="1">
      <alignment horizontal="center" vertical="center"/>
    </xf>
    <xf numFmtId="3" fontId="145" fillId="0" borderId="3" xfId="0" applyNumberFormat="1" applyFont="1" applyFill="1" applyBorder="1" applyAlignment="1">
      <alignment horizontal="center" vertical="center"/>
    </xf>
    <xf numFmtId="0" fontId="7" fillId="0" borderId="3" xfId="0" applyFont="1" applyFill="1" applyBorder="1" applyAlignment="1" quotePrefix="1">
      <alignment horizontal="center" vertical="center"/>
    </xf>
    <xf numFmtId="0" fontId="179" fillId="63" borderId="3" xfId="0" applyFont="1" applyFill="1" applyBorder="1" applyAlignment="1">
      <alignment horizontal="justify" vertical="center" wrapText="1"/>
    </xf>
    <xf numFmtId="169" fontId="2" fillId="0" borderId="0" xfId="0" applyNumberFormat="1" applyFont="1" applyAlignment="1">
      <alignment horizontal="right"/>
    </xf>
    <xf numFmtId="166" fontId="10" fillId="42" borderId="34" xfId="0" applyNumberFormat="1" applyFont="1" applyFill="1" applyBorder="1" applyAlignment="1">
      <alignment horizontal="center" vertical="center" wrapText="1"/>
    </xf>
    <xf numFmtId="166" fontId="10" fillId="42" borderId="41" xfId="0" applyNumberFormat="1" applyFont="1" applyFill="1" applyBorder="1" applyAlignment="1">
      <alignment horizontal="center" vertical="center" wrapText="1"/>
    </xf>
    <xf numFmtId="166" fontId="10" fillId="42" borderId="8" xfId="0" applyNumberFormat="1" applyFont="1" applyFill="1" applyBorder="1" applyAlignment="1">
      <alignment horizontal="center" vertical="center" wrapText="1"/>
    </xf>
    <xf numFmtId="0" fontId="136" fillId="42" borderId="0" xfId="0" applyFont="1" applyFill="1" applyAlignment="1">
      <alignment horizontal="right"/>
    </xf>
    <xf numFmtId="0" fontId="136" fillId="42" borderId="0" xfId="0" applyFont="1" applyFill="1" applyAlignment="1">
      <alignment horizontal="center"/>
    </xf>
    <xf numFmtId="0" fontId="130" fillId="42" borderId="43" xfId="0" applyFont="1" applyFill="1" applyBorder="1" applyAlignment="1">
      <alignment horizontal="center"/>
    </xf>
    <xf numFmtId="0" fontId="6" fillId="42" borderId="34" xfId="0" applyFont="1" applyFill="1" applyBorder="1" applyAlignment="1">
      <alignment horizontal="center" vertical="center" wrapText="1"/>
    </xf>
    <xf numFmtId="0" fontId="6" fillId="42" borderId="8" xfId="0" applyFont="1" applyFill="1" applyBorder="1" applyAlignment="1">
      <alignment horizontal="center" vertical="center" wrapText="1"/>
    </xf>
    <xf numFmtId="0" fontId="136" fillId="0" borderId="0" xfId="0" applyFont="1" applyAlignment="1">
      <alignment horizontal="right"/>
    </xf>
    <xf numFmtId="0" fontId="6" fillId="42" borderId="3" xfId="0" applyFont="1" applyFill="1" applyBorder="1" applyAlignment="1">
      <alignment horizontal="center" vertical="center" wrapText="1"/>
    </xf>
    <xf numFmtId="0" fontId="9" fillId="42" borderId="0" xfId="0" applyFont="1" applyFill="1" applyBorder="1" applyAlignment="1">
      <alignment horizontal="left" vertical="center" wrapText="1"/>
    </xf>
    <xf numFmtId="0" fontId="8" fillId="42" borderId="0" xfId="0" applyFont="1" applyFill="1" applyBorder="1" applyAlignment="1">
      <alignment horizontal="left" vertical="center" wrapText="1"/>
    </xf>
    <xf numFmtId="0" fontId="136" fillId="0" borderId="0" xfId="0" applyFont="1" applyAlignment="1">
      <alignment horizontal="center"/>
    </xf>
    <xf numFmtId="0" fontId="130" fillId="42" borderId="0" xfId="0" applyFont="1" applyFill="1" applyBorder="1" applyAlignment="1">
      <alignment horizontal="center"/>
    </xf>
    <xf numFmtId="0" fontId="6" fillId="42" borderId="45" xfId="0" applyFont="1" applyFill="1" applyBorder="1" applyAlignment="1">
      <alignment horizontal="center" vertical="center" wrapText="1"/>
    </xf>
    <xf numFmtId="0" fontId="6" fillId="42" borderId="46" xfId="0" applyFont="1" applyFill="1" applyBorder="1" applyAlignment="1">
      <alignment horizontal="center" vertical="center" wrapText="1"/>
    </xf>
    <xf numFmtId="0" fontId="6" fillId="42" borderId="4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0" xfId="0" applyFont="1" applyFill="1" applyAlignment="1">
      <alignment horizontal="right" vertical="center"/>
    </xf>
    <xf numFmtId="0" fontId="136" fillId="0" borderId="34" xfId="0" applyFont="1" applyFill="1" applyBorder="1" applyAlignment="1">
      <alignment horizontal="center" vertical="center" wrapText="1"/>
    </xf>
    <xf numFmtId="0" fontId="136" fillId="0" borderId="8"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8" xfId="0" applyFont="1" applyFill="1" applyBorder="1" applyAlignment="1">
      <alignment horizontal="center" vertical="center"/>
    </xf>
    <xf numFmtId="0" fontId="16" fillId="0" borderId="43" xfId="0" applyFont="1" applyFill="1" applyBorder="1" applyAlignment="1">
      <alignment horizontal="center"/>
    </xf>
    <xf numFmtId="0" fontId="12" fillId="0" borderId="0" xfId="0" applyFont="1" applyFill="1" applyAlignment="1">
      <alignment horizontal="center" vertical="center" wrapText="1"/>
    </xf>
    <xf numFmtId="169" fontId="8" fillId="42" borderId="3" xfId="0" applyNumberFormat="1" applyFont="1" applyFill="1" applyBorder="1" applyAlignment="1">
      <alignment horizontal="right" vertical="center" wrapText="1"/>
    </xf>
    <xf numFmtId="2" fontId="8" fillId="0" borderId="3" xfId="0" applyNumberFormat="1" applyFont="1" applyFill="1" applyBorder="1" applyAlignment="1">
      <alignment horizontal="right" vertical="center"/>
    </xf>
    <xf numFmtId="0" fontId="4" fillId="0" borderId="3" xfId="0" applyFont="1" applyBorder="1" applyAlignment="1">
      <alignment horizontal="right" vertical="center" wrapText="1"/>
    </xf>
    <xf numFmtId="169" fontId="4" fillId="0" borderId="3" xfId="0" applyNumberFormat="1" applyFont="1" applyBorder="1" applyAlignment="1">
      <alignment horizontal="right" vertical="center" wrapText="1"/>
    </xf>
    <xf numFmtId="0" fontId="2" fillId="0" borderId="3" xfId="0" applyFont="1" applyFill="1" applyBorder="1" applyAlignment="1">
      <alignment horizontal="right" vertical="center"/>
    </xf>
    <xf numFmtId="0" fontId="133" fillId="64" borderId="0" xfId="0" applyFont="1" applyFill="1" applyAlignment="1">
      <alignment horizontal="center" vertical="center" wrapText="1"/>
    </xf>
  </cellXfs>
  <cellStyles count="655">
    <cellStyle name="Normal" xfId="0"/>
    <cellStyle name="          &#13;&#10;shell=progman.exe&#13;&#10;m" xfId="15"/>
    <cellStyle name="." xfId="16"/>
    <cellStyle name="??" xfId="17"/>
    <cellStyle name="?? [0.00]_ Att. 1- Cover" xfId="18"/>
    <cellStyle name="?? [0]" xfId="19"/>
    <cellStyle name="?_x001D_??%U©÷u&amp;H©÷9_x0008_? s&#10;_x0007__x0001__x0001_" xfId="20"/>
    <cellStyle name="?_x001D_??%U©÷u&amp;H©÷9_x0008_? s&#10;_x0007__x0001__x0001_?_x0002_???????????????_x0001_(_x0002_u&#13;?????_x001F_????????_x0007_????????????????!???????????           ?????           ?????????&#13;C:\WINDOWS\country.sys&#13;??????????????????????????????????????????????????????????????????????????????????????????????" xfId="21"/>
    <cellStyle name="???? [0.00]_      " xfId="22"/>
    <cellStyle name="????_      " xfId="23"/>
    <cellStyle name="???[0]_?? DI" xfId="24"/>
    <cellStyle name="???_?? DI" xfId="25"/>
    <cellStyle name="??[0]_BRE" xfId="26"/>
    <cellStyle name="??_      " xfId="27"/>
    <cellStyle name="??A? [0]_ÿÿÿÿÿÿ_1_¢¬???¢â? " xfId="28"/>
    <cellStyle name="??A?_ÿÿÿÿÿÿ_1_¢¬???¢â? " xfId="29"/>
    <cellStyle name="?¡±¢¥?_?¨ù??¢´¢¥_¢¬???¢â? " xfId="30"/>
    <cellStyle name="?ðÇ%U?&amp;H?_x0008_?s&#10;_x0007__x0001__x0001_" xfId="31"/>
    <cellStyle name="?ðÇ%U?&amp;H?_x0008_?s&#10;_x0007__x0001__x0001_?_x0002_ÿÿÿÿÿÿÿÿÿÿÿÿÿÿÿ_x0001_(_x0002_?€????ÿÿÿÿ????_x0007_??????????????????????????           ?????           ?????????&#13;C:\WINDOWS\country.sys&#13;??????????????????????????????????????????????????????????????????????????????????????????????" xfId="32"/>
    <cellStyle name="?I?I?_x0001_??j?_x0008_?h_x0001__x000C__x000C__x0002__x0002__x000C_!Comma [0]_Chi phÝ kh¸c_B¶ng 1 (2)?G_x001D_Comma [0]_Chi phÝ kh¸c_B¶ng 2?G$Comma [0]_Ch" xfId="33"/>
    <cellStyle name="_Bang Chi tieu (2)" xfId="34"/>
    <cellStyle name="_Bang Chi tieu (2)?_x001C_Comma [0]_Chi phÝ kh¸c_Book1?!Comma [0]_Chi phÝ kh¸c_Liªn ChiÓu?b_x001E_Comma [0]_Chi" xfId="35"/>
    <cellStyle name="_TMDTT1-07L4suacauL3T5-07" xfId="36"/>
    <cellStyle name="~1" xfId="37"/>
    <cellStyle name="~1?&#13;Comma [0]_I.1?b&#13;Comma [0]_I.3?b_x000C_Comma [0]_II?_x0012_Comma [0]_larou" xfId="38"/>
    <cellStyle name="’Ê‰Ý [0.00]_laroux" xfId="39"/>
    <cellStyle name="’Ê‰Ý_laroux" xfId="40"/>
    <cellStyle name="•W€_¯–ì" xfId="41"/>
    <cellStyle name="•W_’·Šú‰p•¶" xfId="42"/>
    <cellStyle name="W_STDFOR" xfId="43"/>
    <cellStyle name="1" xfId="44"/>
    <cellStyle name="1?b&#13;Comma [0]_CPK?b_x0011_Comma [0]_CP" xfId="45"/>
    <cellStyle name="1_7 noi 48 goi C5 9 vi na" xfId="46"/>
    <cellStyle name="1_BC-tuchu-07DRVdinh" xfId="47"/>
    <cellStyle name="1_bienbao" xfId="48"/>
    <cellStyle name="1_Book1" xfId="49"/>
    <cellStyle name="1_Book1_1" xfId="50"/>
    <cellStyle name="1_Book1_1_diemthiSP" xfId="51"/>
    <cellStyle name="1_Book1_1_KH phat trien KTXH den 2010" xfId="52"/>
    <cellStyle name="1_Book1_1_Mau bao cao von XDCB 2009 (so XD )1" xfId="53"/>
    <cellStyle name="1_Book1_2" xfId="54"/>
    <cellStyle name="1_Book1_bangmau" xfId="55"/>
    <cellStyle name="1_Book1_bienbao" xfId="56"/>
    <cellStyle name="1_Book1_Book1" xfId="57"/>
    <cellStyle name="1_Book1_Cong ty DDK - goi 4" xfId="58"/>
    <cellStyle name="1_Book1_Copy of DT hc T1-07" xfId="59"/>
    <cellStyle name="1_Book1_diemthiSP" xfId="60"/>
    <cellStyle name="1_Book1_dtkpkl3" xfId="61"/>
    <cellStyle name="1_Book1_kl" xfId="62"/>
    <cellStyle name="1_Book1_KLdN32thep2" xfId="63"/>
    <cellStyle name="1_Book1_KL-DSO4" xfId="64"/>
    <cellStyle name="1_Book1_tonghop" xfId="65"/>
    <cellStyle name="1_Cau thuy dien Ban La (Cu Anh)" xfId="66"/>
    <cellStyle name="1_Cau thuy dien Ban La (Cu Anh)_diemthiSP" xfId="67"/>
    <cellStyle name="1_Cong ty DDK - goi 4" xfId="68"/>
    <cellStyle name="1_Copy of DT hc T1-07" xfId="69"/>
    <cellStyle name="1_dangop" xfId="70"/>
    <cellStyle name="1_DGKSDakLakvan2" xfId="71"/>
    <cellStyle name="1_diemthiSP" xfId="72"/>
    <cellStyle name="1_Don gia Du thau ( XL19)" xfId="73"/>
    <cellStyle name="1_dt-bvtc-2 sua T7-07" xfId="74"/>
    <cellStyle name="1_Dtdchinh2397" xfId="75"/>
    <cellStyle name="1_Dtdchinh2397_Copy of DT hc T1-07" xfId="76"/>
    <cellStyle name="1_Dtdchinh2397_diemthiSP" xfId="77"/>
    <cellStyle name="1_DTKS&amp;camcoc12-6" xfId="78"/>
    <cellStyle name="1_DTKScamcocMT-Cantho" xfId="79"/>
    <cellStyle name="1_DTKSk47-k88ngay12-6" xfId="80"/>
    <cellStyle name="1_DTKSTK MT-CT" xfId="81"/>
    <cellStyle name="1_DToan" xfId="82"/>
    <cellStyle name="1_DT-TTRAHECO" xfId="83"/>
    <cellStyle name="1_Du thau" xfId="84"/>
    <cellStyle name="1_Du toan 558 (Km17+508.12 - Km 22)" xfId="85"/>
    <cellStyle name="1_Du toan 558 (Km17+508.12 - Km 22)_diemthiSP" xfId="86"/>
    <cellStyle name="1_DUYTAN-QL24-tongmucDTphuong2" xfId="87"/>
    <cellStyle name="1_DUYTAN-QL24-tongmucDTphuong3" xfId="88"/>
    <cellStyle name="1_Gia_VLQL48_duyet " xfId="89"/>
    <cellStyle name="1_Gia_VLQL48_duyet _diemthiSP" xfId="90"/>
    <cellStyle name="1_GIA-DUTHAUsuaNS" xfId="91"/>
    <cellStyle name="1_Kl04" xfId="92"/>
    <cellStyle name="1_Kl07" xfId="93"/>
    <cellStyle name="1_KLdN32thep2" xfId="94"/>
    <cellStyle name="1_KLdN36" xfId="95"/>
    <cellStyle name="1_KL-DSO4" xfId="96"/>
    <cellStyle name="1_klnhanh" xfId="97"/>
    <cellStyle name="1_KlQdinhduyet" xfId="98"/>
    <cellStyle name="1_KlQdinhduyet_diemthiSP" xfId="99"/>
    <cellStyle name="1_kluong1tt" xfId="100"/>
    <cellStyle name="1_kpklthkl(thd-so3)" xfId="101"/>
    <cellStyle name="1_NTHOC" xfId="102"/>
    <cellStyle name="1_THKLN£N" xfId="103"/>
    <cellStyle name="1_Workbook" xfId="104"/>
    <cellStyle name="1_ÿÿÿÿÿ" xfId="105"/>
    <cellStyle name="1_ÿÿÿÿÿ_diemthiSP" xfId="106"/>
    <cellStyle name="15" xfId="107"/>
    <cellStyle name="¹éºÐÀ²_±âÅ¸" xfId="108"/>
    <cellStyle name="2" xfId="109"/>
    <cellStyle name="2_7 noi 48 goi C5 9 vi na" xfId="110"/>
    <cellStyle name="2_bangmau" xfId="111"/>
    <cellStyle name="2_bienbao" xfId="112"/>
    <cellStyle name="2_Book1" xfId="113"/>
    <cellStyle name="2_Book1_1" xfId="114"/>
    <cellStyle name="2_Book1_1_diemthiSP" xfId="115"/>
    <cellStyle name="2_Book1_Book1" xfId="116"/>
    <cellStyle name="2_Book1_Copy of DT hc T1-07" xfId="117"/>
    <cellStyle name="2_Book1_diemthiSP" xfId="118"/>
    <cellStyle name="2_Book1_gia thau  goi 2-Lien Danh tan hung" xfId="119"/>
    <cellStyle name="2_Book1_khoi luong phan chia chinh thuc goi 2" xfId="120"/>
    <cellStyle name="2_Cau thuy dien Ban La (Cu Anh)" xfId="121"/>
    <cellStyle name="2_Cau thuy dien Ban La (Cu Anh)_diemthiSP" xfId="122"/>
    <cellStyle name="2_Dtdchinh2397" xfId="123"/>
    <cellStyle name="2_Dtdchinh2397_Copy of DT hc T1-07" xfId="124"/>
    <cellStyle name="2_Dtdchinh2397_diemthiSP" xfId="125"/>
    <cellStyle name="2_dtkpkl3" xfId="126"/>
    <cellStyle name="2_DTKScamcocMT-Cantho" xfId="127"/>
    <cellStyle name="2_DTKSTK MT-CT" xfId="128"/>
    <cellStyle name="2_Du toan 558 (Km17+508.12 - Km 22)" xfId="129"/>
    <cellStyle name="2_Du toan 558 (Km17+508.12 - Km 22)_diemthiSP" xfId="130"/>
    <cellStyle name="2_Gia_VLQL48_duyet " xfId="131"/>
    <cellStyle name="2_Gia_VLQL48_duyet _diemthiSP" xfId="132"/>
    <cellStyle name="2_kl" xfId="133"/>
    <cellStyle name="2_KLdN32thep2" xfId="134"/>
    <cellStyle name="2_KL-DSO4" xfId="135"/>
    <cellStyle name="2_KlQdinhduyet" xfId="136"/>
    <cellStyle name="2_KlQdinhduyet_diemthiSP" xfId="137"/>
    <cellStyle name="2_NTHOC" xfId="138"/>
    <cellStyle name="2_tonghop" xfId="139"/>
    <cellStyle name="2_ÿÿÿÿÿ" xfId="140"/>
    <cellStyle name="2_ÿÿÿÿÿ_diemthiSP" xfId="141"/>
    <cellStyle name="20% - Accent1" xfId="142"/>
    <cellStyle name="20% - Accent1 2" xfId="143"/>
    <cellStyle name="20% - Accent2" xfId="144"/>
    <cellStyle name="20% - Accent2 2" xfId="145"/>
    <cellStyle name="20% - Accent3" xfId="146"/>
    <cellStyle name="20% - Accent3 2" xfId="147"/>
    <cellStyle name="20% - Accent4" xfId="148"/>
    <cellStyle name="20% - Accent4 2" xfId="149"/>
    <cellStyle name="20% - Accent5" xfId="150"/>
    <cellStyle name="20% - Accent5 2" xfId="151"/>
    <cellStyle name="20% - Accent6" xfId="152"/>
    <cellStyle name="20% - Accent6 2" xfId="153"/>
    <cellStyle name="3" xfId="154"/>
    <cellStyle name="3_7 noi 48 goi C5 9 vi na" xfId="155"/>
    <cellStyle name="3_Book1" xfId="156"/>
    <cellStyle name="3_Book1_1" xfId="157"/>
    <cellStyle name="3_Book1_1_diemthiSP" xfId="158"/>
    <cellStyle name="3_Book1_Book1" xfId="159"/>
    <cellStyle name="3_Book1_Copy of DT hc T1-07" xfId="160"/>
    <cellStyle name="3_Book1_diemthiSP" xfId="161"/>
    <cellStyle name="3_Book1_gia thau  goi 2-Lien Danh tan hung" xfId="162"/>
    <cellStyle name="3_Book1_khoi luong phan chia chinh thuc goi 2" xfId="163"/>
    <cellStyle name="3_Cau thuy dien Ban La (Cu Anh)" xfId="164"/>
    <cellStyle name="3_Cau thuy dien Ban La (Cu Anh)_diemthiSP" xfId="165"/>
    <cellStyle name="3_Dtdchinh2397" xfId="166"/>
    <cellStyle name="3_Dtdchinh2397_Copy of DT hc T1-07" xfId="167"/>
    <cellStyle name="3_Dtdchinh2397_diemthiSP" xfId="168"/>
    <cellStyle name="3_DTKScamcocMT-Cantho" xfId="169"/>
    <cellStyle name="3_DTKSTK MT-CT" xfId="170"/>
    <cellStyle name="3_Du toan 558 (Km17+508.12 - Km 22)" xfId="171"/>
    <cellStyle name="3_Du toan 558 (Km17+508.12 - Km 22)_diemthiSP" xfId="172"/>
    <cellStyle name="3_Gia_VLQL48_duyet " xfId="173"/>
    <cellStyle name="3_Gia_VLQL48_duyet _diemthiSP" xfId="174"/>
    <cellStyle name="3_KlQdinhduyet" xfId="175"/>
    <cellStyle name="3_KlQdinhduyet_diemthiSP" xfId="176"/>
    <cellStyle name="3_ÿÿÿÿÿ" xfId="177"/>
    <cellStyle name="3_ÿÿÿÿÿ_diemthiSP" xfId="178"/>
    <cellStyle name="4" xfId="179"/>
    <cellStyle name="4_7 noi 48 goi C5 9 vi na" xfId="180"/>
    <cellStyle name="4_Book1" xfId="181"/>
    <cellStyle name="4_Book1_1" xfId="182"/>
    <cellStyle name="4_Cau thuy dien Ban La (Cu Anh)" xfId="183"/>
    <cellStyle name="4_Dtdchinh2397" xfId="184"/>
    <cellStyle name="4_Du toan 558 (Km17+508.12 - Km 22)" xfId="185"/>
    <cellStyle name="4_Gia_VLQL48_duyet " xfId="186"/>
    <cellStyle name="4_KlQdinhduyet" xfId="187"/>
    <cellStyle name="4_ÿÿÿÿÿ" xfId="188"/>
    <cellStyle name="40% - Accent1" xfId="189"/>
    <cellStyle name="40% - Accent1 2" xfId="190"/>
    <cellStyle name="40% - Accent2" xfId="191"/>
    <cellStyle name="40% - Accent2 2" xfId="192"/>
    <cellStyle name="40% - Accent3" xfId="193"/>
    <cellStyle name="40% - Accent3 2" xfId="194"/>
    <cellStyle name="40% - Accent4" xfId="195"/>
    <cellStyle name="40% - Accent4 2" xfId="196"/>
    <cellStyle name="40% - Accent5" xfId="197"/>
    <cellStyle name="40% - Accent5 2" xfId="198"/>
    <cellStyle name="40% - Accent6" xfId="199"/>
    <cellStyle name="40% - Accent6 2" xfId="200"/>
    <cellStyle name="6" xfId="201"/>
    <cellStyle name="6???_x0002_¯ög6hÅ‡6???_x0002_¹?ß_x0008_,Ñ‡6???_x0002_…#×&gt;Ò ‡6???_x0002_é_x0007_ß_x0008__x001C__x000B__x001E_?????&#10;?_x0001_???????_x0014_?_x0001_???????_x001E_?fB_x000F_c????_x0018_I¿_x0008_v_x0010_‡6Ö_x0002_Ÿ6????ía??_x0012_c??????????????_x0001_?????????_x0001_?_x0001_?_x0001_?" xfId="202"/>
    <cellStyle name="6???_x0002_¯ög6hÅ‡6???_x0002_¹?ß_x0008_,Ñ‡6???_x0002_…#×&gt;Ò ‡6???_x0002_é_x0007_ß_x0008__x001C__x000B__x001E_?????&#10;?_x0001_???????_x0014_?_x0001_???????_x001E_?fB_x000F_c????_x0018_I¿_x0008_v_x0010_‡6Ö_x0002_Ÿ6????_x0015_l??Õm??????????????_x0001_?????????_x0001_?_x0001_?_x0001_?" xfId="203"/>
    <cellStyle name="60% - Accent1" xfId="204"/>
    <cellStyle name="60% - Accent1 2" xfId="205"/>
    <cellStyle name="60% - Accent2" xfId="206"/>
    <cellStyle name="60% - Accent2 2" xfId="207"/>
    <cellStyle name="60% - Accent3" xfId="208"/>
    <cellStyle name="60% - Accent3 2" xfId="209"/>
    <cellStyle name="60% - Accent4" xfId="210"/>
    <cellStyle name="60% - Accent4 2" xfId="211"/>
    <cellStyle name="60% - Accent5" xfId="212"/>
    <cellStyle name="60% - Accent5 2" xfId="213"/>
    <cellStyle name="60% - Accent6" xfId="214"/>
    <cellStyle name="60% - Accent6 2" xfId="215"/>
    <cellStyle name="Accent1" xfId="216"/>
    <cellStyle name="Accent1 2" xfId="217"/>
    <cellStyle name="Accent2" xfId="218"/>
    <cellStyle name="Accent2 2" xfId="219"/>
    <cellStyle name="Accent3" xfId="220"/>
    <cellStyle name="Accent3 2" xfId="221"/>
    <cellStyle name="Accent4" xfId="222"/>
    <cellStyle name="Accent4 2" xfId="223"/>
    <cellStyle name="Accent5" xfId="224"/>
    <cellStyle name="Accent5 2" xfId="225"/>
    <cellStyle name="Accent6" xfId="226"/>
    <cellStyle name="Accent6 2" xfId="227"/>
    <cellStyle name="ÅëÈ­ [0]_¿ì¹°Åë" xfId="228"/>
    <cellStyle name="AeE­ [0]_INQUIRY ¿?¾÷AßAø " xfId="229"/>
    <cellStyle name="ÅëÈ­ [0]_laroux" xfId="230"/>
    <cellStyle name="ÅëÈ­_¿ì¹°Åë" xfId="231"/>
    <cellStyle name="AeE­_INQUIRY ¿?¾÷AßAø " xfId="232"/>
    <cellStyle name="ÅëÈ­_laroux" xfId="233"/>
    <cellStyle name="args.style" xfId="234"/>
    <cellStyle name="ÄÞ¸¶ [0]_¿ì¹°Åë" xfId="235"/>
    <cellStyle name="AÞ¸¶ [0]_INQUIRY ¿?¾÷AßAø " xfId="236"/>
    <cellStyle name="ÄÞ¸¶ [0]_L601CPT" xfId="237"/>
    <cellStyle name="ÄÞ¸¶_¿ì¹°Åë" xfId="238"/>
    <cellStyle name="AÞ¸¶_INQUIRY ¿?¾÷AßAø " xfId="239"/>
    <cellStyle name="ÄÞ¸¶_L601CPT" xfId="240"/>
    <cellStyle name="Bad" xfId="241"/>
    <cellStyle name="Bad 2" xfId="242"/>
    <cellStyle name="Body" xfId="243"/>
    <cellStyle name="C?AØ_¿?¾÷CoE² " xfId="244"/>
    <cellStyle name="Ç¥ÁØ_#2(M17)_1" xfId="245"/>
    <cellStyle name="C￥AØ_¿μ¾÷CoE² " xfId="246"/>
    <cellStyle name="Ç¥ÁØ_±³°¢¼ö·®" xfId="247"/>
    <cellStyle name="C￥AØ_Sheet1_¿μ¾÷CoE² " xfId="248"/>
    <cellStyle name="Calc Currency (0)" xfId="249"/>
    <cellStyle name="Calc Currency (2)" xfId="250"/>
    <cellStyle name="Calc Percent (0)" xfId="251"/>
    <cellStyle name="Calc Percent (1)" xfId="252"/>
    <cellStyle name="Calc Percent (2)" xfId="253"/>
    <cellStyle name="Calc Units (0)" xfId="254"/>
    <cellStyle name="Calc Units (1)" xfId="255"/>
    <cellStyle name="Calc Units (2)" xfId="256"/>
    <cellStyle name="Calculation" xfId="257"/>
    <cellStyle name="Calculation 2" xfId="258"/>
    <cellStyle name="category" xfId="259"/>
    <cellStyle name="Check Cell" xfId="260"/>
    <cellStyle name="Check Cell 2" xfId="261"/>
    <cellStyle name="Chi phÝ kh¸c_Book1" xfId="262"/>
    <cellStyle name="CHUONG" xfId="263"/>
    <cellStyle name="Comma" xfId="264"/>
    <cellStyle name="Comma  - Style1" xfId="265"/>
    <cellStyle name="Comma  - Style2" xfId="266"/>
    <cellStyle name="Comma  - Style3" xfId="267"/>
    <cellStyle name="Comma  - Style4" xfId="268"/>
    <cellStyle name="Comma  - Style5" xfId="269"/>
    <cellStyle name="Comma  - Style6" xfId="270"/>
    <cellStyle name="Comma  - Style7" xfId="271"/>
    <cellStyle name="Comma  - Style8" xfId="272"/>
    <cellStyle name="Comma [0]" xfId="273"/>
    <cellStyle name="Comma [00]" xfId="274"/>
    <cellStyle name="Comma 13" xfId="275"/>
    <cellStyle name="Comma 2" xfId="276"/>
    <cellStyle name="Comma 3" xfId="277"/>
    <cellStyle name="comma zerodec" xfId="278"/>
    <cellStyle name="Comma0" xfId="279"/>
    <cellStyle name="Copied" xfId="280"/>
    <cellStyle name="Currency" xfId="281"/>
    <cellStyle name="Currency [0]" xfId="282"/>
    <cellStyle name="Currency [00]" xfId="283"/>
    <cellStyle name="Currency0" xfId="284"/>
    <cellStyle name="Currency1" xfId="285"/>
    <cellStyle name="Date" xfId="286"/>
    <cellStyle name="Date Short" xfId="287"/>
    <cellStyle name="Date_DTKScamcocMT-Cantho" xfId="288"/>
    <cellStyle name="DELTA" xfId="289"/>
    <cellStyle name="Dezimal [0]_68574_Materialbedarfsliste" xfId="290"/>
    <cellStyle name="Dezimal_68574_Materialbedarfsliste" xfId="291"/>
    <cellStyle name="Dollar (zero dec)" xfId="292"/>
    <cellStyle name="DuToanBXD" xfId="293"/>
    <cellStyle name="Dziesi?tny [0]_Invoices2001Slovakia" xfId="294"/>
    <cellStyle name="Dziesi?tny_Invoices2001Slovakia" xfId="295"/>
    <cellStyle name="Dziesietny [0]_Invoices2001Slovakia" xfId="296"/>
    <cellStyle name="Dziesiętny [0]_Invoices2001Slovakia" xfId="297"/>
    <cellStyle name="Dziesietny [0]_Invoices2001Slovakia_Book1" xfId="298"/>
    <cellStyle name="Dziesiętny [0]_Invoices2001Slovakia_Book1" xfId="299"/>
    <cellStyle name="Dziesietny [0]_Invoices2001Slovakia_Book1_DTKScamcocMT-Cantho" xfId="300"/>
    <cellStyle name="Dziesiętny [0]_Invoices2001Slovakia_Book1_DTKScamcocMT-Cantho" xfId="301"/>
    <cellStyle name="Dziesietny [0]_Invoices2001Slovakia_Book1_DTKSTK MT-CT" xfId="302"/>
    <cellStyle name="Dziesiętny [0]_Invoices2001Slovakia_Book1_DTKSTK MT-CT" xfId="303"/>
    <cellStyle name="Dziesietny [0]_Invoices2001Slovakia_Book1_Tong hop Cac tuyen(9-1-06)" xfId="304"/>
    <cellStyle name="Dziesiętny [0]_Invoices2001Slovakia_Book1_Tong hop Cac tuyen(9-1-06)" xfId="305"/>
    <cellStyle name="Dziesietny [0]_Invoices2001Slovakia_Book1_Tong hop Cac tuyen(9-1-06)_DTKScamcocMT-Cantho" xfId="306"/>
    <cellStyle name="Dziesiętny [0]_Invoices2001Slovakia_Book1_Tong hop Cac tuyen(9-1-06)_DTKScamcocMT-Cantho" xfId="307"/>
    <cellStyle name="Dziesietny [0]_Invoices2001Slovakia_Book1_Tong hop Cac tuyen(9-1-06)_DTKSTK MT-CT" xfId="308"/>
    <cellStyle name="Dziesiętny [0]_Invoices2001Slovakia_Book1_Tong hop Cac tuyen(9-1-06)_DTKSTK MT-CT" xfId="309"/>
    <cellStyle name="Dziesietny [0]_Invoices2001Slovakia_DTKScamcocMT-Cantho" xfId="310"/>
    <cellStyle name="Dziesiętny [0]_Invoices2001Slovakia_DTKScamcocMT-Cantho" xfId="311"/>
    <cellStyle name="Dziesietny [0]_Invoices2001Slovakia_DTKSTK MT-CT" xfId="312"/>
    <cellStyle name="Dziesiętny [0]_Invoices2001Slovakia_DTKSTK MT-CT" xfId="313"/>
    <cellStyle name="Dziesietny [0]_Invoices2001Slovakia_KL K.C mat duong" xfId="314"/>
    <cellStyle name="Dziesiętny [0]_Invoices2001Slovakia_Nhalamviec VTC(25-1-05)" xfId="315"/>
    <cellStyle name="Dziesietny [0]_Invoices2001Slovakia_TDT KHANH HOA" xfId="316"/>
    <cellStyle name="Dziesiętny [0]_Invoices2001Slovakia_TDT KHANH HOA" xfId="317"/>
    <cellStyle name="Dziesietny [0]_Invoices2001Slovakia_TDT KHANH HOA_DTKScamcocMT-Cantho" xfId="318"/>
    <cellStyle name="Dziesiętny [0]_Invoices2001Slovakia_TDT KHANH HOA_DTKScamcocMT-Cantho" xfId="319"/>
    <cellStyle name="Dziesietny [0]_Invoices2001Slovakia_TDT KHANH HOA_DTKSTK MT-CT" xfId="320"/>
    <cellStyle name="Dziesiętny [0]_Invoices2001Slovakia_TDT KHANH HOA_DTKSTK MT-CT" xfId="321"/>
    <cellStyle name="Dziesietny [0]_Invoices2001Slovakia_TDT KHANH HOA_Tong hop Cac tuyen(9-1-06)" xfId="322"/>
    <cellStyle name="Dziesiętny [0]_Invoices2001Slovakia_TDT KHANH HOA_Tong hop Cac tuyen(9-1-06)" xfId="323"/>
    <cellStyle name="Dziesietny [0]_Invoices2001Slovakia_TDT KHANH HOA_Tong hop Cac tuyen(9-1-06)_DTKScamcocMT-Cantho" xfId="324"/>
    <cellStyle name="Dziesiętny [0]_Invoices2001Slovakia_TDT KHANH HOA_Tong hop Cac tuyen(9-1-06)_DTKScamcocMT-Cantho" xfId="325"/>
    <cellStyle name="Dziesietny [0]_Invoices2001Slovakia_TDT KHANH HOA_Tong hop Cac tuyen(9-1-06)_DTKSTK MT-CT" xfId="326"/>
    <cellStyle name="Dziesiętny [0]_Invoices2001Slovakia_TDT KHANH HOA_Tong hop Cac tuyen(9-1-06)_DTKSTK MT-CT" xfId="327"/>
    <cellStyle name="Dziesietny [0]_Invoices2001Slovakia_TDT quangngai" xfId="328"/>
    <cellStyle name="Dziesiętny [0]_Invoices2001Slovakia_TDT quangngai" xfId="329"/>
    <cellStyle name="Dziesietny [0]_Invoices2001Slovakia_TDT quangngai_DTKScamcocMT-Cantho" xfId="330"/>
    <cellStyle name="Dziesiętny [0]_Invoices2001Slovakia_TDT quangngai_DTKScamcocMT-Cantho" xfId="331"/>
    <cellStyle name="Dziesietny [0]_Invoices2001Slovakia_TDT quangngai_DTKSTK MT-CT" xfId="332"/>
    <cellStyle name="Dziesiętny [0]_Invoices2001Slovakia_TDT quangngai_DTKSTK MT-CT" xfId="333"/>
    <cellStyle name="Dziesietny [0]_Invoices2001Slovakia_Tong hop Cac tuyen(9-1-06)" xfId="334"/>
    <cellStyle name="Dziesietny_Invoices2001Slovakia" xfId="335"/>
    <cellStyle name="Dziesiętny_Invoices2001Slovakia" xfId="336"/>
    <cellStyle name="Dziesietny_Invoices2001Slovakia_Book1" xfId="337"/>
    <cellStyle name="Dziesiętny_Invoices2001Slovakia_Book1" xfId="338"/>
    <cellStyle name="Dziesietny_Invoices2001Slovakia_Book1_DTKScamcocMT-Cantho" xfId="339"/>
    <cellStyle name="Dziesiętny_Invoices2001Slovakia_Book1_DTKScamcocMT-Cantho" xfId="340"/>
    <cellStyle name="Dziesietny_Invoices2001Slovakia_Book1_DTKSTK MT-CT" xfId="341"/>
    <cellStyle name="Dziesiętny_Invoices2001Slovakia_Book1_DTKSTK MT-CT" xfId="342"/>
    <cellStyle name="Dziesietny_Invoices2001Slovakia_Book1_Tong hop Cac tuyen(9-1-06)" xfId="343"/>
    <cellStyle name="Dziesiętny_Invoices2001Slovakia_Book1_Tong hop Cac tuyen(9-1-06)" xfId="344"/>
    <cellStyle name="Dziesietny_Invoices2001Slovakia_Book1_Tong hop Cac tuyen(9-1-06)_DTKScamcocMT-Cantho" xfId="345"/>
    <cellStyle name="Dziesiętny_Invoices2001Slovakia_Book1_Tong hop Cac tuyen(9-1-06)_DTKScamcocMT-Cantho" xfId="346"/>
    <cellStyle name="Dziesietny_Invoices2001Slovakia_Book1_Tong hop Cac tuyen(9-1-06)_DTKSTK MT-CT" xfId="347"/>
    <cellStyle name="Dziesiętny_Invoices2001Slovakia_Book1_Tong hop Cac tuyen(9-1-06)_DTKSTK MT-CT" xfId="348"/>
    <cellStyle name="Dziesietny_Invoices2001Slovakia_DTKScamcocMT-Cantho" xfId="349"/>
    <cellStyle name="Dziesiętny_Invoices2001Slovakia_DTKScamcocMT-Cantho" xfId="350"/>
    <cellStyle name="Dziesietny_Invoices2001Slovakia_DTKSTK MT-CT" xfId="351"/>
    <cellStyle name="Dziesiętny_Invoices2001Slovakia_DTKSTK MT-CT" xfId="352"/>
    <cellStyle name="Dziesietny_Invoices2001Slovakia_KL K.C mat duong" xfId="353"/>
    <cellStyle name="Dziesiętny_Invoices2001Slovakia_Nhalamviec VTC(25-1-05)" xfId="354"/>
    <cellStyle name="Dziesietny_Invoices2001Slovakia_TDT KHANH HOA" xfId="355"/>
    <cellStyle name="Dziesiętny_Invoices2001Slovakia_TDT KHANH HOA" xfId="356"/>
    <cellStyle name="Dziesietny_Invoices2001Slovakia_TDT KHANH HOA_DTKScamcocMT-Cantho" xfId="357"/>
    <cellStyle name="Dziesiętny_Invoices2001Slovakia_TDT KHANH HOA_DTKScamcocMT-Cantho" xfId="358"/>
    <cellStyle name="Dziesietny_Invoices2001Slovakia_TDT KHANH HOA_DTKSTK MT-CT" xfId="359"/>
    <cellStyle name="Dziesiętny_Invoices2001Slovakia_TDT KHANH HOA_DTKSTK MT-CT" xfId="360"/>
    <cellStyle name="Dziesietny_Invoices2001Slovakia_TDT KHANH HOA_Tong hop Cac tuyen(9-1-06)" xfId="361"/>
    <cellStyle name="Dziesiętny_Invoices2001Slovakia_TDT KHANH HOA_Tong hop Cac tuyen(9-1-06)" xfId="362"/>
    <cellStyle name="Dziesietny_Invoices2001Slovakia_TDT KHANH HOA_Tong hop Cac tuyen(9-1-06)_DTKScamcocMT-Cantho" xfId="363"/>
    <cellStyle name="Dziesiętny_Invoices2001Slovakia_TDT KHANH HOA_Tong hop Cac tuyen(9-1-06)_DTKScamcocMT-Cantho" xfId="364"/>
    <cellStyle name="Dziesietny_Invoices2001Slovakia_TDT KHANH HOA_Tong hop Cac tuyen(9-1-06)_DTKSTK MT-CT" xfId="365"/>
    <cellStyle name="Dziesiętny_Invoices2001Slovakia_TDT KHANH HOA_Tong hop Cac tuyen(9-1-06)_DTKSTK MT-CT" xfId="366"/>
    <cellStyle name="Dziesietny_Invoices2001Slovakia_TDT quangngai" xfId="367"/>
    <cellStyle name="Dziesiętny_Invoices2001Slovakia_TDT quangngai" xfId="368"/>
    <cellStyle name="Dziesietny_Invoices2001Slovakia_TDT quangngai_DTKScamcocMT-Cantho" xfId="369"/>
    <cellStyle name="Dziesiętny_Invoices2001Slovakia_TDT quangngai_DTKScamcocMT-Cantho" xfId="370"/>
    <cellStyle name="Dziesietny_Invoices2001Slovakia_TDT quangngai_DTKSTK MT-CT" xfId="371"/>
    <cellStyle name="Dziesiętny_Invoices2001Slovakia_TDT quangngai_DTKSTK MT-CT" xfId="372"/>
    <cellStyle name="Dziesietny_Invoices2001Slovakia_Tong hop Cac tuyen(9-1-06)" xfId="373"/>
    <cellStyle name="e" xfId="374"/>
    <cellStyle name="e_DTKScamcocMT-Cantho" xfId="375"/>
    <cellStyle name="e_DTKSTK MT-CT" xfId="376"/>
    <cellStyle name="Enter Currency (0)" xfId="377"/>
    <cellStyle name="Enter Currency (2)" xfId="378"/>
    <cellStyle name="Enter Units (0)" xfId="379"/>
    <cellStyle name="Enter Units (1)" xfId="380"/>
    <cellStyle name="Enter Units (2)" xfId="381"/>
    <cellStyle name="Entered" xfId="382"/>
    <cellStyle name="Euro" xfId="383"/>
    <cellStyle name="Explanatory Text" xfId="384"/>
    <cellStyle name="Explanatory Text 2" xfId="385"/>
    <cellStyle name="f" xfId="386"/>
    <cellStyle name="f_DTKScamcocMT-Cantho" xfId="387"/>
    <cellStyle name="f_DTKSTK MT-CT" xfId="388"/>
    <cellStyle name="Fixed" xfId="389"/>
    <cellStyle name="Good" xfId="390"/>
    <cellStyle name="Good 2" xfId="391"/>
    <cellStyle name="Grey" xfId="392"/>
    <cellStyle name="H" xfId="393"/>
    <cellStyle name="ha" xfId="394"/>
    <cellStyle name="Head 1" xfId="395"/>
    <cellStyle name="HEADER" xfId="396"/>
    <cellStyle name="Header1" xfId="397"/>
    <cellStyle name="Header2" xfId="398"/>
    <cellStyle name="Heading 1" xfId="399"/>
    <cellStyle name="Heading 1 2" xfId="400"/>
    <cellStyle name="Heading 2" xfId="401"/>
    <cellStyle name="Heading 2 2" xfId="402"/>
    <cellStyle name="Heading 3" xfId="403"/>
    <cellStyle name="Heading 3 2" xfId="404"/>
    <cellStyle name="Heading 4" xfId="405"/>
    <cellStyle name="Heading 4 2" xfId="406"/>
    <cellStyle name="HEADING1" xfId="407"/>
    <cellStyle name="Heading1 1" xfId="408"/>
    <cellStyle name="HEADING1_Book1" xfId="409"/>
    <cellStyle name="HEADING2" xfId="410"/>
    <cellStyle name="HEADINGS" xfId="411"/>
    <cellStyle name="HEADINGSTOP" xfId="412"/>
    <cellStyle name="headoption" xfId="413"/>
    <cellStyle name="Hoa-Scholl" xfId="414"/>
    <cellStyle name="Input" xfId="415"/>
    <cellStyle name="Input [yellow]" xfId="416"/>
    <cellStyle name="Input 2" xfId="417"/>
    <cellStyle name="k" xfId="418"/>
    <cellStyle name="khanh" xfId="419"/>
    <cellStyle name="KL" xfId="420"/>
    <cellStyle name="Ledger 17 x 11 in" xfId="421"/>
    <cellStyle name="Line" xfId="422"/>
    <cellStyle name="Link Currency (0)" xfId="423"/>
    <cellStyle name="Link Currency (2)" xfId="424"/>
    <cellStyle name="Link Units (0)" xfId="425"/>
    <cellStyle name="Link Units (1)" xfId="426"/>
    <cellStyle name="Link Units (2)" xfId="427"/>
    <cellStyle name="Linked Cell" xfId="428"/>
    <cellStyle name="Linked Cell 2" xfId="429"/>
    <cellStyle name="Migliaia (0)_CALPREZZ" xfId="430"/>
    <cellStyle name="Migliaia_ PESO ELETTR." xfId="431"/>
    <cellStyle name="Millares [0]_Well Timing" xfId="432"/>
    <cellStyle name="Millares_Well Timing" xfId="433"/>
    <cellStyle name="Milliers [0]_AR1194" xfId="434"/>
    <cellStyle name="Milliers_AR1194" xfId="435"/>
    <cellStyle name="Model" xfId="436"/>
    <cellStyle name="moi" xfId="437"/>
    <cellStyle name="Moneda [0]_Well Timing" xfId="438"/>
    <cellStyle name="Moneda_Well Timing" xfId="439"/>
    <cellStyle name="Monétaire [0]_AR1194" xfId="440"/>
    <cellStyle name="Monétaire_AR1194" xfId="441"/>
    <cellStyle name="n" xfId="442"/>
    <cellStyle name="n_Book1" xfId="443"/>
    <cellStyle name="n_DTKScamcocMT-Cantho" xfId="444"/>
    <cellStyle name="n_DTKSTK MT-CT" xfId="445"/>
    <cellStyle name="Neutral" xfId="446"/>
    <cellStyle name="Neutral 2" xfId="447"/>
    <cellStyle name="New" xfId="448"/>
    <cellStyle name="New Times Roman" xfId="449"/>
    <cellStyle name="New_DTKScamcocMT-Cantho" xfId="450"/>
    <cellStyle name="no dec" xfId="451"/>
    <cellStyle name="ÑONVÒ" xfId="452"/>
    <cellStyle name="Normal - Style1" xfId="453"/>
    <cellStyle name="Normal - 유형1" xfId="454"/>
    <cellStyle name="Normal 10 3" xfId="455"/>
    <cellStyle name="Normal 14" xfId="456"/>
    <cellStyle name="Normal 2" xfId="457"/>
    <cellStyle name="Normal 2 6" xfId="458"/>
    <cellStyle name="Normal 3" xfId="459"/>
    <cellStyle name="Normal_UOC KQ 2014" xfId="460"/>
    <cellStyle name="Normal1" xfId="461"/>
    <cellStyle name="Normale_ PESO ELETTR." xfId="462"/>
    <cellStyle name="Normalny_Cennik obowiazuje od 06-08-2001 r (1)" xfId="463"/>
    <cellStyle name="Note" xfId="464"/>
    <cellStyle name="Note 2" xfId="465"/>
    <cellStyle name="Œ…‹æØ‚è [0.00]_ÆÂ¹²" xfId="466"/>
    <cellStyle name="Œ…‹æØ‚è_laroux" xfId="467"/>
    <cellStyle name="oft Excel]&#13;&#10;Comment=open=/f ‚ðw’è‚·‚é‚ÆAƒ†[ƒU[’è‹`ŠÖ”‚ðŠÖ”“\‚è•t‚¯‚Ìˆê——‚É“o˜^‚·‚é‚±‚Æ‚ª‚Å‚«‚Ü‚·B&#13;&#10;Maximized" xfId="468"/>
    <cellStyle name="oft Excel]&#13;&#10;Comment=The open=/f lines load custom functions into the Paste Function list.&#13;&#10;Maximized=2&#13;&#10;Basics=1&#13;&#10;A" xfId="469"/>
    <cellStyle name="oft Excel]&#13;&#10;Comment=The open=/f lines load custom functions into the Paste Function list.&#13;&#10;Maximized=3&#13;&#10;Basics=1&#13;&#10;A" xfId="470"/>
    <cellStyle name="omma [0]_Mktg Prog??_x001A_Comma [0]_mud plant bolted?_x0010_Comma [0]_ODCOS ?_x0017_" xfId="471"/>
    <cellStyle name="ormal_Sheet1_1?_x0001__x0015_Normal_Sheet1_Amer Q4?_x0001__x0012_Normal_Sheet1_FY96?_x0018_Normal_Sheet1_HC " xfId="472"/>
    <cellStyle name="Output" xfId="473"/>
    <cellStyle name="Output 2" xfId="474"/>
    <cellStyle name="paint" xfId="475"/>
    <cellStyle name="per.style" xfId="476"/>
    <cellStyle name="Percent" xfId="477"/>
    <cellStyle name="Percent [0]" xfId="478"/>
    <cellStyle name="Percent [00]" xfId="479"/>
    <cellStyle name="Percent [2]" xfId="480"/>
    <cellStyle name="PERCENTAGE" xfId="481"/>
    <cellStyle name="PrePop Currency (0)" xfId="482"/>
    <cellStyle name="PrePop Currency (2)" xfId="483"/>
    <cellStyle name="PrePop Units (0)" xfId="484"/>
    <cellStyle name="PrePop Units (1)" xfId="485"/>
    <cellStyle name="PrePop Units (2)" xfId="486"/>
    <cellStyle name="pricing" xfId="487"/>
    <cellStyle name="PSChar" xfId="488"/>
    <cellStyle name="PSHeading" xfId="489"/>
    <cellStyle name="regstoresfromspecstores" xfId="490"/>
    <cellStyle name="RevList" xfId="491"/>
    <cellStyle name="s]&#13;&#10;spooler=yes&#13;&#10;load=&#13;&#10;Beep=yes&#13;&#10;NullPort=None&#13;&#10;BorderWidth=3&#13;&#10;CursorBlinkRate=1200&#13;&#10;DoubleClickSpeed=452&#13;&#10;Programs=co" xfId="492"/>
    <cellStyle name="SAPBEXaggData" xfId="493"/>
    <cellStyle name="SAPBEXaggDataEmph" xfId="494"/>
    <cellStyle name="SAPBEXaggItem" xfId="495"/>
    <cellStyle name="SAPBEXchaText" xfId="496"/>
    <cellStyle name="SAPBEXexcBad7" xfId="497"/>
    <cellStyle name="SAPBEXexcBad8" xfId="498"/>
    <cellStyle name="SAPBEXexcBad9" xfId="499"/>
    <cellStyle name="SAPBEXexcCritical4" xfId="500"/>
    <cellStyle name="SAPBEXexcCritical5" xfId="501"/>
    <cellStyle name="SAPBEXexcCritical6" xfId="502"/>
    <cellStyle name="SAPBEXexcGood1" xfId="503"/>
    <cellStyle name="SAPBEXexcGood2" xfId="504"/>
    <cellStyle name="SAPBEXexcGood3" xfId="505"/>
    <cellStyle name="SAPBEXfilterDrill" xfId="506"/>
    <cellStyle name="SAPBEXfilterItem" xfId="507"/>
    <cellStyle name="SAPBEXfilterText" xfId="508"/>
    <cellStyle name="SAPBEXformats" xfId="509"/>
    <cellStyle name="SAPBEXheaderItem" xfId="510"/>
    <cellStyle name="SAPBEXheaderText" xfId="511"/>
    <cellStyle name="SAPBEXresData" xfId="512"/>
    <cellStyle name="SAPBEXresDataEmph" xfId="513"/>
    <cellStyle name="SAPBEXresItem" xfId="514"/>
    <cellStyle name="SAPBEXstdData" xfId="515"/>
    <cellStyle name="SAPBEXstdDataEmph" xfId="516"/>
    <cellStyle name="SAPBEXstdItem" xfId="517"/>
    <cellStyle name="SAPBEXtitle" xfId="518"/>
    <cellStyle name="SAPBEXundefined" xfId="519"/>
    <cellStyle name="SHADEDSTORES" xfId="520"/>
    <cellStyle name="Siêu nối kết_Book1" xfId="521"/>
    <cellStyle name="specstores" xfId="522"/>
    <cellStyle name="Standard_NEGS" xfId="523"/>
    <cellStyle name="STTDG" xfId="524"/>
    <cellStyle name="Style 1" xfId="525"/>
    <cellStyle name="Style 2" xfId="526"/>
    <cellStyle name="style_1" xfId="527"/>
    <cellStyle name="subhead" xfId="528"/>
    <cellStyle name="Subtotal" xfId="529"/>
    <cellStyle name="T" xfId="530"/>
    <cellStyle name="T_BANG LUONG MOI KSDH va KSDC (co phu cap khu vuc)" xfId="531"/>
    <cellStyle name="T_BANG LUONG MOI KSDH va KSDC (co phu cap khu vuc)_DTKScamcocMT-Cantho" xfId="532"/>
    <cellStyle name="T_BANG LUONG MOI KSDH va KSDC (co phu cap khu vuc)_DTKSTK MT-CT" xfId="533"/>
    <cellStyle name="T_Bc_tuan_1_CKy_6_KONTUM" xfId="534"/>
    <cellStyle name="T_Book1" xfId="535"/>
    <cellStyle name="T_Book1_1" xfId="536"/>
    <cellStyle name="T_Book1_1_Book1" xfId="537"/>
    <cellStyle name="T_Book1_1_DTKScamcocMT-Cantho" xfId="538"/>
    <cellStyle name="T_Book1_1_DTKSTK MT-CT" xfId="539"/>
    <cellStyle name="T_Book1_1_gia thau  goi 2-Lien Danh tan hung" xfId="540"/>
    <cellStyle name="T_Book1_1_khoi luong phan chia chinh thuc goi 2" xfId="541"/>
    <cellStyle name="T_Book1_Book1" xfId="542"/>
    <cellStyle name="T_Book1_Book1_1" xfId="543"/>
    <cellStyle name="T_Book1_Book1_khoi luong phan chia chinh thuc goi 2" xfId="544"/>
    <cellStyle name="T_Book1_DT492" xfId="545"/>
    <cellStyle name="T_Book1_DTKScamcocMT-Cantho" xfId="546"/>
    <cellStyle name="T_Book1_DTKSTK MT-CT" xfId="547"/>
    <cellStyle name="T_Book1_Du toan BVTC 10-2007" xfId="548"/>
    <cellStyle name="T_Book1_gia thau  goi 2-Lien Danh tan hung" xfId="549"/>
    <cellStyle name="T_Book1_HECO-NR78-Gui a-Vinh(15-5-07)" xfId="550"/>
    <cellStyle name="T_Book1_HECO-NR78-Gui a-Vinh(15-5-07)_DTKScamcocMT-Cantho" xfId="551"/>
    <cellStyle name="T_Book1_HECO-NR78-Gui a-Vinh(15-5-07)_DTKSTK MT-CT" xfId="552"/>
    <cellStyle name="T_Book1_KH phat trien KTXH den 2010" xfId="553"/>
    <cellStyle name="T_Book1_khoi luong phan chia chinh thuc goi 2" xfId="554"/>
    <cellStyle name="T_Book1_Mau bao cao von XDCB 2009 (so XD )1" xfId="555"/>
    <cellStyle name="T_Book1_San sat hach moi" xfId="556"/>
    <cellStyle name="T_CDKT" xfId="557"/>
    <cellStyle name="T_CDKT_DTKScamcocMT-Cantho" xfId="558"/>
    <cellStyle name="T_CDKT_DTKSTK MT-CT" xfId="559"/>
    <cellStyle name="T_Cost for DD (summary)" xfId="560"/>
    <cellStyle name="T_Cost for DD (summary)_DTKScamcocMT-Cantho" xfId="561"/>
    <cellStyle name="T_Cost for DD (summary)_DTKSTK MT-CT" xfId="562"/>
    <cellStyle name="T_DTKScamcocMT-Cantho" xfId="563"/>
    <cellStyle name="T_DTKSTK MT-CT" xfId="564"/>
    <cellStyle name="T_dtTL598G1." xfId="565"/>
    <cellStyle name="T_Du toan BVTC 10-2007" xfId="566"/>
    <cellStyle name="T_Khao satD1" xfId="567"/>
    <cellStyle name="T_Khao satD1_DTKScamcocMT-Cantho" xfId="568"/>
    <cellStyle name="T_Khao satD1_DTKSTK MT-CT" xfId="569"/>
    <cellStyle name="T_San sat hach moi" xfId="570"/>
    <cellStyle name="T_SS BVTC cau va cong tuyen Le Chan" xfId="571"/>
    <cellStyle name="T_Tay Bac 1" xfId="572"/>
    <cellStyle name="T_Thong ke" xfId="573"/>
    <cellStyle name="T_Thong ke_DTKScamcocMT-Cantho" xfId="574"/>
    <cellStyle name="T_Thong ke_DTKSTK MT-CT" xfId="575"/>
    <cellStyle name="T_tien2004" xfId="576"/>
    <cellStyle name="T_tien2004_DTKScamcocMT-Cantho" xfId="577"/>
    <cellStyle name="T_tien2004_DTKSTK MT-CT" xfId="578"/>
    <cellStyle name="T_TKE-ChoDon-sua" xfId="579"/>
    <cellStyle name="T_TKE-ChoDon-sua_DTKScamcocMT-Cantho" xfId="580"/>
    <cellStyle name="T_TKE-ChoDon-sua_DTKSTK MT-CT" xfId="581"/>
    <cellStyle name="T_tong muc dau t­u" xfId="582"/>
    <cellStyle name="t13" xfId="583"/>
    <cellStyle name="Text Indent A" xfId="584"/>
    <cellStyle name="Text Indent B" xfId="585"/>
    <cellStyle name="Text Indent C" xfId="586"/>
    <cellStyle name="th" xfId="587"/>
    <cellStyle name="þ_x001D_ð¤_x000C_¯þ_x0014_&#13;¨þU_x0001_À_x0004_ _x0015__x000F__x0001__x0001_" xfId="588"/>
    <cellStyle name="þ_x001D_ð¤_x000C_¯þ_x0014_&#13;¨þU_x0001_À_x0004_ _x0015__x000F__x0001__x0001_?_x0002_ÿÿÿÿÿÿÿÿÿÿÿÿÿÿÿ¯?(_x0002__x001D__x0017_ ???º%ÿÿÿÿ????_x0006__x0016_??????????????Í!Ë??????????           ?????           ?????????&#13;&#13;U&#13;H\D2&#13;D2\DEMO.MSC&#13;S;C:\DOS;C:\HANH\D3;C:\HANH\D2;C:\NC&#13;????????????????????????????????????????????????????????????" xfId="589"/>
    <cellStyle name="þ_x001D_ð·_x000C_æþ'&#13;ßþU_x0001_Ø_x0005_ü_x0014__x0007__x0001__x0001_" xfId="590"/>
    <cellStyle name="þ_x001D_ð·_x000C_æþ'&#13;ßþU_x0001_Ø_x0005_ü_x0014__x0007__x0001__x0001_?_x0002_ÿÿÿÿÿÿÿÿÿÿÿÿÿÿÿ¯?(_x0002__x001E__x0016_ ???¼$ÿÿÿÿ????_x0006__x0016_??????????????Í!Ë??????????           ?????           ?????????&#13;C:\WINDOWS\&#13;V&#13;S\TEMP&#13;NC;C:\NU;C:\VIRUS;&#13;?????????????????????????????????????????????????????????????????????????????" xfId="591"/>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Ø‹F&#10;‹V_x000C_Ä^_x0006_&amp;‰G_x0008_&amp;‰W&#10;_x001F_ÉË?¸ÿ_x0013_È_x0006_??WV_x001E_Ø‹^&#10;‹v_x0006_ƒûÿt_x0007_F_x0008_&amp;‰\&#10;ƒ~_x000C_?u.F_x0008_&amp;ÿt_x0002_&amp;ÿ4&amp;" xfId="592"/>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593"/>
    <cellStyle name="þ_x001D_ðÇ%Uý—&amp;Hý9_x0008_Ÿ s&#10;_x0007__x0001__x0001_" xfId="594"/>
    <cellStyle name="þ_x001D_ðÇ%Uý—&amp;Hý9_x0008_Ÿ s&#10;_x0007__x0001__x0001_?_x0002_ÿÿÿÿÿÿÿÿÿÿÿÿÿÿÿ_x0001_(_x0002_—&#13;???Î_x001F_ÿÿÿÿ????_x0007_???????????????Í!Ë??????????           ?????           ?????????&#13;C:\WINDOWS\country.sys&#13;??????????????????????????????????????????????????????????????????????????????????????????????" xfId="595"/>
    <cellStyle name="þ_x001D_ðK_x000C_Fý_x001B_&#13;9ýU_x0001_Ð_x0008_¦)_x0007__x0001__x0001_" xfId="596"/>
    <cellStyle name="þ_x001D_ðK_x000C_Fý_x001B_&#13;9ýU_x0001_Ð_x0008_¦)_x0007__x0001__x0001_?_x0002_ÿÿÿÿÿÿÿÿÿÿÿÿÿÿÿ¯?(_x0002_$- ???&amp;&lt;ÿÿÿÿ??Î_x0005__x0006__x0014_??????????????Í!Ë??????????           ?????           ?????????&#13;.&#13;_DELL2\VOL1:NET_CONF\MESSAGE2.TXT&#13;AMAMOTO&#13;\HYPERION\HYPPROGS&#13;??????????????????????????????????????????????????????" xfId="597"/>
    <cellStyle name="thuong-10" xfId="598"/>
    <cellStyle name="thuong-11" xfId="599"/>
    <cellStyle name="Tieu_de_2" xfId="600"/>
    <cellStyle name="tit1" xfId="601"/>
    <cellStyle name="tit2" xfId="602"/>
    <cellStyle name="tit3" xfId="603"/>
    <cellStyle name="tit4" xfId="604"/>
    <cellStyle name="Title" xfId="605"/>
    <cellStyle name="Title 2" xfId="606"/>
    <cellStyle name="Tongcong" xfId="607"/>
    <cellStyle name="Total" xfId="608"/>
    <cellStyle name="Total 2" xfId="609"/>
    <cellStyle name="Valuta (0)_CALPREZZ" xfId="610"/>
    <cellStyle name="Valuta_ PESO ELETTR." xfId="611"/>
    <cellStyle name="VANG1" xfId="612"/>
    <cellStyle name="viet" xfId="613"/>
    <cellStyle name="viet2" xfId="614"/>
    <cellStyle name="VN new romanNormal" xfId="615"/>
    <cellStyle name="VN time new roman" xfId="616"/>
    <cellStyle name="vn_time" xfId="617"/>
    <cellStyle name="vnbo" xfId="618"/>
    <cellStyle name="vnhead1" xfId="619"/>
    <cellStyle name="vnhead2" xfId="620"/>
    <cellStyle name="vnhead3" xfId="621"/>
    <cellStyle name="vnhead4" xfId="622"/>
    <cellStyle name="vntxt1" xfId="623"/>
    <cellStyle name="vntxt2" xfId="624"/>
    <cellStyle name="Währung [0]_68574_Materialbedarfsliste" xfId="625"/>
    <cellStyle name="Währung_68574_Materialbedarfsliste" xfId="626"/>
    <cellStyle name="Walutowy [0]_Invoices2001Slovakia" xfId="627"/>
    <cellStyle name="Walutowy_Invoices2001Slovakia" xfId="628"/>
    <cellStyle name="Warning Text" xfId="629"/>
    <cellStyle name="Warning Text 2" xfId="630"/>
    <cellStyle name="xan1" xfId="631"/>
    <cellStyle name="xuan" xfId="632"/>
    <cellStyle name="เครื่องหมายสกุลเงิน [0]_FTC_OFFER" xfId="633"/>
    <cellStyle name="เครื่องหมายสกุลเงิน_FTC_OFFER" xfId="634"/>
    <cellStyle name="ปกติ_FTC_OFFER" xfId="635"/>
    <cellStyle name=" [0.00]_ Att. 1- Cover" xfId="636"/>
    <cellStyle name="_ Att. 1- Cover" xfId="637"/>
    <cellStyle name="?_ Att. 1- Cover" xfId="638"/>
    <cellStyle name="똿뗦먛귟 [0.00]_PRODUCT DETAIL Q1" xfId="639"/>
    <cellStyle name="똿뗦먛귟_PRODUCT DETAIL Q1" xfId="640"/>
    <cellStyle name="믅됞 [0.00]_PRODUCT DETAIL Q1" xfId="641"/>
    <cellStyle name="믅됞_PRODUCT DETAIL Q1" xfId="642"/>
    <cellStyle name="백분율_95" xfId="643"/>
    <cellStyle name="뷭?_BOOKSHIP" xfId="644"/>
    <cellStyle name="콤마 [ - 유형1" xfId="645"/>
    <cellStyle name="콤마 [ - 유형2" xfId="646"/>
    <cellStyle name="콤마 [ - 유형3" xfId="647"/>
    <cellStyle name="콤마 [ - 유형4" xfId="648"/>
    <cellStyle name="콤마 [ - 유형5" xfId="649"/>
    <cellStyle name="콤마 [ - 유형6" xfId="650"/>
    <cellStyle name="콤마 [ - 유형7" xfId="651"/>
    <cellStyle name="콤마 [ - 유형8" xfId="652"/>
    <cellStyle name="콤마 [0]_ 비목별 월별기술 " xfId="653"/>
    <cellStyle name="콤마_ 비목별 월별기술 " xfId="654"/>
    <cellStyle name="통화 [0]_1202" xfId="655"/>
    <cellStyle name="통화_1202" xfId="656"/>
    <cellStyle name="표준_(정보부문)월별인원계획" xfId="657"/>
    <cellStyle name="一般_00Q3902REV.1" xfId="658"/>
    <cellStyle name="千分位[0]_00Q3902REV.1" xfId="659"/>
    <cellStyle name="千分位_00Q3902REV.1" xfId="660"/>
    <cellStyle name="桁区切り [0.00]_cost estimate D-D (version 1)" xfId="661"/>
    <cellStyle name="桁区切り_List-dwgist-" xfId="662"/>
    <cellStyle name="標準_BOQ-08" xfId="663"/>
    <cellStyle name="貨幣 [0]_00Q3902REV.1" xfId="664"/>
    <cellStyle name="貨幣[0]_BRE" xfId="665"/>
    <cellStyle name="貨幣_00Q3902REV.1" xfId="666"/>
    <cellStyle name="通貨 [0.00]_List-dwgwg" xfId="667"/>
    <cellStyle name="通貨_List-dwgis" xfId="6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sheetPr>
  <dimension ref="A1:K59"/>
  <sheetViews>
    <sheetView view="pageBreakPreview" zoomScale="93" zoomScaleSheetLayoutView="93" zoomScalePageLayoutView="0" workbookViewId="0" topLeftCell="A1">
      <pane ySplit="6" topLeftCell="A19" activePane="bottomLeft" state="frozen"/>
      <selection pane="topLeft" activeCell="A1" sqref="A1"/>
      <selection pane="bottomLeft" activeCell="G54" sqref="G54"/>
    </sheetView>
  </sheetViews>
  <sheetFormatPr defaultColWidth="8.796875" defaultRowHeight="18.75"/>
  <cols>
    <col min="1" max="1" width="3.69921875" style="1" customWidth="1"/>
    <col min="2" max="2" width="23.09765625" style="1" customWidth="1"/>
    <col min="3" max="3" width="6.796875" style="22" bestFit="1" customWidth="1"/>
    <col min="4" max="4" width="9.296875" style="66" customWidth="1"/>
    <col min="5" max="5" width="8.296875" style="67" bestFit="1" customWidth="1"/>
    <col min="6" max="6" width="11" style="66" bestFit="1" customWidth="1"/>
    <col min="7" max="7" width="10.19921875" style="1" customWidth="1"/>
    <col min="8" max="8" width="8.5" style="66" customWidth="1"/>
    <col min="9" max="9" width="8.59765625" style="1" hidden="1" customWidth="1"/>
    <col min="10" max="10" width="3.59765625" style="1" bestFit="1" customWidth="1"/>
    <col min="11" max="16384" width="8.796875" style="1" customWidth="1"/>
  </cols>
  <sheetData>
    <row r="1" spans="1:9" ht="18">
      <c r="A1" s="221" t="s">
        <v>34</v>
      </c>
      <c r="B1" s="221"/>
      <c r="C1" s="221"/>
      <c r="D1" s="221"/>
      <c r="E1" s="221"/>
      <c r="F1" s="221"/>
      <c r="G1" s="221"/>
      <c r="H1" s="221"/>
      <c r="I1" s="36"/>
    </row>
    <row r="2" spans="1:9" ht="18">
      <c r="A2" s="222" t="s">
        <v>35</v>
      </c>
      <c r="B2" s="222"/>
      <c r="C2" s="222"/>
      <c r="D2" s="222"/>
      <c r="E2" s="222"/>
      <c r="F2" s="222"/>
      <c r="G2" s="222"/>
      <c r="H2" s="222"/>
      <c r="I2" s="36"/>
    </row>
    <row r="3" spans="1:9" ht="18">
      <c r="A3" s="222" t="s">
        <v>36</v>
      </c>
      <c r="B3" s="222"/>
      <c r="C3" s="222"/>
      <c r="D3" s="222"/>
      <c r="E3" s="222"/>
      <c r="F3" s="222"/>
      <c r="G3" s="222"/>
      <c r="H3" s="222"/>
      <c r="I3" s="36"/>
    </row>
    <row r="4" spans="1:9" ht="18">
      <c r="A4" s="223" t="s">
        <v>223</v>
      </c>
      <c r="B4" s="223"/>
      <c r="C4" s="223"/>
      <c r="D4" s="223"/>
      <c r="E4" s="223"/>
      <c r="F4" s="223"/>
      <c r="G4" s="223"/>
      <c r="H4" s="223"/>
      <c r="I4" s="37"/>
    </row>
    <row r="5" spans="1:9" ht="70.5" customHeight="1">
      <c r="A5" s="23" t="s">
        <v>0</v>
      </c>
      <c r="B5" s="23" t="s">
        <v>1</v>
      </c>
      <c r="C5" s="23" t="s">
        <v>2</v>
      </c>
      <c r="D5" s="23" t="s">
        <v>212</v>
      </c>
      <c r="E5" s="23" t="s">
        <v>229</v>
      </c>
      <c r="F5" s="23" t="s">
        <v>213</v>
      </c>
      <c r="G5" s="23" t="s">
        <v>214</v>
      </c>
      <c r="H5" s="23" t="s">
        <v>215</v>
      </c>
      <c r="I5" s="23" t="s">
        <v>37</v>
      </c>
    </row>
    <row r="6" spans="1:9" s="134" customFormat="1" ht="15">
      <c r="A6" s="28">
        <v>1</v>
      </c>
      <c r="B6" s="28">
        <v>2</v>
      </c>
      <c r="C6" s="28">
        <v>3</v>
      </c>
      <c r="D6" s="28">
        <v>4</v>
      </c>
      <c r="E6" s="28">
        <v>5</v>
      </c>
      <c r="F6" s="28">
        <v>6</v>
      </c>
      <c r="G6" s="28" t="s">
        <v>202</v>
      </c>
      <c r="H6" s="28">
        <v>8</v>
      </c>
      <c r="I6" s="28" t="s">
        <v>3</v>
      </c>
    </row>
    <row r="7" spans="1:9" ht="18">
      <c r="A7" s="14" t="s">
        <v>4</v>
      </c>
      <c r="B7" s="25" t="s">
        <v>161</v>
      </c>
      <c r="C7" s="14"/>
      <c r="D7" s="65"/>
      <c r="E7" s="65"/>
      <c r="F7" s="65"/>
      <c r="G7" s="14"/>
      <c r="H7" s="65"/>
      <c r="I7" s="14"/>
    </row>
    <row r="8" spans="1:9" ht="30.75">
      <c r="A8" s="26">
        <v>1</v>
      </c>
      <c r="B8" s="27" t="s">
        <v>155</v>
      </c>
      <c r="C8" s="26" t="s">
        <v>5</v>
      </c>
      <c r="D8" s="149">
        <v>1566</v>
      </c>
      <c r="E8" s="150">
        <v>1815</v>
      </c>
      <c r="F8" s="149">
        <v>1815</v>
      </c>
      <c r="G8" s="243">
        <f>F8/E8*100</f>
        <v>100</v>
      </c>
      <c r="H8" s="150">
        <f>SUM(H9:H11)</f>
        <v>2105</v>
      </c>
      <c r="I8" s="14"/>
    </row>
    <row r="9" spans="1:10" s="2" customFormat="1" ht="18">
      <c r="A9" s="28" t="s">
        <v>156</v>
      </c>
      <c r="B9" s="29" t="s">
        <v>6</v>
      </c>
      <c r="C9" s="26" t="s">
        <v>5</v>
      </c>
      <c r="D9" s="151">
        <v>544</v>
      </c>
      <c r="E9" s="152">
        <v>611</v>
      </c>
      <c r="F9" s="151">
        <v>611</v>
      </c>
      <c r="G9" s="243">
        <f aca="true" t="shared" si="0" ref="G9:G51">F9/E9*100</f>
        <v>100</v>
      </c>
      <c r="H9" s="152">
        <v>705</v>
      </c>
      <c r="I9" s="28"/>
      <c r="J9" s="21"/>
    </row>
    <row r="10" spans="1:9" s="2" customFormat="1" ht="18">
      <c r="A10" s="28" t="s">
        <v>156</v>
      </c>
      <c r="B10" s="29" t="s">
        <v>7</v>
      </c>
      <c r="C10" s="26" t="s">
        <v>5</v>
      </c>
      <c r="D10" s="151">
        <v>411</v>
      </c>
      <c r="E10" s="153">
        <v>491</v>
      </c>
      <c r="F10" s="151">
        <v>491</v>
      </c>
      <c r="G10" s="243">
        <f t="shared" si="0"/>
        <v>100</v>
      </c>
      <c r="H10" s="153">
        <v>562</v>
      </c>
      <c r="I10" s="28"/>
    </row>
    <row r="11" spans="1:9" s="2" customFormat="1" ht="18">
      <c r="A11" s="28" t="s">
        <v>156</v>
      </c>
      <c r="B11" s="29" t="s">
        <v>8</v>
      </c>
      <c r="C11" s="26" t="s">
        <v>5</v>
      </c>
      <c r="D11" s="151">
        <v>611</v>
      </c>
      <c r="E11" s="153">
        <v>713</v>
      </c>
      <c r="F11" s="151">
        <v>713</v>
      </c>
      <c r="G11" s="243">
        <f t="shared" si="0"/>
        <v>100</v>
      </c>
      <c r="H11" s="153">
        <v>838</v>
      </c>
      <c r="I11" s="28"/>
    </row>
    <row r="12" spans="1:9" ht="30.75">
      <c r="A12" s="26">
        <v>2</v>
      </c>
      <c r="B12" s="27" t="s">
        <v>154</v>
      </c>
      <c r="C12" s="26" t="s">
        <v>5</v>
      </c>
      <c r="D12" s="149">
        <v>2123.2</v>
      </c>
      <c r="E12" s="150">
        <f>SUM(E13:E15)</f>
        <v>2452.5</v>
      </c>
      <c r="F12" s="149">
        <f>SUM(F13:F15)</f>
        <v>2453</v>
      </c>
      <c r="G12" s="243">
        <f t="shared" si="0"/>
        <v>100.02038735983689</v>
      </c>
      <c r="H12" s="150">
        <f>SUM(H13:H15)</f>
        <v>2842</v>
      </c>
      <c r="I12" s="30"/>
    </row>
    <row r="13" spans="1:9" ht="18">
      <c r="A13" s="28" t="s">
        <v>156</v>
      </c>
      <c r="B13" s="29" t="s">
        <v>6</v>
      </c>
      <c r="C13" s="26" t="s">
        <v>5</v>
      </c>
      <c r="D13" s="149">
        <v>875.4</v>
      </c>
      <c r="E13" s="155">
        <v>981.1</v>
      </c>
      <c r="F13" s="149">
        <v>981</v>
      </c>
      <c r="G13" s="243">
        <f t="shared" si="0"/>
        <v>99.98980735908674</v>
      </c>
      <c r="H13" s="166">
        <v>1132</v>
      </c>
      <c r="I13" s="31"/>
    </row>
    <row r="14" spans="1:9" ht="18">
      <c r="A14" s="28" t="s">
        <v>156</v>
      </c>
      <c r="B14" s="29" t="s">
        <v>7</v>
      </c>
      <c r="C14" s="26" t="s">
        <v>5</v>
      </c>
      <c r="D14" s="154">
        <v>533.6</v>
      </c>
      <c r="E14" s="155">
        <v>637.6</v>
      </c>
      <c r="F14" s="154">
        <v>638</v>
      </c>
      <c r="G14" s="243">
        <f t="shared" si="0"/>
        <v>100.06273525721454</v>
      </c>
      <c r="H14" s="155">
        <v>730</v>
      </c>
      <c r="I14" s="31"/>
    </row>
    <row r="15" spans="1:9" ht="18">
      <c r="A15" s="28" t="s">
        <v>156</v>
      </c>
      <c r="B15" s="29" t="s">
        <v>8</v>
      </c>
      <c r="C15" s="26" t="s">
        <v>5</v>
      </c>
      <c r="D15" s="154">
        <v>714.2</v>
      </c>
      <c r="E15" s="155">
        <v>833.8</v>
      </c>
      <c r="F15" s="154">
        <v>834</v>
      </c>
      <c r="G15" s="243">
        <f t="shared" si="0"/>
        <v>100.02398656752219</v>
      </c>
      <c r="H15" s="155">
        <v>980</v>
      </c>
      <c r="I15" s="31"/>
    </row>
    <row r="16" spans="1:9" ht="47.25" customHeight="1">
      <c r="A16" s="75">
        <v>3</v>
      </c>
      <c r="B16" s="76" t="s">
        <v>168</v>
      </c>
      <c r="C16" s="77" t="s">
        <v>9</v>
      </c>
      <c r="D16" s="148">
        <v>14.42</v>
      </c>
      <c r="E16" s="156">
        <v>15.87</v>
      </c>
      <c r="F16" s="148">
        <v>15.87</v>
      </c>
      <c r="G16" s="149"/>
      <c r="H16" s="156">
        <v>15.99</v>
      </c>
      <c r="I16" s="17"/>
    </row>
    <row r="17" spans="1:9" ht="18">
      <c r="A17" s="78" t="s">
        <v>156</v>
      </c>
      <c r="B17" s="79" t="s">
        <v>6</v>
      </c>
      <c r="C17" s="80" t="s">
        <v>9</v>
      </c>
      <c r="D17" s="148">
        <v>12.04</v>
      </c>
      <c r="E17" s="155">
        <v>12.16</v>
      </c>
      <c r="F17" s="148">
        <v>14.75</v>
      </c>
      <c r="G17" s="149"/>
      <c r="H17" s="155">
        <v>15.38</v>
      </c>
      <c r="I17" s="20"/>
    </row>
    <row r="18" spans="1:9" ht="18">
      <c r="A18" s="78" t="s">
        <v>156</v>
      </c>
      <c r="B18" s="79" t="s">
        <v>7</v>
      </c>
      <c r="C18" s="80" t="s">
        <v>9</v>
      </c>
      <c r="D18" s="148">
        <v>14.68</v>
      </c>
      <c r="E18" s="155">
        <v>19.49</v>
      </c>
      <c r="F18" s="148">
        <v>16.97</v>
      </c>
      <c r="G18" s="149"/>
      <c r="H18" s="155">
        <v>14.49</v>
      </c>
      <c r="I18" s="20"/>
    </row>
    <row r="19" spans="1:9" ht="18">
      <c r="A19" s="78" t="s">
        <v>156</v>
      </c>
      <c r="B19" s="79" t="s">
        <v>8</v>
      </c>
      <c r="C19" s="80" t="s">
        <v>9</v>
      </c>
      <c r="D19" s="148">
        <v>16.45</v>
      </c>
      <c r="E19" s="155">
        <v>16.75</v>
      </c>
      <c r="F19" s="148">
        <v>16.42</v>
      </c>
      <c r="G19" s="149"/>
      <c r="H19" s="155">
        <v>17.53</v>
      </c>
      <c r="I19" s="20"/>
    </row>
    <row r="20" spans="1:9" ht="30.75">
      <c r="A20" s="26">
        <v>4</v>
      </c>
      <c r="B20" s="15" t="s">
        <v>157</v>
      </c>
      <c r="C20" s="16" t="s">
        <v>9</v>
      </c>
      <c r="D20" s="158">
        <v>100</v>
      </c>
      <c r="E20" s="156">
        <v>100</v>
      </c>
      <c r="F20" s="158">
        <v>100</v>
      </c>
      <c r="G20" s="149"/>
      <c r="H20" s="156">
        <v>100</v>
      </c>
      <c r="I20" s="17"/>
    </row>
    <row r="21" spans="1:9" ht="18.75" customHeight="1">
      <c r="A21" s="78" t="s">
        <v>156</v>
      </c>
      <c r="B21" s="79" t="s">
        <v>6</v>
      </c>
      <c r="C21" s="80" t="s">
        <v>9</v>
      </c>
      <c r="D21" s="157">
        <v>41.23</v>
      </c>
      <c r="E21" s="155">
        <v>40</v>
      </c>
      <c r="F21" s="157">
        <v>40</v>
      </c>
      <c r="G21" s="149"/>
      <c r="H21" s="244">
        <v>39.8</v>
      </c>
      <c r="I21" s="218" t="s">
        <v>189</v>
      </c>
    </row>
    <row r="22" spans="1:9" ht="18">
      <c r="A22" s="78" t="s">
        <v>156</v>
      </c>
      <c r="B22" s="79" t="s">
        <v>7</v>
      </c>
      <c r="C22" s="80" t="s">
        <v>9</v>
      </c>
      <c r="D22" s="157">
        <v>25.13</v>
      </c>
      <c r="E22" s="155">
        <v>26</v>
      </c>
      <c r="F22" s="157">
        <v>26</v>
      </c>
      <c r="G22" s="149"/>
      <c r="H22" s="244">
        <v>25.7</v>
      </c>
      <c r="I22" s="219"/>
    </row>
    <row r="23" spans="1:9" ht="18">
      <c r="A23" s="78" t="s">
        <v>156</v>
      </c>
      <c r="B23" s="79" t="s">
        <v>8</v>
      </c>
      <c r="C23" s="80" t="s">
        <v>9</v>
      </c>
      <c r="D23" s="157">
        <v>33.64</v>
      </c>
      <c r="E23" s="155">
        <v>34</v>
      </c>
      <c r="F23" s="157">
        <v>34</v>
      </c>
      <c r="G23" s="149"/>
      <c r="H23" s="244">
        <v>34.5</v>
      </c>
      <c r="I23" s="220"/>
    </row>
    <row r="24" spans="1:9" ht="27.75" customHeight="1">
      <c r="A24" s="26">
        <v>5</v>
      </c>
      <c r="B24" s="15" t="s">
        <v>12</v>
      </c>
      <c r="C24" s="16" t="s">
        <v>13</v>
      </c>
      <c r="D24" s="148">
        <v>13578</v>
      </c>
      <c r="E24" s="159">
        <v>13055</v>
      </c>
      <c r="F24" s="217">
        <v>13232.5</v>
      </c>
      <c r="G24" s="149">
        <f t="shared" si="0"/>
        <v>101.35963232477978</v>
      </c>
      <c r="H24" s="210">
        <v>13390.6</v>
      </c>
      <c r="I24" s="17"/>
    </row>
    <row r="25" spans="1:9" s="2" customFormat="1" ht="30.75">
      <c r="A25" s="28"/>
      <c r="B25" s="18" t="s">
        <v>14</v>
      </c>
      <c r="C25" s="19" t="s">
        <v>15</v>
      </c>
      <c r="D25" s="154">
        <v>277.1</v>
      </c>
      <c r="E25" s="245">
        <v>267.6</v>
      </c>
      <c r="F25" s="154">
        <f>F24/F29*1000</f>
        <v>266.38684221121713</v>
      </c>
      <c r="G25" s="154">
        <f t="shared" si="0"/>
        <v>99.54665254529787</v>
      </c>
      <c r="H25" s="246">
        <f>H24/H29*1000</f>
        <v>265.96619460941065</v>
      </c>
      <c r="I25" s="20"/>
    </row>
    <row r="26" spans="1:9" s="81" customFormat="1" ht="29.25" customHeight="1">
      <c r="A26" s="75">
        <v>6</v>
      </c>
      <c r="B26" s="76" t="s">
        <v>16</v>
      </c>
      <c r="C26" s="77" t="s">
        <v>11</v>
      </c>
      <c r="D26" s="148">
        <v>28.4</v>
      </c>
      <c r="E26" s="160">
        <v>34.7</v>
      </c>
      <c r="F26" s="148">
        <v>34.7</v>
      </c>
      <c r="G26" s="149">
        <f t="shared" si="0"/>
        <v>100</v>
      </c>
      <c r="H26" s="160">
        <v>36</v>
      </c>
      <c r="I26" s="102"/>
    </row>
    <row r="27" spans="1:9" s="81" customFormat="1" ht="30.75">
      <c r="A27" s="75">
        <v>7</v>
      </c>
      <c r="B27" s="76" t="s">
        <v>17</v>
      </c>
      <c r="C27" s="77" t="s">
        <v>5</v>
      </c>
      <c r="D27" s="148">
        <v>162.6</v>
      </c>
      <c r="E27" s="160">
        <v>164.5</v>
      </c>
      <c r="F27" s="148">
        <v>164.5</v>
      </c>
      <c r="G27" s="149">
        <f t="shared" si="0"/>
        <v>100</v>
      </c>
      <c r="H27" s="160">
        <v>176.02</v>
      </c>
      <c r="I27" s="102"/>
    </row>
    <row r="28" spans="1:9" s="81" customFormat="1" ht="18">
      <c r="A28" s="103" t="s">
        <v>18</v>
      </c>
      <c r="B28" s="104" t="s">
        <v>158</v>
      </c>
      <c r="C28" s="103"/>
      <c r="D28" s="161"/>
      <c r="E28" s="160"/>
      <c r="F28" s="161"/>
      <c r="G28" s="149"/>
      <c r="H28" s="160"/>
      <c r="I28" s="83"/>
    </row>
    <row r="29" spans="1:9" s="81" customFormat="1" ht="18">
      <c r="A29" s="75">
        <v>1</v>
      </c>
      <c r="B29" s="12" t="s">
        <v>19</v>
      </c>
      <c r="C29" s="75" t="s">
        <v>20</v>
      </c>
      <c r="D29" s="162">
        <v>49002</v>
      </c>
      <c r="E29" s="163">
        <v>49674</v>
      </c>
      <c r="F29" s="162">
        <v>49674</v>
      </c>
      <c r="G29" s="149">
        <f t="shared" si="0"/>
        <v>100</v>
      </c>
      <c r="H29" s="163">
        <v>50347</v>
      </c>
      <c r="I29" s="83"/>
    </row>
    <row r="30" spans="1:9" s="81" customFormat="1" ht="18">
      <c r="A30" s="75"/>
      <c r="B30" s="105" t="s">
        <v>21</v>
      </c>
      <c r="C30" s="75" t="s">
        <v>9</v>
      </c>
      <c r="D30" s="148">
        <v>1.53</v>
      </c>
      <c r="E30" s="160">
        <v>1.5</v>
      </c>
      <c r="F30" s="148">
        <v>1.49</v>
      </c>
      <c r="G30" s="149"/>
      <c r="H30" s="160">
        <v>1.48</v>
      </c>
      <c r="I30" s="82"/>
    </row>
    <row r="31" spans="1:9" s="81" customFormat="1" ht="18">
      <c r="A31" s="75">
        <v>2</v>
      </c>
      <c r="B31" s="82" t="s">
        <v>207</v>
      </c>
      <c r="C31" s="75" t="s">
        <v>9</v>
      </c>
      <c r="D31" s="148">
        <v>8</v>
      </c>
      <c r="E31" s="160">
        <v>9.78</v>
      </c>
      <c r="F31" s="148">
        <v>9.78</v>
      </c>
      <c r="G31" s="149"/>
      <c r="H31" s="178" t="s">
        <v>10</v>
      </c>
      <c r="I31" s="106"/>
    </row>
    <row r="32" spans="1:9" s="81" customFormat="1" ht="30.75">
      <c r="A32" s="75">
        <v>3</v>
      </c>
      <c r="B32" s="216" t="s">
        <v>225</v>
      </c>
      <c r="C32" s="75" t="s">
        <v>20</v>
      </c>
      <c r="D32" s="148">
        <v>328</v>
      </c>
      <c r="E32" s="160">
        <v>315</v>
      </c>
      <c r="F32" s="148">
        <v>238</v>
      </c>
      <c r="G32" s="149">
        <f>F32/E32*100</f>
        <v>75.55555555555556</v>
      </c>
      <c r="H32" s="178">
        <v>210</v>
      </c>
      <c r="I32" s="106"/>
    </row>
    <row r="33" spans="1:9" s="81" customFormat="1" ht="18">
      <c r="A33" s="75">
        <v>3</v>
      </c>
      <c r="B33" s="82" t="s">
        <v>159</v>
      </c>
      <c r="C33" s="75" t="s">
        <v>9</v>
      </c>
      <c r="D33" s="148">
        <v>26.88</v>
      </c>
      <c r="E33" s="160" t="s">
        <v>208</v>
      </c>
      <c r="F33" s="148">
        <v>24.43</v>
      </c>
      <c r="G33" s="149"/>
      <c r="H33" s="160">
        <v>21.78</v>
      </c>
      <c r="I33" s="83"/>
    </row>
    <row r="34" spans="1:9" s="81" customFormat="1" ht="30.75" customHeight="1">
      <c r="A34" s="75">
        <v>4</v>
      </c>
      <c r="B34" s="82" t="s">
        <v>22</v>
      </c>
      <c r="C34" s="75" t="s">
        <v>9</v>
      </c>
      <c r="D34" s="148">
        <v>6</v>
      </c>
      <c r="E34" s="164">
        <v>6</v>
      </c>
      <c r="F34" s="148">
        <v>9.43</v>
      </c>
      <c r="G34" s="149"/>
      <c r="H34" s="164">
        <v>9.41</v>
      </c>
      <c r="I34" s="82"/>
    </row>
    <row r="35" spans="1:9" s="81" customFormat="1" ht="18">
      <c r="A35" s="75">
        <v>5</v>
      </c>
      <c r="B35" s="82" t="s">
        <v>23</v>
      </c>
      <c r="C35" s="75" t="s">
        <v>9</v>
      </c>
      <c r="D35" s="148">
        <v>9.01</v>
      </c>
      <c r="E35" s="148">
        <v>10.61</v>
      </c>
      <c r="F35" s="148">
        <v>10.7</v>
      </c>
      <c r="G35" s="149"/>
      <c r="H35" s="148">
        <v>11.09</v>
      </c>
      <c r="I35" s="191"/>
    </row>
    <row r="36" spans="1:9" s="81" customFormat="1" ht="18">
      <c r="A36" s="75">
        <v>6</v>
      </c>
      <c r="B36" s="82" t="s">
        <v>24</v>
      </c>
      <c r="C36" s="75" t="s">
        <v>9</v>
      </c>
      <c r="D36" s="148">
        <v>98</v>
      </c>
      <c r="E36" s="160">
        <v>99.73</v>
      </c>
      <c r="F36" s="148">
        <v>99.4</v>
      </c>
      <c r="G36" s="149"/>
      <c r="H36" s="160">
        <v>99.5</v>
      </c>
      <c r="I36" s="83"/>
    </row>
    <row r="37" spans="1:9" ht="46.5">
      <c r="A37" s="26">
        <v>7</v>
      </c>
      <c r="B37" s="32" t="s">
        <v>25</v>
      </c>
      <c r="C37" s="26" t="s">
        <v>9</v>
      </c>
      <c r="D37" s="149">
        <v>25.51</v>
      </c>
      <c r="E37" s="155">
        <v>26.4</v>
      </c>
      <c r="F37" s="149">
        <v>26.27</v>
      </c>
      <c r="G37" s="149"/>
      <c r="H37" s="155">
        <v>28.1</v>
      </c>
      <c r="I37" s="32"/>
    </row>
    <row r="38" spans="1:9" ht="18">
      <c r="A38" s="26">
        <v>8</v>
      </c>
      <c r="B38" s="32" t="s">
        <v>26</v>
      </c>
      <c r="C38" s="26" t="s">
        <v>9</v>
      </c>
      <c r="D38" s="149">
        <v>7.4</v>
      </c>
      <c r="E38" s="155">
        <v>8</v>
      </c>
      <c r="F38" s="149">
        <v>7.88</v>
      </c>
      <c r="G38" s="149"/>
      <c r="H38" s="155">
        <v>7.6</v>
      </c>
      <c r="I38" s="30"/>
    </row>
    <row r="39" spans="1:9" ht="30.75">
      <c r="A39" s="26">
        <v>9</v>
      </c>
      <c r="B39" s="32" t="s">
        <v>27</v>
      </c>
      <c r="C39" s="26" t="s">
        <v>9</v>
      </c>
      <c r="D39" s="149">
        <v>100</v>
      </c>
      <c r="E39" s="156">
        <v>100</v>
      </c>
      <c r="F39" s="149">
        <v>100</v>
      </c>
      <c r="G39" s="149"/>
      <c r="H39" s="156">
        <v>100</v>
      </c>
      <c r="I39" s="30"/>
    </row>
    <row r="40" spans="1:9" ht="30.75">
      <c r="A40" s="26">
        <v>10</v>
      </c>
      <c r="B40" s="32" t="s">
        <v>28</v>
      </c>
      <c r="C40" s="26" t="s">
        <v>9</v>
      </c>
      <c r="D40" s="149">
        <v>17.8</v>
      </c>
      <c r="E40" s="155">
        <v>17.4</v>
      </c>
      <c r="F40" s="149">
        <v>16.5</v>
      </c>
      <c r="G40" s="149"/>
      <c r="H40" s="155">
        <v>16.1</v>
      </c>
      <c r="I40" s="30"/>
    </row>
    <row r="41" spans="1:9" ht="46.5">
      <c r="A41" s="135">
        <v>11</v>
      </c>
      <c r="B41" s="82" t="s">
        <v>174</v>
      </c>
      <c r="C41" s="75" t="s">
        <v>178</v>
      </c>
      <c r="D41" s="247">
        <v>142</v>
      </c>
      <c r="E41" s="156">
        <v>142</v>
      </c>
      <c r="F41" s="247">
        <v>142</v>
      </c>
      <c r="G41" s="149">
        <f t="shared" si="0"/>
        <v>100</v>
      </c>
      <c r="H41" s="156">
        <v>142</v>
      </c>
      <c r="I41" s="30"/>
    </row>
    <row r="42" spans="1:9" ht="30.75">
      <c r="A42" s="135">
        <v>12</v>
      </c>
      <c r="B42" s="82" t="s">
        <v>175</v>
      </c>
      <c r="C42" s="75" t="s">
        <v>178</v>
      </c>
      <c r="D42" s="247">
        <v>42</v>
      </c>
      <c r="E42" s="160">
        <v>57</v>
      </c>
      <c r="F42" s="247">
        <v>39</v>
      </c>
      <c r="G42" s="149">
        <f t="shared" si="0"/>
        <v>68.42105263157895</v>
      </c>
      <c r="H42" s="160">
        <v>57</v>
      </c>
      <c r="I42" s="30"/>
    </row>
    <row r="43" spans="1:9" ht="30.75">
      <c r="A43" s="135">
        <v>13</v>
      </c>
      <c r="B43" s="82" t="s">
        <v>176</v>
      </c>
      <c r="C43" s="75" t="s">
        <v>178</v>
      </c>
      <c r="D43" s="149">
        <v>0</v>
      </c>
      <c r="E43" s="155">
        <v>0</v>
      </c>
      <c r="F43" s="149"/>
      <c r="G43" s="149"/>
      <c r="H43" s="155"/>
      <c r="I43" s="30"/>
    </row>
    <row r="44" spans="1:9" ht="30.75">
      <c r="A44" s="135">
        <v>14</v>
      </c>
      <c r="B44" s="82" t="s">
        <v>177</v>
      </c>
      <c r="C44" s="75" t="s">
        <v>179</v>
      </c>
      <c r="D44" s="149">
        <v>0</v>
      </c>
      <c r="E44" s="155">
        <v>0</v>
      </c>
      <c r="F44" s="149"/>
      <c r="G44" s="149"/>
      <c r="H44" s="155"/>
      <c r="I44" s="30"/>
    </row>
    <row r="45" spans="1:9" ht="23.25" customHeight="1">
      <c r="A45" s="26">
        <v>14</v>
      </c>
      <c r="B45" s="27" t="s">
        <v>180</v>
      </c>
      <c r="C45" s="26" t="s">
        <v>133</v>
      </c>
      <c r="D45" s="162">
        <v>13219</v>
      </c>
      <c r="E45" s="162">
        <f>E46+E47+E48+E49+E50+E51</f>
        <v>14230</v>
      </c>
      <c r="F45" s="162">
        <f>SUM(F46:F51)</f>
        <v>14528</v>
      </c>
      <c r="G45" s="149">
        <f t="shared" si="0"/>
        <v>102.09416725228391</v>
      </c>
      <c r="H45" s="162">
        <f>SUM(H46:H51)</f>
        <v>15206</v>
      </c>
      <c r="I45" s="30"/>
    </row>
    <row r="46" spans="1:9" ht="23.25" customHeight="1">
      <c r="A46" s="26"/>
      <c r="B46" s="33" t="s">
        <v>170</v>
      </c>
      <c r="C46" s="26" t="s">
        <v>133</v>
      </c>
      <c r="D46" s="159">
        <v>180</v>
      </c>
      <c r="E46" s="155">
        <v>230</v>
      </c>
      <c r="F46" s="159">
        <v>257</v>
      </c>
      <c r="G46" s="149">
        <f t="shared" si="0"/>
        <v>111.73913043478261</v>
      </c>
      <c r="H46" s="155">
        <v>276</v>
      </c>
      <c r="I46" s="30"/>
    </row>
    <row r="47" spans="1:9" ht="18">
      <c r="A47" s="28"/>
      <c r="B47" s="33" t="s">
        <v>171</v>
      </c>
      <c r="C47" s="26" t="s">
        <v>133</v>
      </c>
      <c r="D47" s="165">
        <v>3525</v>
      </c>
      <c r="E47" s="166">
        <v>3550</v>
      </c>
      <c r="F47" s="165">
        <v>3480</v>
      </c>
      <c r="G47" s="149">
        <f t="shared" si="0"/>
        <v>98.02816901408451</v>
      </c>
      <c r="H47" s="166">
        <v>3485</v>
      </c>
      <c r="I47" s="31"/>
    </row>
    <row r="48" spans="1:9" ht="18">
      <c r="A48" s="28"/>
      <c r="B48" s="70" t="s">
        <v>181</v>
      </c>
      <c r="C48" s="26" t="s">
        <v>133</v>
      </c>
      <c r="D48" s="165">
        <v>5965</v>
      </c>
      <c r="E48" s="166">
        <v>6000</v>
      </c>
      <c r="F48" s="165">
        <v>6198</v>
      </c>
      <c r="G48" s="149">
        <f t="shared" si="0"/>
        <v>103.3</v>
      </c>
      <c r="H48" s="166">
        <v>6293</v>
      </c>
      <c r="I48" s="31"/>
    </row>
    <row r="49" spans="1:9" ht="18">
      <c r="A49" s="28"/>
      <c r="B49" s="33" t="s">
        <v>172</v>
      </c>
      <c r="C49" s="26" t="s">
        <v>133</v>
      </c>
      <c r="D49" s="165">
        <v>3338</v>
      </c>
      <c r="E49" s="166">
        <v>3470</v>
      </c>
      <c r="F49" s="165">
        <v>3478</v>
      </c>
      <c r="G49" s="149">
        <f t="shared" si="0"/>
        <v>100.23054755043228</v>
      </c>
      <c r="H49" s="166">
        <v>3962</v>
      </c>
      <c r="I49" s="31"/>
    </row>
    <row r="50" spans="1:9" ht="18">
      <c r="A50" s="28"/>
      <c r="B50" s="33" t="s">
        <v>173</v>
      </c>
      <c r="C50" s="26" t="s">
        <v>133</v>
      </c>
      <c r="D50" s="165">
        <v>894</v>
      </c>
      <c r="E50" s="155">
        <v>930</v>
      </c>
      <c r="F50" s="165">
        <f>150+496+412</f>
        <v>1058</v>
      </c>
      <c r="G50" s="149">
        <f t="shared" si="0"/>
        <v>113.76344086021506</v>
      </c>
      <c r="H50" s="166">
        <f>160+520+440</f>
        <v>1120</v>
      </c>
      <c r="I50" s="31"/>
    </row>
    <row r="51" spans="1:9" ht="18">
      <c r="A51" s="28"/>
      <c r="B51" s="33" t="s">
        <v>30</v>
      </c>
      <c r="C51" s="26" t="s">
        <v>133</v>
      </c>
      <c r="D51" s="165">
        <v>211</v>
      </c>
      <c r="E51" s="155">
        <v>50</v>
      </c>
      <c r="F51" s="165">
        <v>57</v>
      </c>
      <c r="G51" s="149">
        <f t="shared" si="0"/>
        <v>113.99999999999999</v>
      </c>
      <c r="H51" s="155">
        <v>70</v>
      </c>
      <c r="I51" s="31"/>
    </row>
    <row r="52" spans="1:9" ht="83.25" customHeight="1">
      <c r="A52" s="71"/>
      <c r="B52" s="72" t="s">
        <v>182</v>
      </c>
      <c r="C52" s="71" t="s">
        <v>9</v>
      </c>
      <c r="D52" s="167">
        <v>98</v>
      </c>
      <c r="E52" s="168">
        <v>100</v>
      </c>
      <c r="F52" s="167">
        <v>100</v>
      </c>
      <c r="G52" s="149"/>
      <c r="H52" s="168">
        <v>100</v>
      </c>
      <c r="I52" s="31"/>
    </row>
    <row r="53" spans="1:9" ht="47.25" customHeight="1" hidden="1">
      <c r="A53" s="71"/>
      <c r="B53" s="73" t="s">
        <v>183</v>
      </c>
      <c r="C53" s="71" t="s">
        <v>9</v>
      </c>
      <c r="D53" s="167">
        <v>100</v>
      </c>
      <c r="E53" s="168">
        <v>100</v>
      </c>
      <c r="F53" s="167"/>
      <c r="G53" s="149"/>
      <c r="H53" s="168"/>
      <c r="I53" s="31"/>
    </row>
    <row r="54" spans="1:9" ht="85.5" customHeight="1">
      <c r="A54" s="71"/>
      <c r="B54" s="73" t="s">
        <v>184</v>
      </c>
      <c r="C54" s="71" t="s">
        <v>9</v>
      </c>
      <c r="D54" s="167">
        <v>100</v>
      </c>
      <c r="E54" s="168">
        <v>100</v>
      </c>
      <c r="F54" s="167">
        <v>100</v>
      </c>
      <c r="G54" s="149"/>
      <c r="H54" s="168">
        <v>100</v>
      </c>
      <c r="I54" s="31"/>
    </row>
    <row r="55" spans="1:9" s="81" customFormat="1" ht="69" customHeight="1">
      <c r="A55" s="71"/>
      <c r="B55" s="73" t="s">
        <v>185</v>
      </c>
      <c r="C55" s="71" t="s">
        <v>9</v>
      </c>
      <c r="D55" s="167">
        <v>89</v>
      </c>
      <c r="E55" s="164">
        <v>86</v>
      </c>
      <c r="F55" s="167">
        <v>75.1</v>
      </c>
      <c r="G55" s="148"/>
      <c r="H55" s="164">
        <v>90.2</v>
      </c>
      <c r="I55" s="209"/>
    </row>
    <row r="56" spans="1:9" ht="30.75">
      <c r="A56" s="14" t="s">
        <v>31</v>
      </c>
      <c r="B56" s="34" t="s">
        <v>160</v>
      </c>
      <c r="C56" s="14"/>
      <c r="D56" s="169"/>
      <c r="E56" s="156"/>
      <c r="F56" s="169"/>
      <c r="G56" s="149"/>
      <c r="H56" s="156"/>
      <c r="I56" s="35"/>
    </row>
    <row r="57" spans="1:9" ht="30.75">
      <c r="A57" s="26">
        <v>1</v>
      </c>
      <c r="B57" s="32" t="s">
        <v>153</v>
      </c>
      <c r="C57" s="26" t="s">
        <v>9</v>
      </c>
      <c r="D57" s="149">
        <v>95.75</v>
      </c>
      <c r="E57" s="155">
        <v>100</v>
      </c>
      <c r="F57" s="155">
        <v>100</v>
      </c>
      <c r="G57" s="149"/>
      <c r="H57" s="155">
        <v>100</v>
      </c>
      <c r="I57" s="30"/>
    </row>
    <row r="58" spans="1:9" ht="18">
      <c r="A58" s="26">
        <v>2</v>
      </c>
      <c r="B58" s="32" t="s">
        <v>32</v>
      </c>
      <c r="C58" s="26" t="s">
        <v>9</v>
      </c>
      <c r="D58" s="149">
        <v>71.5</v>
      </c>
      <c r="E58" s="148">
        <v>72</v>
      </c>
      <c r="F58" s="149">
        <v>72.67</v>
      </c>
      <c r="G58" s="149"/>
      <c r="H58" s="148">
        <v>72.67</v>
      </c>
      <c r="I58" s="30"/>
    </row>
    <row r="59" spans="1:11" ht="30.75">
      <c r="A59" s="26">
        <v>3</v>
      </c>
      <c r="B59" s="32" t="s">
        <v>33</v>
      </c>
      <c r="C59" s="26" t="s">
        <v>9</v>
      </c>
      <c r="D59" s="148">
        <v>72.02</v>
      </c>
      <c r="E59" s="170">
        <v>80.29</v>
      </c>
      <c r="F59" s="148">
        <v>96.91</v>
      </c>
      <c r="G59" s="149"/>
      <c r="H59" s="170">
        <f>F59+1</f>
        <v>97.91</v>
      </c>
      <c r="I59" s="30"/>
      <c r="K59" s="1" t="s">
        <v>228</v>
      </c>
    </row>
  </sheetData>
  <sheetProtection/>
  <mergeCells count="5">
    <mergeCell ref="I21:I23"/>
    <mergeCell ref="A1:H1"/>
    <mergeCell ref="A2:H2"/>
    <mergeCell ref="A3:H3"/>
    <mergeCell ref="A4:H4"/>
  </mergeCells>
  <printOptions/>
  <pageMargins left="0.42" right="0.1968503937007874" top="0.35433070866141736" bottom="0.39" header="0.31496062992125984" footer="0.31496062992125984"/>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rgb="FFFF0000"/>
  </sheetPr>
  <dimension ref="A1:AA120"/>
  <sheetViews>
    <sheetView tabSelected="1" showOutlineSymbols="0" view="pageBreakPreview" zoomScale="60" workbookViewId="0" topLeftCell="A1">
      <pane ySplit="6" topLeftCell="A44" activePane="bottomLeft" state="frozen"/>
      <selection pane="topLeft" activeCell="A1" sqref="A1"/>
      <selection pane="bottomLeft" activeCell="AD108" sqref="AD108"/>
    </sheetView>
  </sheetViews>
  <sheetFormatPr defaultColWidth="8.796875" defaultRowHeight="18.75" outlineLevelRow="1"/>
  <cols>
    <col min="1" max="1" width="4" style="1" bestFit="1" customWidth="1"/>
    <col min="2" max="2" width="32.5" style="1" customWidth="1"/>
    <col min="3" max="3" width="7.5" style="1" customWidth="1"/>
    <col min="4" max="4" width="11.19921875" style="206" customWidth="1"/>
    <col min="5" max="5" width="11.09765625" style="1" customWidth="1"/>
    <col min="6" max="6" width="13.19921875" style="1" customWidth="1"/>
    <col min="7" max="7" width="13.5" style="1" customWidth="1"/>
    <col min="8" max="8" width="12.09765625" style="1" customWidth="1"/>
    <col min="9" max="9" width="11.3984375" style="1" customWidth="1"/>
    <col min="10" max="24" width="0" style="1" hidden="1" customWidth="1"/>
    <col min="25" max="16384" width="8.796875" style="1" customWidth="1"/>
  </cols>
  <sheetData>
    <row r="1" spans="1:9" ht="18">
      <c r="A1" s="226" t="s">
        <v>119</v>
      </c>
      <c r="B1" s="226"/>
      <c r="C1" s="226"/>
      <c r="D1" s="226"/>
      <c r="E1" s="226"/>
      <c r="F1" s="226"/>
      <c r="G1" s="226"/>
      <c r="H1" s="226"/>
      <c r="I1" s="38"/>
    </row>
    <row r="2" spans="1:9" ht="18">
      <c r="A2" s="230" t="s">
        <v>201</v>
      </c>
      <c r="B2" s="230"/>
      <c r="C2" s="230"/>
      <c r="D2" s="230"/>
      <c r="E2" s="230"/>
      <c r="F2" s="230"/>
      <c r="G2" s="230"/>
      <c r="H2" s="230"/>
      <c r="I2" s="230"/>
    </row>
    <row r="3" spans="1:9" ht="18">
      <c r="A3" s="231" t="s">
        <v>223</v>
      </c>
      <c r="B3" s="231"/>
      <c r="C3" s="231"/>
      <c r="D3" s="231"/>
      <c r="E3" s="231"/>
      <c r="F3" s="231"/>
      <c r="G3" s="231"/>
      <c r="H3" s="231"/>
      <c r="I3" s="231"/>
    </row>
    <row r="5" spans="1:14" s="69" customFormat="1" ht="17.25">
      <c r="A5" s="227" t="s">
        <v>0</v>
      </c>
      <c r="B5" s="227" t="s">
        <v>1</v>
      </c>
      <c r="C5" s="227" t="s">
        <v>2</v>
      </c>
      <c r="D5" s="235" t="s">
        <v>212</v>
      </c>
      <c r="E5" s="232" t="s">
        <v>217</v>
      </c>
      <c r="F5" s="233"/>
      <c r="G5" s="234"/>
      <c r="H5" s="224" t="s">
        <v>216</v>
      </c>
      <c r="I5" s="227" t="s">
        <v>218</v>
      </c>
      <c r="J5" s="125"/>
      <c r="K5" s="125"/>
      <c r="L5" s="125"/>
      <c r="M5" s="125"/>
      <c r="N5" s="125"/>
    </row>
    <row r="6" spans="1:14" s="69" customFormat="1" ht="69.75" customHeight="1">
      <c r="A6" s="227"/>
      <c r="B6" s="227"/>
      <c r="C6" s="227"/>
      <c r="D6" s="235"/>
      <c r="E6" s="24" t="s">
        <v>38</v>
      </c>
      <c r="F6" s="24" t="s">
        <v>39</v>
      </c>
      <c r="G6" s="23" t="s">
        <v>214</v>
      </c>
      <c r="H6" s="225"/>
      <c r="I6" s="227"/>
      <c r="J6" s="125"/>
      <c r="K6" s="125"/>
      <c r="L6" s="125"/>
      <c r="M6" s="125"/>
      <c r="N6" s="125"/>
    </row>
    <row r="7" spans="1:14" s="2" customFormat="1" ht="17.25" customHeight="1">
      <c r="A7" s="41">
        <v>1</v>
      </c>
      <c r="B7" s="41">
        <v>2</v>
      </c>
      <c r="C7" s="41">
        <v>3</v>
      </c>
      <c r="D7" s="190">
        <v>4</v>
      </c>
      <c r="E7" s="41">
        <v>5</v>
      </c>
      <c r="F7" s="41">
        <v>6</v>
      </c>
      <c r="G7" s="41" t="s">
        <v>202</v>
      </c>
      <c r="H7" s="41">
        <v>8</v>
      </c>
      <c r="I7" s="41" t="s">
        <v>211</v>
      </c>
      <c r="J7" s="126"/>
      <c r="K7" s="126"/>
      <c r="L7" s="126"/>
      <c r="M7" s="126"/>
      <c r="N7" s="126"/>
    </row>
    <row r="8" spans="1:14" ht="18">
      <c r="A8" s="42" t="s">
        <v>40</v>
      </c>
      <c r="B8" s="62" t="s">
        <v>41</v>
      </c>
      <c r="C8" s="63"/>
      <c r="D8" s="202"/>
      <c r="E8" s="63"/>
      <c r="F8" s="63"/>
      <c r="G8" s="63"/>
      <c r="H8" s="64"/>
      <c r="I8" s="64"/>
      <c r="J8" s="127"/>
      <c r="K8" s="127"/>
      <c r="L8" s="127"/>
      <c r="M8" s="127"/>
      <c r="N8" s="127"/>
    </row>
    <row r="9" spans="1:14" ht="18">
      <c r="A9" s="42" t="s">
        <v>42</v>
      </c>
      <c r="B9" s="43" t="s">
        <v>43</v>
      </c>
      <c r="C9" s="42"/>
      <c r="D9" s="203"/>
      <c r="E9" s="44"/>
      <c r="F9" s="44"/>
      <c r="G9" s="45"/>
      <c r="H9" s="44"/>
      <c r="I9" s="44"/>
      <c r="J9" s="127"/>
      <c r="K9" s="127"/>
      <c r="L9" s="127"/>
      <c r="M9" s="127"/>
      <c r="N9" s="127"/>
    </row>
    <row r="10" spans="1:24" ht="18">
      <c r="A10" s="42"/>
      <c r="B10" s="43" t="s">
        <v>44</v>
      </c>
      <c r="C10" s="42" t="s">
        <v>122</v>
      </c>
      <c r="D10" s="112">
        <v>14457.79</v>
      </c>
      <c r="E10" s="46">
        <v>14541.3</v>
      </c>
      <c r="F10" s="46">
        <f>F13+F58</f>
        <v>14682.300000000001</v>
      </c>
      <c r="G10" s="46">
        <f aca="true" t="shared" si="0" ref="G10:G41">F10/E10*100</f>
        <v>100.96965195684018</v>
      </c>
      <c r="H10" s="46">
        <f>H13+H58</f>
        <v>14133.900000000001</v>
      </c>
      <c r="I10" s="46">
        <f aca="true" t="shared" si="1" ref="I10:I20">H10/F10*100</f>
        <v>96.2648903782105</v>
      </c>
      <c r="J10" s="46">
        <f aca="true" t="shared" si="2" ref="J10:X10">J13+J58</f>
        <v>201.67642229835877</v>
      </c>
      <c r="K10" s="46">
        <f t="shared" si="2"/>
        <v>201.67642229835877</v>
      </c>
      <c r="L10" s="46">
        <f t="shared" si="2"/>
        <v>0</v>
      </c>
      <c r="M10" s="46">
        <f t="shared" si="2"/>
        <v>0</v>
      </c>
      <c r="N10" s="46">
        <f t="shared" si="2"/>
        <v>0</v>
      </c>
      <c r="O10" s="46">
        <f t="shared" si="2"/>
        <v>0</v>
      </c>
      <c r="P10" s="46">
        <f t="shared" si="2"/>
        <v>0</v>
      </c>
      <c r="Q10" s="46">
        <f t="shared" si="2"/>
        <v>0</v>
      </c>
      <c r="R10" s="46">
        <f t="shared" si="2"/>
        <v>0</v>
      </c>
      <c r="S10" s="46">
        <f t="shared" si="2"/>
        <v>0</v>
      </c>
      <c r="T10" s="46">
        <f t="shared" si="2"/>
        <v>0</v>
      </c>
      <c r="U10" s="46">
        <f t="shared" si="2"/>
        <v>0</v>
      </c>
      <c r="V10" s="46">
        <f t="shared" si="2"/>
        <v>0</v>
      </c>
      <c r="W10" s="46">
        <f t="shared" si="2"/>
        <v>0</v>
      </c>
      <c r="X10" s="46">
        <f t="shared" si="2"/>
        <v>0</v>
      </c>
    </row>
    <row r="11" spans="1:26" ht="18">
      <c r="A11" s="42"/>
      <c r="B11" s="43" t="s">
        <v>46</v>
      </c>
      <c r="C11" s="42" t="s">
        <v>47</v>
      </c>
      <c r="D11" s="112">
        <v>13578</v>
      </c>
      <c r="E11" s="96">
        <v>13055.32</v>
      </c>
      <c r="F11" s="46">
        <f>F17+F33</f>
        <v>13232.5</v>
      </c>
      <c r="G11" s="46">
        <f t="shared" si="0"/>
        <v>101.35714789066832</v>
      </c>
      <c r="H11" s="46">
        <f>H17+H33</f>
        <v>13390.6</v>
      </c>
      <c r="I11" s="46">
        <f t="shared" si="1"/>
        <v>101.19478556584167</v>
      </c>
      <c r="J11" s="127">
        <f aca="true" t="shared" si="3" ref="J11:J17">F11/E11*100</f>
        <v>101.35714789066832</v>
      </c>
      <c r="K11" s="127">
        <f aca="true" t="shared" si="4" ref="K11:K17">F11/E11*100</f>
        <v>101.35714789066832</v>
      </c>
      <c r="L11" s="127"/>
      <c r="M11" s="127"/>
      <c r="N11" s="127"/>
      <c r="Z11" s="13"/>
    </row>
    <row r="12" spans="1:26" ht="18">
      <c r="A12" s="4"/>
      <c r="B12" s="53" t="s">
        <v>48</v>
      </c>
      <c r="C12" s="4" t="s">
        <v>47</v>
      </c>
      <c r="D12" s="110">
        <v>12244</v>
      </c>
      <c r="E12" s="97">
        <v>12358.32</v>
      </c>
      <c r="F12" s="45">
        <f>F17</f>
        <v>12620</v>
      </c>
      <c r="G12" s="45">
        <f t="shared" si="0"/>
        <v>102.11743991092641</v>
      </c>
      <c r="H12" s="45">
        <f>H17</f>
        <v>12762</v>
      </c>
      <c r="I12" s="45">
        <f t="shared" si="1"/>
        <v>101.12519809825673</v>
      </c>
      <c r="J12" s="127">
        <f t="shared" si="3"/>
        <v>102.11743991092641</v>
      </c>
      <c r="K12" s="127">
        <f t="shared" si="4"/>
        <v>102.11743991092641</v>
      </c>
      <c r="L12" s="127"/>
      <c r="M12" s="127"/>
      <c r="N12" s="127"/>
      <c r="Z12" s="207">
        <f>H14+H40+H45+H60+H65+H71</f>
        <v>11126.599999999999</v>
      </c>
    </row>
    <row r="13" spans="1:26" ht="18">
      <c r="A13" s="42" t="s">
        <v>4</v>
      </c>
      <c r="B13" s="43" t="s">
        <v>49</v>
      </c>
      <c r="C13" s="42" t="s">
        <v>122</v>
      </c>
      <c r="D13" s="112">
        <v>8001.79</v>
      </c>
      <c r="E13" s="96">
        <v>8031.5</v>
      </c>
      <c r="F13" s="96">
        <f>F14+F40+F44+F46</f>
        <v>8199.7</v>
      </c>
      <c r="G13" s="46">
        <f t="shared" si="0"/>
        <v>102.09425387536575</v>
      </c>
      <c r="H13" s="96">
        <f>H14+H40+H44+H46</f>
        <v>7882.3</v>
      </c>
      <c r="I13" s="46">
        <f t="shared" si="1"/>
        <v>96.12912667536617</v>
      </c>
      <c r="J13" s="127">
        <f t="shared" si="3"/>
        <v>102.09425387536575</v>
      </c>
      <c r="K13" s="127">
        <f t="shared" si="4"/>
        <v>102.09425387536575</v>
      </c>
      <c r="L13" s="127"/>
      <c r="M13" s="127"/>
      <c r="N13" s="127"/>
      <c r="Z13" s="13"/>
    </row>
    <row r="14" spans="1:27" ht="18">
      <c r="A14" s="42">
        <v>1</v>
      </c>
      <c r="B14" s="43" t="s">
        <v>50</v>
      </c>
      <c r="C14" s="42" t="s">
        <v>122</v>
      </c>
      <c r="D14" s="121">
        <v>3810.99</v>
      </c>
      <c r="E14" s="98">
        <v>3660</v>
      </c>
      <c r="F14" s="96">
        <f>F15+F31</f>
        <v>3608</v>
      </c>
      <c r="G14" s="46">
        <f t="shared" si="0"/>
        <v>98.5792349726776</v>
      </c>
      <c r="H14" s="96">
        <f>H15+H31</f>
        <v>3590</v>
      </c>
      <c r="I14" s="46">
        <f t="shared" si="1"/>
        <v>99.50110864745011</v>
      </c>
      <c r="J14" s="127">
        <f t="shared" si="3"/>
        <v>98.5792349726776</v>
      </c>
      <c r="K14" s="127">
        <f t="shared" si="4"/>
        <v>98.5792349726776</v>
      </c>
      <c r="L14" s="127"/>
      <c r="M14" s="127"/>
      <c r="N14" s="127"/>
      <c r="AA14" s="13"/>
    </row>
    <row r="15" spans="1:26" s="69" customFormat="1" ht="17.25">
      <c r="A15" s="42" t="s">
        <v>51</v>
      </c>
      <c r="B15" s="43" t="s">
        <v>52</v>
      </c>
      <c r="C15" s="42" t="s">
        <v>122</v>
      </c>
      <c r="D15" s="112">
        <v>3452.49</v>
      </c>
      <c r="E15" s="96">
        <v>3495</v>
      </c>
      <c r="F15" s="46">
        <f>F18+F24</f>
        <v>3456</v>
      </c>
      <c r="G15" s="46">
        <f t="shared" si="0"/>
        <v>98.88412017167381</v>
      </c>
      <c r="H15" s="46">
        <f>H18+H24</f>
        <v>3440</v>
      </c>
      <c r="I15" s="46">
        <f t="shared" si="1"/>
        <v>99.53703703703704</v>
      </c>
      <c r="J15" s="125">
        <f t="shared" si="3"/>
        <v>98.88412017167381</v>
      </c>
      <c r="K15" s="125">
        <f t="shared" si="4"/>
        <v>98.88412017167381</v>
      </c>
      <c r="L15" s="125"/>
      <c r="M15" s="125"/>
      <c r="N15" s="125"/>
      <c r="Z15" s="208"/>
    </row>
    <row r="16" spans="1:14" ht="18">
      <c r="A16" s="4"/>
      <c r="B16" s="53" t="s">
        <v>53</v>
      </c>
      <c r="C16" s="4" t="s">
        <v>54</v>
      </c>
      <c r="D16" s="110">
        <v>35.5</v>
      </c>
      <c r="E16" s="45">
        <v>35.36</v>
      </c>
      <c r="F16" s="136">
        <v>36.52</v>
      </c>
      <c r="G16" s="45">
        <f t="shared" si="0"/>
        <v>103.28054298642535</v>
      </c>
      <c r="H16" s="136">
        <v>37.1</v>
      </c>
      <c r="I16" s="45">
        <f t="shared" si="1"/>
        <v>101.5881708652793</v>
      </c>
      <c r="J16" s="127">
        <f t="shared" si="3"/>
        <v>103.28054298642535</v>
      </c>
      <c r="K16" s="127">
        <f t="shared" si="4"/>
        <v>103.28054298642535</v>
      </c>
      <c r="L16" s="127"/>
      <c r="M16" s="127"/>
      <c r="N16" s="127"/>
    </row>
    <row r="17" spans="1:14" ht="18">
      <c r="A17" s="4"/>
      <c r="B17" s="53" t="s">
        <v>55</v>
      </c>
      <c r="C17" s="4" t="s">
        <v>13</v>
      </c>
      <c r="D17" s="110">
        <v>12244</v>
      </c>
      <c r="E17" s="97">
        <v>12358.32</v>
      </c>
      <c r="F17" s="97">
        <v>12620</v>
      </c>
      <c r="G17" s="45">
        <f t="shared" si="0"/>
        <v>102.11743991092641</v>
      </c>
      <c r="H17" s="97">
        <v>12762</v>
      </c>
      <c r="I17" s="45">
        <f t="shared" si="1"/>
        <v>101.12519809825673</v>
      </c>
      <c r="J17" s="127">
        <f t="shared" si="3"/>
        <v>102.11743991092641</v>
      </c>
      <c r="K17" s="127">
        <f t="shared" si="4"/>
        <v>102.11743991092641</v>
      </c>
      <c r="L17" s="127"/>
      <c r="M17" s="127"/>
      <c r="N17" s="127"/>
    </row>
    <row r="18" spans="1:14" s="69" customFormat="1" ht="17.25">
      <c r="A18" s="145" t="s">
        <v>10</v>
      </c>
      <c r="B18" s="6" t="s">
        <v>204</v>
      </c>
      <c r="C18" s="42"/>
      <c r="D18" s="112">
        <v>785.49</v>
      </c>
      <c r="E18" s="96">
        <v>815</v>
      </c>
      <c r="F18" s="46">
        <v>785</v>
      </c>
      <c r="G18" s="46">
        <f t="shared" si="0"/>
        <v>96.31901840490798</v>
      </c>
      <c r="H18" s="96">
        <v>820</v>
      </c>
      <c r="I18" s="46">
        <f t="shared" si="1"/>
        <v>104.45859872611464</v>
      </c>
      <c r="J18" s="125"/>
      <c r="K18" s="125"/>
      <c r="L18" s="125"/>
      <c r="M18" s="125"/>
      <c r="N18" s="125"/>
    </row>
    <row r="19" spans="1:14" ht="18">
      <c r="A19" s="4"/>
      <c r="B19" s="53" t="s">
        <v>53</v>
      </c>
      <c r="C19" s="4"/>
      <c r="D19" s="110">
        <v>38.566</v>
      </c>
      <c r="E19" s="45">
        <v>40</v>
      </c>
      <c r="F19" s="137">
        <v>38.64</v>
      </c>
      <c r="G19" s="45">
        <f t="shared" si="0"/>
        <v>96.6</v>
      </c>
      <c r="H19" s="45">
        <v>41.8</v>
      </c>
      <c r="I19" s="45">
        <f t="shared" si="1"/>
        <v>108.17805383022774</v>
      </c>
      <c r="J19" s="127"/>
      <c r="K19" s="127"/>
      <c r="L19" s="127"/>
      <c r="M19" s="127"/>
      <c r="N19" s="127"/>
    </row>
    <row r="20" spans="1:14" ht="18">
      <c r="A20" s="4"/>
      <c r="B20" s="53" t="s">
        <v>55</v>
      </c>
      <c r="C20" s="4"/>
      <c r="D20" s="110">
        <v>3029.320734</v>
      </c>
      <c r="E20" s="97">
        <v>3260</v>
      </c>
      <c r="F20" s="99">
        <v>3033.5</v>
      </c>
      <c r="G20" s="45">
        <f t="shared" si="0"/>
        <v>93.0521472392638</v>
      </c>
      <c r="H20" s="99">
        <v>3427.5</v>
      </c>
      <c r="I20" s="45">
        <f t="shared" si="1"/>
        <v>112.98829734629965</v>
      </c>
      <c r="J20" s="127"/>
      <c r="K20" s="127"/>
      <c r="L20" s="127"/>
      <c r="M20" s="127"/>
      <c r="N20" s="127"/>
    </row>
    <row r="21" spans="1:14" s="69" customFormat="1" ht="17.25">
      <c r="A21" s="42" t="s">
        <v>10</v>
      </c>
      <c r="B21" s="6" t="s">
        <v>203</v>
      </c>
      <c r="C21" s="42" t="s">
        <v>122</v>
      </c>
      <c r="D21" s="112"/>
      <c r="E21" s="96">
        <v>815</v>
      </c>
      <c r="F21" s="46"/>
      <c r="G21" s="46">
        <f t="shared" si="0"/>
        <v>0</v>
      </c>
      <c r="H21" s="96">
        <v>820</v>
      </c>
      <c r="I21" s="46"/>
      <c r="J21" s="125">
        <f>F21/E21*100</f>
        <v>0</v>
      </c>
      <c r="K21" s="125">
        <f>F21/E21*100</f>
        <v>0</v>
      </c>
      <c r="L21" s="125"/>
      <c r="M21" s="125"/>
      <c r="N21" s="125"/>
    </row>
    <row r="22" spans="1:14" ht="18">
      <c r="A22" s="4"/>
      <c r="B22" s="53" t="s">
        <v>53</v>
      </c>
      <c r="C22" s="4" t="s">
        <v>54</v>
      </c>
      <c r="D22" s="110"/>
      <c r="E22" s="45">
        <v>40</v>
      </c>
      <c r="F22" s="137"/>
      <c r="G22" s="45">
        <f t="shared" si="0"/>
        <v>0</v>
      </c>
      <c r="H22" s="45">
        <v>41.8</v>
      </c>
      <c r="I22" s="45"/>
      <c r="J22" s="127">
        <f>F22/E22*100</f>
        <v>0</v>
      </c>
      <c r="K22" s="127">
        <f>F22/E22*100</f>
        <v>0</v>
      </c>
      <c r="L22" s="127"/>
      <c r="M22" s="127"/>
      <c r="N22" s="127"/>
    </row>
    <row r="23" spans="1:24" ht="18">
      <c r="A23" s="4"/>
      <c r="B23" s="53" t="s">
        <v>55</v>
      </c>
      <c r="C23" s="4" t="s">
        <v>13</v>
      </c>
      <c r="D23" s="110"/>
      <c r="E23" s="97">
        <v>3260</v>
      </c>
      <c r="F23" s="99"/>
      <c r="G23" s="45">
        <f t="shared" si="0"/>
        <v>0</v>
      </c>
      <c r="H23" s="99">
        <v>3428</v>
      </c>
      <c r="I23" s="45"/>
      <c r="J23" s="99">
        <f aca="true" t="shared" si="5" ref="J23:X23">J22*J21/10</f>
        <v>0</v>
      </c>
      <c r="K23" s="99">
        <f t="shared" si="5"/>
        <v>0</v>
      </c>
      <c r="L23" s="99">
        <f t="shared" si="5"/>
        <v>0</v>
      </c>
      <c r="M23" s="99">
        <f t="shared" si="5"/>
        <v>0</v>
      </c>
      <c r="N23" s="99">
        <f t="shared" si="5"/>
        <v>0</v>
      </c>
      <c r="O23" s="99">
        <f t="shared" si="5"/>
        <v>0</v>
      </c>
      <c r="P23" s="99">
        <f t="shared" si="5"/>
        <v>0</v>
      </c>
      <c r="Q23" s="99">
        <f t="shared" si="5"/>
        <v>0</v>
      </c>
      <c r="R23" s="99">
        <f t="shared" si="5"/>
        <v>0</v>
      </c>
      <c r="S23" s="99">
        <f t="shared" si="5"/>
        <v>0</v>
      </c>
      <c r="T23" s="99">
        <f t="shared" si="5"/>
        <v>0</v>
      </c>
      <c r="U23" s="99">
        <f t="shared" si="5"/>
        <v>0</v>
      </c>
      <c r="V23" s="99">
        <f t="shared" si="5"/>
        <v>0</v>
      </c>
      <c r="W23" s="99">
        <f t="shared" si="5"/>
        <v>0</v>
      </c>
      <c r="X23" s="99">
        <f t="shared" si="5"/>
        <v>0</v>
      </c>
    </row>
    <row r="24" spans="1:14" ht="18">
      <c r="A24" s="4" t="s">
        <v>10</v>
      </c>
      <c r="B24" s="53" t="s">
        <v>56</v>
      </c>
      <c r="C24" s="4" t="s">
        <v>122</v>
      </c>
      <c r="D24" s="110">
        <v>2667</v>
      </c>
      <c r="E24" s="97">
        <v>2680</v>
      </c>
      <c r="F24" s="45">
        <f>F25+F28</f>
        <v>2671</v>
      </c>
      <c r="G24" s="45">
        <f t="shared" si="0"/>
        <v>99.66417910447761</v>
      </c>
      <c r="H24" s="45">
        <f>H25+H28</f>
        <v>2620</v>
      </c>
      <c r="I24" s="45">
        <f aca="true" t="shared" si="6" ref="I24:I55">H24/F24*100</f>
        <v>98.09060277049794</v>
      </c>
      <c r="J24" s="127">
        <f aca="true" t="shared" si="7" ref="J24:J43">F24/E24*100</f>
        <v>99.66417910447761</v>
      </c>
      <c r="K24" s="127">
        <f aca="true" t="shared" si="8" ref="K24:K43">F24/E24*100</f>
        <v>99.66417910447761</v>
      </c>
      <c r="L24" s="127"/>
      <c r="M24" s="127"/>
      <c r="N24" s="127"/>
    </row>
    <row r="25" spans="1:14" s="2" customFormat="1" ht="18">
      <c r="A25" s="48"/>
      <c r="B25" s="55" t="s">
        <v>57</v>
      </c>
      <c r="C25" s="48" t="s">
        <v>122</v>
      </c>
      <c r="D25" s="120">
        <v>1847</v>
      </c>
      <c r="E25" s="99">
        <v>1860</v>
      </c>
      <c r="F25" s="99">
        <v>1923</v>
      </c>
      <c r="G25" s="45">
        <f t="shared" si="0"/>
        <v>103.38709677419355</v>
      </c>
      <c r="H25" s="99">
        <v>1870</v>
      </c>
      <c r="I25" s="50">
        <f t="shared" si="6"/>
        <v>97.24388975559022</v>
      </c>
      <c r="J25" s="126">
        <f t="shared" si="7"/>
        <v>103.38709677419355</v>
      </c>
      <c r="K25" s="126">
        <f t="shared" si="8"/>
        <v>103.38709677419355</v>
      </c>
      <c r="L25" s="126"/>
      <c r="M25" s="126"/>
      <c r="N25" s="126"/>
    </row>
    <row r="26" spans="1:14" s="2" customFormat="1" ht="18">
      <c r="A26" s="48"/>
      <c r="B26" s="49" t="s">
        <v>53</v>
      </c>
      <c r="C26" s="48" t="s">
        <v>54</v>
      </c>
      <c r="D26" s="120">
        <v>41.5</v>
      </c>
      <c r="E26" s="50">
        <v>42</v>
      </c>
      <c r="F26" s="50">
        <v>42.5</v>
      </c>
      <c r="G26" s="45">
        <f t="shared" si="0"/>
        <v>101.19047619047619</v>
      </c>
      <c r="H26" s="50">
        <v>41.2</v>
      </c>
      <c r="I26" s="50">
        <f t="shared" si="6"/>
        <v>96.94117647058825</v>
      </c>
      <c r="J26" s="126">
        <f t="shared" si="7"/>
        <v>101.19047619047619</v>
      </c>
      <c r="K26" s="126">
        <f t="shared" si="8"/>
        <v>101.19047619047619</v>
      </c>
      <c r="L26" s="126"/>
      <c r="M26" s="126"/>
      <c r="N26" s="126"/>
    </row>
    <row r="27" spans="1:14" s="2" customFormat="1" ht="18">
      <c r="A27" s="48"/>
      <c r="B27" s="49" t="s">
        <v>55</v>
      </c>
      <c r="C27" s="48" t="s">
        <v>13</v>
      </c>
      <c r="D27" s="120">
        <v>744</v>
      </c>
      <c r="E27" s="99">
        <v>7812</v>
      </c>
      <c r="F27" s="123">
        <v>8173</v>
      </c>
      <c r="G27" s="45">
        <f t="shared" si="0"/>
        <v>104.621095750128</v>
      </c>
      <c r="H27" s="99">
        <v>7700</v>
      </c>
      <c r="I27" s="50">
        <f t="shared" si="6"/>
        <v>94.21265141318977</v>
      </c>
      <c r="J27" s="126">
        <f t="shared" si="7"/>
        <v>104.621095750128</v>
      </c>
      <c r="K27" s="126">
        <f t="shared" si="8"/>
        <v>104.621095750128</v>
      </c>
      <c r="L27" s="126"/>
      <c r="M27" s="126"/>
      <c r="N27" s="126"/>
    </row>
    <row r="28" spans="1:14" s="2" customFormat="1" ht="18">
      <c r="A28" s="48"/>
      <c r="B28" s="55" t="s">
        <v>58</v>
      </c>
      <c r="C28" s="48" t="s">
        <v>45</v>
      </c>
      <c r="D28" s="120">
        <v>820</v>
      </c>
      <c r="E28" s="99">
        <v>820</v>
      </c>
      <c r="F28" s="50">
        <v>748</v>
      </c>
      <c r="G28" s="45">
        <f t="shared" si="0"/>
        <v>91.21951219512195</v>
      </c>
      <c r="H28" s="123">
        <v>750</v>
      </c>
      <c r="I28" s="50">
        <f t="shared" si="6"/>
        <v>100.26737967914438</v>
      </c>
      <c r="J28" s="126">
        <f t="shared" si="7"/>
        <v>91.21951219512195</v>
      </c>
      <c r="K28" s="126">
        <f t="shared" si="8"/>
        <v>91.21951219512195</v>
      </c>
      <c r="L28" s="126"/>
      <c r="M28" s="126"/>
      <c r="N28" s="126"/>
    </row>
    <row r="29" spans="1:14" s="2" customFormat="1" ht="18">
      <c r="A29" s="48"/>
      <c r="B29" s="49" t="s">
        <v>53</v>
      </c>
      <c r="C29" s="48" t="s">
        <v>54</v>
      </c>
      <c r="D29" s="120">
        <v>18.9</v>
      </c>
      <c r="E29" s="50">
        <v>19</v>
      </c>
      <c r="F29" s="50">
        <v>18.9</v>
      </c>
      <c r="G29" s="45">
        <f t="shared" si="0"/>
        <v>99.4736842105263</v>
      </c>
      <c r="H29" s="120">
        <v>18.8</v>
      </c>
      <c r="I29" s="50">
        <f t="shared" si="6"/>
        <v>99.47089947089948</v>
      </c>
      <c r="J29" s="126">
        <f t="shared" si="7"/>
        <v>99.4736842105263</v>
      </c>
      <c r="K29" s="126">
        <f t="shared" si="8"/>
        <v>99.4736842105263</v>
      </c>
      <c r="L29" s="126"/>
      <c r="M29" s="126"/>
      <c r="N29" s="126"/>
    </row>
    <row r="30" spans="1:14" s="2" customFormat="1" ht="18">
      <c r="A30" s="48"/>
      <c r="B30" s="49" t="s">
        <v>55</v>
      </c>
      <c r="C30" s="48" t="s">
        <v>13</v>
      </c>
      <c r="D30" s="120">
        <v>1550</v>
      </c>
      <c r="E30" s="99">
        <v>1558</v>
      </c>
      <c r="F30" s="99">
        <v>1414</v>
      </c>
      <c r="G30" s="45">
        <f t="shared" si="0"/>
        <v>90.7573812580231</v>
      </c>
      <c r="H30" s="123">
        <v>1410</v>
      </c>
      <c r="I30" s="50">
        <f t="shared" si="6"/>
        <v>99.71711456859971</v>
      </c>
      <c r="J30" s="126">
        <f t="shared" si="7"/>
        <v>90.7573812580231</v>
      </c>
      <c r="K30" s="126">
        <f t="shared" si="8"/>
        <v>90.7573812580231</v>
      </c>
      <c r="L30" s="126"/>
      <c r="M30" s="126"/>
      <c r="N30" s="126"/>
    </row>
    <row r="31" spans="1:14" s="107" customFormat="1" ht="18">
      <c r="A31" s="51" t="s">
        <v>59</v>
      </c>
      <c r="B31" s="52" t="s">
        <v>60</v>
      </c>
      <c r="C31" s="51" t="s">
        <v>122</v>
      </c>
      <c r="D31" s="121">
        <v>358.5</v>
      </c>
      <c r="E31" s="47">
        <v>165</v>
      </c>
      <c r="F31" s="47">
        <f>F34+F37</f>
        <v>152</v>
      </c>
      <c r="G31" s="46">
        <f t="shared" si="0"/>
        <v>92.12121212121212</v>
      </c>
      <c r="H31" s="47">
        <f>H34+H37</f>
        <v>150</v>
      </c>
      <c r="I31" s="46">
        <f t="shared" si="6"/>
        <v>98.68421052631578</v>
      </c>
      <c r="J31" s="127">
        <f t="shared" si="7"/>
        <v>92.12121212121212</v>
      </c>
      <c r="K31" s="127">
        <f t="shared" si="8"/>
        <v>92.12121212121212</v>
      </c>
      <c r="L31" s="128"/>
      <c r="M31" s="128"/>
      <c r="N31" s="128"/>
    </row>
    <row r="32" spans="1:14" ht="18">
      <c r="A32" s="4"/>
      <c r="B32" s="53" t="s">
        <v>53</v>
      </c>
      <c r="C32" s="4" t="s">
        <v>54</v>
      </c>
      <c r="D32" s="110">
        <v>37.2</v>
      </c>
      <c r="E32" s="45">
        <v>42.2</v>
      </c>
      <c r="F32" s="137">
        <v>40.21</v>
      </c>
      <c r="G32" s="45">
        <f t="shared" si="0"/>
        <v>95.28436018957346</v>
      </c>
      <c r="H32" s="110">
        <v>41.91</v>
      </c>
      <c r="I32" s="45">
        <f t="shared" si="6"/>
        <v>104.22780402884852</v>
      </c>
      <c r="J32" s="127">
        <f t="shared" si="7"/>
        <v>95.28436018957346</v>
      </c>
      <c r="K32" s="127">
        <f t="shared" si="8"/>
        <v>95.28436018957346</v>
      </c>
      <c r="L32" s="127"/>
      <c r="M32" s="127"/>
      <c r="N32" s="127"/>
    </row>
    <row r="33" spans="1:14" ht="18">
      <c r="A33" s="4"/>
      <c r="B33" s="53" t="s">
        <v>55</v>
      </c>
      <c r="C33" s="4" t="s">
        <v>13</v>
      </c>
      <c r="D33" s="110">
        <v>1334</v>
      </c>
      <c r="E33" s="97">
        <v>697</v>
      </c>
      <c r="F33" s="50">
        <f>F36+F39</f>
        <v>612.5</v>
      </c>
      <c r="G33" s="45">
        <f t="shared" si="0"/>
        <v>87.87661406025825</v>
      </c>
      <c r="H33" s="101">
        <v>628.6</v>
      </c>
      <c r="I33" s="45">
        <f t="shared" si="6"/>
        <v>102.62857142857142</v>
      </c>
      <c r="J33" s="127">
        <f t="shared" si="7"/>
        <v>87.87661406025825</v>
      </c>
      <c r="K33" s="127">
        <f t="shared" si="8"/>
        <v>87.87661406025825</v>
      </c>
      <c r="L33" s="127"/>
      <c r="M33" s="127"/>
      <c r="N33" s="127"/>
    </row>
    <row r="34" spans="1:14" ht="18">
      <c r="A34" s="42" t="s">
        <v>10</v>
      </c>
      <c r="B34" s="43" t="s">
        <v>61</v>
      </c>
      <c r="C34" s="51" t="s">
        <v>122</v>
      </c>
      <c r="D34" s="110">
        <v>18.5</v>
      </c>
      <c r="E34" s="45">
        <v>15</v>
      </c>
      <c r="F34" s="45">
        <v>19</v>
      </c>
      <c r="G34" s="46">
        <f t="shared" si="0"/>
        <v>126.66666666666666</v>
      </c>
      <c r="H34" s="112">
        <v>10</v>
      </c>
      <c r="I34" s="46">
        <f t="shared" si="6"/>
        <v>52.63157894736842</v>
      </c>
      <c r="J34" s="127">
        <f t="shared" si="7"/>
        <v>126.66666666666666</v>
      </c>
      <c r="K34" s="127">
        <f t="shared" si="8"/>
        <v>126.66666666666666</v>
      </c>
      <c r="L34" s="127"/>
      <c r="M34" s="127"/>
      <c r="N34" s="127"/>
    </row>
    <row r="35" spans="1:14" ht="18">
      <c r="A35" s="4"/>
      <c r="B35" s="53" t="s">
        <v>53</v>
      </c>
      <c r="C35" s="4" t="s">
        <v>54</v>
      </c>
      <c r="D35" s="110">
        <v>37.3</v>
      </c>
      <c r="E35" s="45">
        <v>38</v>
      </c>
      <c r="F35" s="137">
        <v>38.2</v>
      </c>
      <c r="G35" s="45">
        <f t="shared" si="0"/>
        <v>100.52631578947368</v>
      </c>
      <c r="H35" s="110">
        <v>37.8</v>
      </c>
      <c r="I35" s="45">
        <f t="shared" si="6"/>
        <v>98.95287958115182</v>
      </c>
      <c r="J35" s="127">
        <f t="shared" si="7"/>
        <v>100.52631578947368</v>
      </c>
      <c r="K35" s="127">
        <f t="shared" si="8"/>
        <v>100.52631578947368</v>
      </c>
      <c r="L35" s="127"/>
      <c r="M35" s="127"/>
      <c r="N35" s="127"/>
    </row>
    <row r="36" spans="1:14" ht="18">
      <c r="A36" s="4"/>
      <c r="B36" s="53" t="s">
        <v>55</v>
      </c>
      <c r="C36" s="4" t="s">
        <v>13</v>
      </c>
      <c r="D36" s="110">
        <v>69.005</v>
      </c>
      <c r="E36" s="45">
        <v>57</v>
      </c>
      <c r="F36" s="50">
        <v>72.5</v>
      </c>
      <c r="G36" s="45">
        <f t="shared" si="0"/>
        <v>127.19298245614034</v>
      </c>
      <c r="H36" s="50">
        <v>37.8</v>
      </c>
      <c r="I36" s="45">
        <f t="shared" si="6"/>
        <v>52.137931034482754</v>
      </c>
      <c r="J36" s="127">
        <f t="shared" si="7"/>
        <v>127.19298245614034</v>
      </c>
      <c r="K36" s="127">
        <f t="shared" si="8"/>
        <v>127.19298245614034</v>
      </c>
      <c r="L36" s="127"/>
      <c r="M36" s="127"/>
      <c r="N36" s="127"/>
    </row>
    <row r="37" spans="1:14" s="69" customFormat="1" ht="17.25">
      <c r="A37" s="42" t="s">
        <v>10</v>
      </c>
      <c r="B37" s="43" t="s">
        <v>62</v>
      </c>
      <c r="C37" s="42" t="s">
        <v>45</v>
      </c>
      <c r="D37" s="112">
        <v>340</v>
      </c>
      <c r="E37" s="96">
        <v>150</v>
      </c>
      <c r="F37" s="96">
        <v>133</v>
      </c>
      <c r="G37" s="46">
        <f t="shared" si="0"/>
        <v>88.66666666666667</v>
      </c>
      <c r="H37" s="122">
        <v>140</v>
      </c>
      <c r="I37" s="46">
        <f t="shared" si="6"/>
        <v>105.26315789473684</v>
      </c>
      <c r="J37" s="125">
        <f t="shared" si="7"/>
        <v>88.66666666666667</v>
      </c>
      <c r="K37" s="125">
        <f t="shared" si="8"/>
        <v>88.66666666666667</v>
      </c>
      <c r="L37" s="125"/>
      <c r="M37" s="125"/>
      <c r="N37" s="125"/>
    </row>
    <row r="38" spans="1:26" ht="18">
      <c r="A38" s="4"/>
      <c r="B38" s="53" t="s">
        <v>53</v>
      </c>
      <c r="C38" s="4" t="s">
        <v>54</v>
      </c>
      <c r="D38" s="110">
        <v>37.2</v>
      </c>
      <c r="E38" s="45">
        <v>42.7</v>
      </c>
      <c r="F38" s="50">
        <v>40.5</v>
      </c>
      <c r="G38" s="45">
        <f t="shared" si="0"/>
        <v>94.84777517564402</v>
      </c>
      <c r="H38" s="110">
        <v>42.2</v>
      </c>
      <c r="I38" s="45">
        <f t="shared" si="6"/>
        <v>104.19753086419755</v>
      </c>
      <c r="J38" s="127">
        <f t="shared" si="7"/>
        <v>94.84777517564402</v>
      </c>
      <c r="K38" s="127">
        <f t="shared" si="8"/>
        <v>94.84777517564402</v>
      </c>
      <c r="L38" s="127"/>
      <c r="M38" s="127"/>
      <c r="N38" s="127"/>
      <c r="Z38" s="13"/>
    </row>
    <row r="39" spans="1:14" ht="18">
      <c r="A39" s="4"/>
      <c r="B39" s="53" t="s">
        <v>55</v>
      </c>
      <c r="C39" s="4" t="s">
        <v>13</v>
      </c>
      <c r="D39" s="110">
        <v>1264.8000000000002</v>
      </c>
      <c r="E39" s="97">
        <v>640</v>
      </c>
      <c r="F39" s="99">
        <v>540</v>
      </c>
      <c r="G39" s="45">
        <f t="shared" si="0"/>
        <v>84.375</v>
      </c>
      <c r="H39" s="99">
        <v>50.8</v>
      </c>
      <c r="I39" s="45">
        <f t="shared" si="6"/>
        <v>9.407407407407407</v>
      </c>
      <c r="J39" s="127">
        <f t="shared" si="7"/>
        <v>84.375</v>
      </c>
      <c r="K39" s="127">
        <f t="shared" si="8"/>
        <v>84.375</v>
      </c>
      <c r="L39" s="127"/>
      <c r="M39" s="127"/>
      <c r="N39" s="127"/>
    </row>
    <row r="40" spans="1:14" ht="18">
      <c r="A40" s="42">
        <v>2</v>
      </c>
      <c r="B40" s="43" t="s">
        <v>63</v>
      </c>
      <c r="C40" s="42" t="s">
        <v>45</v>
      </c>
      <c r="D40" s="112">
        <v>3950</v>
      </c>
      <c r="E40" s="96">
        <v>4000</v>
      </c>
      <c r="F40" s="96">
        <v>4224</v>
      </c>
      <c r="G40" s="46">
        <f t="shared" si="0"/>
        <v>105.60000000000001</v>
      </c>
      <c r="H40" s="122">
        <v>3900</v>
      </c>
      <c r="I40" s="46">
        <f t="shared" si="6"/>
        <v>92.32954545454545</v>
      </c>
      <c r="J40" s="127">
        <f t="shared" si="7"/>
        <v>105.60000000000001</v>
      </c>
      <c r="K40" s="127">
        <f t="shared" si="8"/>
        <v>105.60000000000001</v>
      </c>
      <c r="L40" s="127"/>
      <c r="M40" s="127"/>
      <c r="N40" s="127"/>
    </row>
    <row r="41" spans="1:14" ht="18">
      <c r="A41" s="4"/>
      <c r="B41" s="56" t="s">
        <v>64</v>
      </c>
      <c r="C41" s="4" t="s">
        <v>45</v>
      </c>
      <c r="D41" s="110">
        <v>3950</v>
      </c>
      <c r="E41" s="97">
        <v>4000</v>
      </c>
      <c r="F41" s="97">
        <v>4224</v>
      </c>
      <c r="G41" s="45">
        <f t="shared" si="0"/>
        <v>105.60000000000001</v>
      </c>
      <c r="H41" s="101">
        <v>3900</v>
      </c>
      <c r="I41" s="45">
        <f t="shared" si="6"/>
        <v>92.32954545454545</v>
      </c>
      <c r="J41" s="127">
        <f t="shared" si="7"/>
        <v>105.60000000000001</v>
      </c>
      <c r="K41" s="127">
        <f t="shared" si="8"/>
        <v>105.60000000000001</v>
      </c>
      <c r="L41" s="127"/>
      <c r="M41" s="127"/>
      <c r="N41" s="127"/>
    </row>
    <row r="42" spans="1:26" ht="18">
      <c r="A42" s="4"/>
      <c r="B42" s="53" t="s">
        <v>53</v>
      </c>
      <c r="C42" s="4" t="s">
        <v>54</v>
      </c>
      <c r="D42" s="110">
        <v>121</v>
      </c>
      <c r="E42" s="45">
        <v>125</v>
      </c>
      <c r="F42" s="99">
        <v>125.3</v>
      </c>
      <c r="G42" s="45">
        <f aca="true" t="shared" si="9" ref="G42:G73">F42/E42*100</f>
        <v>100.24</v>
      </c>
      <c r="H42" s="110">
        <v>125.5</v>
      </c>
      <c r="I42" s="45">
        <f t="shared" si="6"/>
        <v>100.15961691939346</v>
      </c>
      <c r="J42" s="127">
        <f t="shared" si="7"/>
        <v>100.24</v>
      </c>
      <c r="K42" s="127">
        <f t="shared" si="8"/>
        <v>100.24</v>
      </c>
      <c r="L42" s="127"/>
      <c r="M42" s="127"/>
      <c r="N42" s="127"/>
      <c r="Z42" s="13"/>
    </row>
    <row r="43" spans="1:14" ht="18">
      <c r="A43" s="4"/>
      <c r="B43" s="53" t="s">
        <v>55</v>
      </c>
      <c r="C43" s="4" t="s">
        <v>13</v>
      </c>
      <c r="D43" s="110">
        <v>47795</v>
      </c>
      <c r="E43" s="97">
        <v>50000</v>
      </c>
      <c r="F43" s="99">
        <v>52927</v>
      </c>
      <c r="G43" s="45">
        <f t="shared" si="9"/>
        <v>105.854</v>
      </c>
      <c r="H43" s="101">
        <v>4845</v>
      </c>
      <c r="I43" s="45">
        <f t="shared" si="6"/>
        <v>9.154117936025091</v>
      </c>
      <c r="J43" s="127">
        <f t="shared" si="7"/>
        <v>105.854</v>
      </c>
      <c r="K43" s="127">
        <f t="shared" si="8"/>
        <v>105.854</v>
      </c>
      <c r="L43" s="127"/>
      <c r="M43" s="127"/>
      <c r="N43" s="127"/>
    </row>
    <row r="44" spans="1:24" s="69" customFormat="1" ht="17.25">
      <c r="A44" s="42">
        <v>3</v>
      </c>
      <c r="B44" s="43" t="s">
        <v>65</v>
      </c>
      <c r="C44" s="42" t="s">
        <v>45</v>
      </c>
      <c r="D44" s="112">
        <v>117</v>
      </c>
      <c r="E44" s="138">
        <v>125</v>
      </c>
      <c r="F44" s="96">
        <v>125</v>
      </c>
      <c r="G44" s="46">
        <f t="shared" si="9"/>
        <v>100</v>
      </c>
      <c r="H44" s="96">
        <v>135</v>
      </c>
      <c r="I44" s="46">
        <f t="shared" si="6"/>
        <v>108</v>
      </c>
      <c r="J44" s="96">
        <f aca="true" t="shared" si="10" ref="J44:X44">J45</f>
        <v>100</v>
      </c>
      <c r="K44" s="96">
        <f t="shared" si="10"/>
        <v>100</v>
      </c>
      <c r="L44" s="96">
        <f t="shared" si="10"/>
        <v>0</v>
      </c>
      <c r="M44" s="96">
        <f t="shared" si="10"/>
        <v>0</v>
      </c>
      <c r="N44" s="96">
        <f t="shared" si="10"/>
        <v>0</v>
      </c>
      <c r="O44" s="96">
        <f t="shared" si="10"/>
        <v>0</v>
      </c>
      <c r="P44" s="96">
        <f t="shared" si="10"/>
        <v>0</v>
      </c>
      <c r="Q44" s="96">
        <f t="shared" si="10"/>
        <v>0</v>
      </c>
      <c r="R44" s="96">
        <f t="shared" si="10"/>
        <v>0</v>
      </c>
      <c r="S44" s="96">
        <f t="shared" si="10"/>
        <v>0</v>
      </c>
      <c r="T44" s="96">
        <f t="shared" si="10"/>
        <v>0</v>
      </c>
      <c r="U44" s="96">
        <f t="shared" si="10"/>
        <v>0</v>
      </c>
      <c r="V44" s="96">
        <f t="shared" si="10"/>
        <v>0</v>
      </c>
      <c r="W44" s="96">
        <f t="shared" si="10"/>
        <v>0</v>
      </c>
      <c r="X44" s="96">
        <f t="shared" si="10"/>
        <v>0</v>
      </c>
    </row>
    <row r="45" spans="1:14" ht="18">
      <c r="A45" s="4"/>
      <c r="B45" s="56" t="s">
        <v>66</v>
      </c>
      <c r="C45" s="4" t="s">
        <v>45</v>
      </c>
      <c r="D45" s="110">
        <v>117</v>
      </c>
      <c r="E45" s="45">
        <v>125</v>
      </c>
      <c r="F45" s="45">
        <v>125</v>
      </c>
      <c r="G45" s="46">
        <f t="shared" si="9"/>
        <v>100</v>
      </c>
      <c r="H45" s="45">
        <v>135</v>
      </c>
      <c r="I45" s="45">
        <f t="shared" si="6"/>
        <v>108</v>
      </c>
      <c r="J45" s="127">
        <f aca="true" t="shared" si="11" ref="J45:J55">F45/E45*100</f>
        <v>100</v>
      </c>
      <c r="K45" s="127">
        <f aca="true" t="shared" si="12" ref="K45:K55">F45/E45*100</f>
        <v>100</v>
      </c>
      <c r="L45" s="127"/>
      <c r="M45" s="127"/>
      <c r="N45" s="127"/>
    </row>
    <row r="46" spans="1:11" s="114" customFormat="1" ht="18">
      <c r="A46" s="84">
        <v>4</v>
      </c>
      <c r="B46" s="111" t="s">
        <v>190</v>
      </c>
      <c r="C46" s="84" t="s">
        <v>45</v>
      </c>
      <c r="D46" s="112">
        <v>123.8</v>
      </c>
      <c r="E46" s="112">
        <v>246.5</v>
      </c>
      <c r="F46" s="46">
        <f>F47+F50+F56+F53+F57</f>
        <v>242.7</v>
      </c>
      <c r="G46" s="46">
        <f t="shared" si="9"/>
        <v>98.45841784989857</v>
      </c>
      <c r="H46" s="46">
        <f>H47+H50+H53+H56+H57</f>
        <v>257.3</v>
      </c>
      <c r="I46" s="46">
        <f t="shared" si="6"/>
        <v>106.01565718994645</v>
      </c>
      <c r="J46" s="113">
        <f t="shared" si="11"/>
        <v>98.45841784989857</v>
      </c>
      <c r="K46" s="113">
        <f t="shared" si="12"/>
        <v>98.45841784989857</v>
      </c>
    </row>
    <row r="47" spans="1:11" s="113" customFormat="1" ht="18">
      <c r="A47" s="88"/>
      <c r="B47" s="115" t="s">
        <v>186</v>
      </c>
      <c r="C47" s="88" t="s">
        <v>45</v>
      </c>
      <c r="D47" s="204">
        <v>4.39</v>
      </c>
      <c r="E47" s="110">
        <v>5.3</v>
      </c>
      <c r="F47" s="45">
        <v>4.4</v>
      </c>
      <c r="G47" s="45">
        <f t="shared" si="9"/>
        <v>83.01886792452832</v>
      </c>
      <c r="H47" s="110">
        <v>6.1</v>
      </c>
      <c r="I47" s="45">
        <f t="shared" si="6"/>
        <v>138.63636363636363</v>
      </c>
      <c r="J47" s="113">
        <f t="shared" si="11"/>
        <v>83.01886792452832</v>
      </c>
      <c r="K47" s="113">
        <f t="shared" si="12"/>
        <v>83.01886792452832</v>
      </c>
    </row>
    <row r="48" spans="1:11" s="113" customFormat="1" ht="18" hidden="1">
      <c r="A48" s="88"/>
      <c r="B48" s="108" t="s">
        <v>53</v>
      </c>
      <c r="C48" s="88" t="s">
        <v>54</v>
      </c>
      <c r="D48" s="110"/>
      <c r="E48" s="110"/>
      <c r="F48" s="45"/>
      <c r="G48" s="45" t="e">
        <f t="shared" si="9"/>
        <v>#DIV/0!</v>
      </c>
      <c r="H48" s="110"/>
      <c r="I48" s="45" t="e">
        <f t="shared" si="6"/>
        <v>#DIV/0!</v>
      </c>
      <c r="J48" s="113" t="e">
        <f t="shared" si="11"/>
        <v>#DIV/0!</v>
      </c>
      <c r="K48" s="113" t="e">
        <f t="shared" si="12"/>
        <v>#DIV/0!</v>
      </c>
    </row>
    <row r="49" spans="1:11" s="113" customFormat="1" ht="18" hidden="1">
      <c r="A49" s="88"/>
      <c r="B49" s="108" t="s">
        <v>55</v>
      </c>
      <c r="C49" s="88" t="s">
        <v>13</v>
      </c>
      <c r="D49" s="110"/>
      <c r="E49" s="110"/>
      <c r="F49" s="45"/>
      <c r="G49" s="45" t="e">
        <f t="shared" si="9"/>
        <v>#DIV/0!</v>
      </c>
      <c r="H49" s="110"/>
      <c r="I49" s="45" t="e">
        <f t="shared" si="6"/>
        <v>#DIV/0!</v>
      </c>
      <c r="J49" s="113" t="e">
        <f t="shared" si="11"/>
        <v>#DIV/0!</v>
      </c>
      <c r="K49" s="113" t="e">
        <f t="shared" si="12"/>
        <v>#DIV/0!</v>
      </c>
    </row>
    <row r="50" spans="1:11" s="113" customFormat="1" ht="18">
      <c r="A50" s="88"/>
      <c r="B50" s="115" t="s">
        <v>188</v>
      </c>
      <c r="C50" s="88" t="s">
        <v>45</v>
      </c>
      <c r="D50" s="110">
        <v>232.5</v>
      </c>
      <c r="E50" s="110">
        <v>235</v>
      </c>
      <c r="F50" s="45">
        <v>232.2</v>
      </c>
      <c r="G50" s="45">
        <f t="shared" si="9"/>
        <v>98.80851063829786</v>
      </c>
      <c r="H50" s="132">
        <v>245</v>
      </c>
      <c r="I50" s="45">
        <f t="shared" si="6"/>
        <v>105.51248923341947</v>
      </c>
      <c r="J50" s="113">
        <f t="shared" si="11"/>
        <v>98.80851063829786</v>
      </c>
      <c r="K50" s="113">
        <f t="shared" si="12"/>
        <v>98.80851063829786</v>
      </c>
    </row>
    <row r="51" spans="1:11" s="113" customFormat="1" ht="18" hidden="1">
      <c r="A51" s="88"/>
      <c r="B51" s="108" t="s">
        <v>53</v>
      </c>
      <c r="C51" s="88" t="s">
        <v>54</v>
      </c>
      <c r="D51" s="110"/>
      <c r="E51" s="110"/>
      <c r="F51" s="50"/>
      <c r="G51" s="45" t="e">
        <f t="shared" si="9"/>
        <v>#DIV/0!</v>
      </c>
      <c r="H51" s="132"/>
      <c r="I51" s="45" t="e">
        <f t="shared" si="6"/>
        <v>#DIV/0!</v>
      </c>
      <c r="J51" s="113" t="e">
        <f t="shared" si="11"/>
        <v>#DIV/0!</v>
      </c>
      <c r="K51" s="113" t="e">
        <f t="shared" si="12"/>
        <v>#DIV/0!</v>
      </c>
    </row>
    <row r="52" spans="1:11" s="113" customFormat="1" ht="18" hidden="1">
      <c r="A52" s="88"/>
      <c r="B52" s="108" t="s">
        <v>55</v>
      </c>
      <c r="C52" s="88" t="s">
        <v>13</v>
      </c>
      <c r="D52" s="110"/>
      <c r="E52" s="110"/>
      <c r="F52" s="50"/>
      <c r="G52" s="45" t="e">
        <f t="shared" si="9"/>
        <v>#DIV/0!</v>
      </c>
      <c r="H52" s="132"/>
      <c r="I52" s="45" t="e">
        <f t="shared" si="6"/>
        <v>#DIV/0!</v>
      </c>
      <c r="J52" s="113" t="e">
        <f t="shared" si="11"/>
        <v>#DIV/0!</v>
      </c>
      <c r="K52" s="113" t="e">
        <f t="shared" si="12"/>
        <v>#DIV/0!</v>
      </c>
    </row>
    <row r="53" spans="1:11" s="113" customFormat="1" ht="18">
      <c r="A53" s="88"/>
      <c r="B53" s="115" t="s">
        <v>187</v>
      </c>
      <c r="C53" s="88" t="s">
        <v>45</v>
      </c>
      <c r="D53" s="110">
        <v>5</v>
      </c>
      <c r="E53" s="110">
        <v>5</v>
      </c>
      <c r="F53" s="45">
        <v>4.4</v>
      </c>
      <c r="G53" s="45">
        <f t="shared" si="9"/>
        <v>88.00000000000001</v>
      </c>
      <c r="H53" s="110">
        <v>4.5</v>
      </c>
      <c r="I53" s="45">
        <f t="shared" si="6"/>
        <v>102.27272727272727</v>
      </c>
      <c r="J53" s="113">
        <f t="shared" si="11"/>
        <v>88.00000000000001</v>
      </c>
      <c r="K53" s="113">
        <f t="shared" si="12"/>
        <v>88.00000000000001</v>
      </c>
    </row>
    <row r="54" spans="1:11" s="113" customFormat="1" ht="18" hidden="1">
      <c r="A54" s="88"/>
      <c r="B54" s="108" t="s">
        <v>53</v>
      </c>
      <c r="C54" s="88" t="s">
        <v>54</v>
      </c>
      <c r="D54" s="110"/>
      <c r="E54" s="110"/>
      <c r="F54" s="50"/>
      <c r="G54" s="45" t="e">
        <f t="shared" si="9"/>
        <v>#DIV/0!</v>
      </c>
      <c r="H54" s="110"/>
      <c r="I54" s="45" t="e">
        <f t="shared" si="6"/>
        <v>#DIV/0!</v>
      </c>
      <c r="J54" s="113" t="e">
        <f t="shared" si="11"/>
        <v>#DIV/0!</v>
      </c>
      <c r="K54" s="113" t="e">
        <f t="shared" si="12"/>
        <v>#DIV/0!</v>
      </c>
    </row>
    <row r="55" spans="1:27" s="113" customFormat="1" ht="18" hidden="1">
      <c r="A55" s="88"/>
      <c r="B55" s="108" t="s">
        <v>55</v>
      </c>
      <c r="C55" s="88" t="s">
        <v>13</v>
      </c>
      <c r="D55" s="110"/>
      <c r="E55" s="110"/>
      <c r="F55" s="50"/>
      <c r="G55" s="45" t="e">
        <f t="shared" si="9"/>
        <v>#DIV/0!</v>
      </c>
      <c r="H55" s="110"/>
      <c r="I55" s="45" t="e">
        <f t="shared" si="6"/>
        <v>#DIV/0!</v>
      </c>
      <c r="J55" s="113" t="e">
        <f t="shared" si="11"/>
        <v>#DIV/0!</v>
      </c>
      <c r="K55" s="113" t="e">
        <f t="shared" si="12"/>
        <v>#DIV/0!</v>
      </c>
      <c r="AA55" s="116"/>
    </row>
    <row r="56" spans="1:27" s="113" customFormat="1" ht="18">
      <c r="A56" s="88"/>
      <c r="B56" s="115" t="s">
        <v>191</v>
      </c>
      <c r="C56" s="88" t="s">
        <v>45</v>
      </c>
      <c r="D56" s="110">
        <v>0.4</v>
      </c>
      <c r="E56" s="110">
        <v>0.6</v>
      </c>
      <c r="F56" s="45">
        <v>1</v>
      </c>
      <c r="G56" s="45">
        <f t="shared" si="9"/>
        <v>166.66666666666669</v>
      </c>
      <c r="H56" s="110">
        <v>1</v>
      </c>
      <c r="I56" s="45">
        <f aca="true" t="shared" si="13" ref="I56:I87">H56/F56*100</f>
        <v>100</v>
      </c>
      <c r="AA56" s="116"/>
    </row>
    <row r="57" spans="1:27" s="113" customFormat="1" ht="18">
      <c r="A57" s="88"/>
      <c r="B57" s="115" t="s">
        <v>192</v>
      </c>
      <c r="C57" s="88" t="s">
        <v>45</v>
      </c>
      <c r="D57" s="110">
        <v>0.6</v>
      </c>
      <c r="E57" s="110">
        <v>0.6</v>
      </c>
      <c r="F57" s="45">
        <v>0.7</v>
      </c>
      <c r="G57" s="45">
        <f t="shared" si="9"/>
        <v>116.66666666666667</v>
      </c>
      <c r="H57" s="110">
        <v>0.7</v>
      </c>
      <c r="I57" s="45">
        <f t="shared" si="13"/>
        <v>100</v>
      </c>
      <c r="AA57" s="116"/>
    </row>
    <row r="58" spans="1:14" ht="18">
      <c r="A58" s="42" t="s">
        <v>18</v>
      </c>
      <c r="B58" s="43" t="s">
        <v>67</v>
      </c>
      <c r="C58" s="42" t="s">
        <v>45</v>
      </c>
      <c r="D58" s="112">
        <v>6456</v>
      </c>
      <c r="E58" s="96">
        <v>6509.8</v>
      </c>
      <c r="F58" s="46">
        <f>F59+F70</f>
        <v>6482.6</v>
      </c>
      <c r="G58" s="46">
        <f t="shared" si="9"/>
        <v>99.58216842299304</v>
      </c>
      <c r="H58" s="46">
        <f>H59+H70</f>
        <v>6251.6</v>
      </c>
      <c r="I58" s="46">
        <f t="shared" si="13"/>
        <v>96.43661493845063</v>
      </c>
      <c r="J58" s="127">
        <f aca="true" t="shared" si="14" ref="J58:J87">F58/E58*100</f>
        <v>99.58216842299304</v>
      </c>
      <c r="K58" s="127">
        <f aca="true" t="shared" si="15" ref="K58:K87">F58/E58*100</f>
        <v>99.58216842299304</v>
      </c>
      <c r="L58" s="127"/>
      <c r="M58" s="127"/>
      <c r="N58" s="127"/>
    </row>
    <row r="59" spans="1:14" ht="18">
      <c r="A59" s="42">
        <v>1</v>
      </c>
      <c r="B59" s="43" t="s">
        <v>68</v>
      </c>
      <c r="C59" s="42" t="s">
        <v>45</v>
      </c>
      <c r="D59" s="112">
        <v>3296</v>
      </c>
      <c r="E59" s="96">
        <v>3298.8</v>
      </c>
      <c r="F59" s="46">
        <f>F60+F65</f>
        <v>3301.6</v>
      </c>
      <c r="G59" s="46">
        <f t="shared" si="9"/>
        <v>100.08487935006669</v>
      </c>
      <c r="H59" s="46">
        <f>H60+H65</f>
        <v>3301.6</v>
      </c>
      <c r="I59" s="46">
        <f t="shared" si="13"/>
        <v>100</v>
      </c>
      <c r="J59" s="127">
        <f t="shared" si="14"/>
        <v>100.08487935006669</v>
      </c>
      <c r="K59" s="127">
        <f t="shared" si="15"/>
        <v>100.08487935006669</v>
      </c>
      <c r="L59" s="129">
        <f>F59-E59</f>
        <v>2.799999999999727</v>
      </c>
      <c r="M59" s="127"/>
      <c r="N59" s="127"/>
    </row>
    <row r="60" spans="1:14" s="2" customFormat="1" ht="18">
      <c r="A60" s="51" t="s">
        <v>51</v>
      </c>
      <c r="B60" s="52" t="s">
        <v>151</v>
      </c>
      <c r="C60" s="51" t="s">
        <v>45</v>
      </c>
      <c r="D60" s="121">
        <v>1736</v>
      </c>
      <c r="E60" s="98">
        <v>1772</v>
      </c>
      <c r="F60" s="47">
        <v>1762.8</v>
      </c>
      <c r="G60" s="46">
        <f t="shared" si="9"/>
        <v>99.48081264108352</v>
      </c>
      <c r="H60" s="121">
        <v>1762.8</v>
      </c>
      <c r="I60" s="46">
        <f t="shared" si="13"/>
        <v>100</v>
      </c>
      <c r="J60" s="127">
        <f t="shared" si="14"/>
        <v>99.48081264108352</v>
      </c>
      <c r="K60" s="127">
        <f t="shared" si="15"/>
        <v>99.48081264108352</v>
      </c>
      <c r="L60" s="130">
        <f>F60-D60</f>
        <v>26.799999999999955</v>
      </c>
      <c r="M60" s="126">
        <f>L60/F60*100</f>
        <v>1.520308599954615</v>
      </c>
      <c r="N60" s="126"/>
    </row>
    <row r="61" spans="1:14" ht="18">
      <c r="A61" s="4"/>
      <c r="B61" s="56" t="s">
        <v>69</v>
      </c>
      <c r="C61" s="4" t="s">
        <v>45</v>
      </c>
      <c r="D61" s="110">
        <v>47.3</v>
      </c>
      <c r="E61" s="97">
        <v>50</v>
      </c>
      <c r="F61" s="45">
        <v>30.8</v>
      </c>
      <c r="G61" s="45">
        <f t="shared" si="9"/>
        <v>61.6</v>
      </c>
      <c r="H61" s="101">
        <v>0</v>
      </c>
      <c r="I61" s="45">
        <f t="shared" si="13"/>
        <v>0</v>
      </c>
      <c r="J61" s="127">
        <f t="shared" si="14"/>
        <v>61.6</v>
      </c>
      <c r="K61" s="127">
        <f t="shared" si="15"/>
        <v>61.6</v>
      </c>
      <c r="L61" s="127"/>
      <c r="M61" s="127"/>
      <c r="N61" s="127"/>
    </row>
    <row r="62" spans="1:14" ht="18">
      <c r="A62" s="4"/>
      <c r="B62" s="56" t="s">
        <v>70</v>
      </c>
      <c r="C62" s="4" t="s">
        <v>45</v>
      </c>
      <c r="D62" s="110">
        <v>1167</v>
      </c>
      <c r="E62" s="97">
        <v>1326</v>
      </c>
      <c r="F62" s="97">
        <v>1326</v>
      </c>
      <c r="G62" s="45">
        <f t="shared" si="9"/>
        <v>100</v>
      </c>
      <c r="H62" s="110">
        <v>1331</v>
      </c>
      <c r="I62" s="45">
        <f t="shared" si="13"/>
        <v>100.37707390648566</v>
      </c>
      <c r="J62" s="127">
        <f t="shared" si="14"/>
        <v>100</v>
      </c>
      <c r="K62" s="127">
        <f t="shared" si="15"/>
        <v>100</v>
      </c>
      <c r="L62" s="127"/>
      <c r="M62" s="127"/>
      <c r="N62" s="127"/>
    </row>
    <row r="63" spans="1:26" s="2" customFormat="1" ht="18">
      <c r="A63" s="48"/>
      <c r="B63" s="49" t="s">
        <v>53</v>
      </c>
      <c r="C63" s="48" t="s">
        <v>54</v>
      </c>
      <c r="D63" s="120">
        <v>11.5</v>
      </c>
      <c r="E63" s="50">
        <v>11.7</v>
      </c>
      <c r="F63" s="50">
        <v>11.7</v>
      </c>
      <c r="G63" s="45">
        <f t="shared" si="9"/>
        <v>100</v>
      </c>
      <c r="H63" s="120">
        <v>12</v>
      </c>
      <c r="I63" s="50">
        <f t="shared" si="13"/>
        <v>102.56410256410258</v>
      </c>
      <c r="J63" s="126">
        <f t="shared" si="14"/>
        <v>100</v>
      </c>
      <c r="K63" s="126">
        <f t="shared" si="15"/>
        <v>100</v>
      </c>
      <c r="L63" s="126"/>
      <c r="M63" s="126"/>
      <c r="N63" s="126"/>
      <c r="Z63" s="117"/>
    </row>
    <row r="64" spans="1:26" s="2" customFormat="1" ht="18">
      <c r="A64" s="48"/>
      <c r="B64" s="49" t="s">
        <v>55</v>
      </c>
      <c r="C64" s="48" t="s">
        <v>47</v>
      </c>
      <c r="D64" s="120">
        <v>1342</v>
      </c>
      <c r="E64" s="99">
        <v>1551</v>
      </c>
      <c r="F64" s="50">
        <v>1551.4</v>
      </c>
      <c r="G64" s="45">
        <f t="shared" si="9"/>
        <v>100.02578981302386</v>
      </c>
      <c r="H64" s="123">
        <v>1597</v>
      </c>
      <c r="I64" s="50">
        <f t="shared" si="13"/>
        <v>102.93928064973572</v>
      </c>
      <c r="J64" s="126">
        <f t="shared" si="14"/>
        <v>100.02578981302386</v>
      </c>
      <c r="K64" s="126">
        <f t="shared" si="15"/>
        <v>100.02578981302386</v>
      </c>
      <c r="L64" s="126"/>
      <c r="M64" s="126"/>
      <c r="N64" s="126"/>
      <c r="Z64" s="117"/>
    </row>
    <row r="65" spans="1:14" ht="18">
      <c r="A65" s="51" t="s">
        <v>59</v>
      </c>
      <c r="B65" s="52" t="s">
        <v>150</v>
      </c>
      <c r="C65" s="51" t="s">
        <v>45</v>
      </c>
      <c r="D65" s="205">
        <v>1560</v>
      </c>
      <c r="E65" s="100">
        <v>1526.8</v>
      </c>
      <c r="F65" s="47">
        <v>1538.8</v>
      </c>
      <c r="G65" s="46">
        <f t="shared" si="9"/>
        <v>100.78595755829186</v>
      </c>
      <c r="H65" s="121">
        <v>1538.8</v>
      </c>
      <c r="I65" s="46">
        <f t="shared" si="13"/>
        <v>100</v>
      </c>
      <c r="J65" s="127">
        <f t="shared" si="14"/>
        <v>100.78595755829186</v>
      </c>
      <c r="K65" s="127">
        <f t="shared" si="15"/>
        <v>100.78595755829186</v>
      </c>
      <c r="L65" s="127"/>
      <c r="M65" s="129">
        <f>F65-D65</f>
        <v>-21.200000000000045</v>
      </c>
      <c r="N65" s="127"/>
    </row>
    <row r="66" spans="1:14" ht="18">
      <c r="A66" s="4"/>
      <c r="B66" s="56" t="s">
        <v>69</v>
      </c>
      <c r="C66" s="4" t="s">
        <v>45</v>
      </c>
      <c r="D66" s="110">
        <v>32</v>
      </c>
      <c r="E66" s="97">
        <v>5</v>
      </c>
      <c r="F66" s="97">
        <v>12</v>
      </c>
      <c r="G66" s="45">
        <f t="shared" si="9"/>
        <v>240</v>
      </c>
      <c r="H66" s="97">
        <v>0</v>
      </c>
      <c r="I66" s="45">
        <f t="shared" si="13"/>
        <v>0</v>
      </c>
      <c r="J66" s="127">
        <f t="shared" si="14"/>
        <v>240</v>
      </c>
      <c r="K66" s="127">
        <f t="shared" si="15"/>
        <v>240</v>
      </c>
      <c r="L66" s="127"/>
      <c r="M66" s="127">
        <f>M65/F65*100</f>
        <v>-1.3776969066805331</v>
      </c>
      <c r="N66" s="127"/>
    </row>
    <row r="67" spans="1:14" ht="18">
      <c r="A67" s="4"/>
      <c r="B67" s="56" t="s">
        <v>70</v>
      </c>
      <c r="C67" s="4" t="s">
        <v>45</v>
      </c>
      <c r="D67" s="110">
        <v>765</v>
      </c>
      <c r="E67" s="97">
        <v>8816</v>
      </c>
      <c r="F67" s="45">
        <v>881.6</v>
      </c>
      <c r="G67" s="45">
        <f t="shared" si="9"/>
        <v>10</v>
      </c>
      <c r="H67" s="97">
        <v>1114</v>
      </c>
      <c r="I67" s="45">
        <f t="shared" si="13"/>
        <v>126.3611615245009</v>
      </c>
      <c r="J67" s="127">
        <f t="shared" si="14"/>
        <v>10</v>
      </c>
      <c r="K67" s="127">
        <f t="shared" si="15"/>
        <v>10</v>
      </c>
      <c r="L67" s="127"/>
      <c r="M67" s="127"/>
      <c r="N67" s="124">
        <f>H59+124</f>
        <v>3425.6</v>
      </c>
    </row>
    <row r="68" spans="1:14" s="2" customFormat="1" ht="18">
      <c r="A68" s="48"/>
      <c r="B68" s="49" t="s">
        <v>53</v>
      </c>
      <c r="C68" s="48" t="s">
        <v>71</v>
      </c>
      <c r="D68" s="120">
        <v>7.5</v>
      </c>
      <c r="E68" s="50">
        <v>8.22</v>
      </c>
      <c r="F68" s="50">
        <v>7.8</v>
      </c>
      <c r="G68" s="45">
        <f t="shared" si="9"/>
        <v>94.8905109489051</v>
      </c>
      <c r="H68" s="50">
        <v>8.3</v>
      </c>
      <c r="I68" s="50">
        <f t="shared" si="13"/>
        <v>106.41025641025644</v>
      </c>
      <c r="J68" s="126">
        <f t="shared" si="14"/>
        <v>94.8905109489051</v>
      </c>
      <c r="K68" s="126">
        <f t="shared" si="15"/>
        <v>94.8905109489051</v>
      </c>
      <c r="L68" s="126"/>
      <c r="M68" s="126"/>
      <c r="N68" s="126"/>
    </row>
    <row r="69" spans="1:14" s="2" customFormat="1" ht="18">
      <c r="A69" s="48"/>
      <c r="B69" s="49" t="s">
        <v>55</v>
      </c>
      <c r="C69" s="48" t="s">
        <v>47</v>
      </c>
      <c r="D69" s="120">
        <v>574</v>
      </c>
      <c r="E69" s="99">
        <v>724.7</v>
      </c>
      <c r="F69" s="50">
        <v>692</v>
      </c>
      <c r="G69" s="45">
        <f t="shared" si="9"/>
        <v>95.48778805022768</v>
      </c>
      <c r="H69" s="99">
        <v>919</v>
      </c>
      <c r="I69" s="50">
        <f t="shared" si="13"/>
        <v>132.80346820809248</v>
      </c>
      <c r="J69" s="126">
        <f t="shared" si="14"/>
        <v>95.48778805022768</v>
      </c>
      <c r="K69" s="126">
        <f t="shared" si="15"/>
        <v>95.48778805022768</v>
      </c>
      <c r="L69" s="126"/>
      <c r="M69" s="126"/>
      <c r="N69" s="126"/>
    </row>
    <row r="70" spans="1:14" ht="18">
      <c r="A70" s="42">
        <v>2</v>
      </c>
      <c r="B70" s="43" t="s">
        <v>72</v>
      </c>
      <c r="C70" s="42" t="s">
        <v>122</v>
      </c>
      <c r="D70" s="112">
        <v>3160</v>
      </c>
      <c r="E70" s="96">
        <v>3211</v>
      </c>
      <c r="F70" s="46">
        <f>F71+F72+F73</f>
        <v>3181</v>
      </c>
      <c r="G70" s="46">
        <f t="shared" si="9"/>
        <v>99.06571161631891</v>
      </c>
      <c r="H70" s="46">
        <f>H71+H72+H73</f>
        <v>2950</v>
      </c>
      <c r="I70" s="46">
        <f t="shared" si="13"/>
        <v>92.73813266268469</v>
      </c>
      <c r="J70" s="127">
        <f t="shared" si="14"/>
        <v>99.06571161631891</v>
      </c>
      <c r="K70" s="127">
        <f t="shared" si="15"/>
        <v>99.06571161631891</v>
      </c>
      <c r="L70" s="127"/>
      <c r="M70" s="127"/>
      <c r="N70" s="127"/>
    </row>
    <row r="71" spans="1:14" ht="18">
      <c r="A71" s="4" t="s">
        <v>51</v>
      </c>
      <c r="B71" s="53" t="s">
        <v>222</v>
      </c>
      <c r="C71" s="4" t="s">
        <v>45</v>
      </c>
      <c r="D71" s="110">
        <v>160</v>
      </c>
      <c r="E71" s="97">
        <v>181</v>
      </c>
      <c r="F71" s="45">
        <v>181</v>
      </c>
      <c r="G71" s="45">
        <f t="shared" si="9"/>
        <v>100</v>
      </c>
      <c r="H71" s="97">
        <v>200</v>
      </c>
      <c r="I71" s="45">
        <f t="shared" si="13"/>
        <v>110.49723756906079</v>
      </c>
      <c r="J71" s="127">
        <f t="shared" si="14"/>
        <v>100</v>
      </c>
      <c r="K71" s="127">
        <f t="shared" si="15"/>
        <v>100</v>
      </c>
      <c r="L71" s="127"/>
      <c r="M71" s="127"/>
      <c r="N71" s="127"/>
    </row>
    <row r="72" spans="1:14" s="81" customFormat="1" ht="18">
      <c r="A72" s="139" t="s">
        <v>59</v>
      </c>
      <c r="B72" s="143" t="s">
        <v>74</v>
      </c>
      <c r="C72" s="139" t="s">
        <v>45</v>
      </c>
      <c r="D72" s="132">
        <v>3000</v>
      </c>
      <c r="E72" s="144">
        <v>3000</v>
      </c>
      <c r="F72" s="142">
        <v>3000</v>
      </c>
      <c r="G72" s="45">
        <f t="shared" si="9"/>
        <v>100</v>
      </c>
      <c r="H72" s="144">
        <v>2750</v>
      </c>
      <c r="I72" s="45">
        <f t="shared" si="13"/>
        <v>91.66666666666666</v>
      </c>
      <c r="J72" s="127">
        <f t="shared" si="14"/>
        <v>100</v>
      </c>
      <c r="K72" s="127">
        <f t="shared" si="15"/>
        <v>100</v>
      </c>
      <c r="L72" s="113"/>
      <c r="M72" s="113"/>
      <c r="N72" s="113"/>
    </row>
    <row r="73" spans="1:14" ht="18" hidden="1">
      <c r="A73" s="140" t="s">
        <v>73</v>
      </c>
      <c r="B73" s="141" t="s">
        <v>206</v>
      </c>
      <c r="C73" s="140" t="s">
        <v>45</v>
      </c>
      <c r="D73" s="132">
        <v>30</v>
      </c>
      <c r="E73" s="142">
        <v>30</v>
      </c>
      <c r="F73" s="142"/>
      <c r="G73" s="46">
        <f t="shared" si="9"/>
        <v>0</v>
      </c>
      <c r="H73" s="142"/>
      <c r="I73" s="46" t="e">
        <f t="shared" si="13"/>
        <v>#DIV/0!</v>
      </c>
      <c r="J73" s="127">
        <f t="shared" si="14"/>
        <v>0</v>
      </c>
      <c r="K73" s="127">
        <f t="shared" si="15"/>
        <v>0</v>
      </c>
      <c r="L73" s="127"/>
      <c r="M73" s="127"/>
      <c r="N73" s="127"/>
    </row>
    <row r="74" spans="1:14" ht="18">
      <c r="A74" s="42" t="s">
        <v>75</v>
      </c>
      <c r="B74" s="43" t="s">
        <v>76</v>
      </c>
      <c r="C74" s="42" t="s">
        <v>77</v>
      </c>
      <c r="D74" s="112">
        <v>24990</v>
      </c>
      <c r="E74" s="96">
        <v>26886</v>
      </c>
      <c r="F74" s="96">
        <f>F75+F76+F77</f>
        <v>23294</v>
      </c>
      <c r="G74" s="46">
        <f>F74/E74*100</f>
        <v>86.63988693000074</v>
      </c>
      <c r="H74" s="96">
        <f>H75+H76+H77</f>
        <v>23656</v>
      </c>
      <c r="I74" s="46">
        <f t="shared" si="13"/>
        <v>101.55404825276895</v>
      </c>
      <c r="J74" s="127">
        <f t="shared" si="14"/>
        <v>86.63988693000074</v>
      </c>
      <c r="K74" s="127">
        <f t="shared" si="15"/>
        <v>86.63988693000074</v>
      </c>
      <c r="L74" s="127"/>
      <c r="M74" s="127">
        <f>F74/D74*100</f>
        <v>93.21328531412564</v>
      </c>
      <c r="N74" s="127"/>
    </row>
    <row r="75" spans="1:25" ht="18">
      <c r="A75" s="4">
        <v>1</v>
      </c>
      <c r="B75" s="53" t="s">
        <v>78</v>
      </c>
      <c r="C75" s="4" t="s">
        <v>77</v>
      </c>
      <c r="D75" s="110">
        <v>2940</v>
      </c>
      <c r="E75" s="97">
        <v>3286</v>
      </c>
      <c r="F75" s="97">
        <v>3211</v>
      </c>
      <c r="G75" s="45">
        <f>F75/E75*100</f>
        <v>97.71758977480219</v>
      </c>
      <c r="H75" s="97">
        <v>3211</v>
      </c>
      <c r="I75" s="45">
        <f t="shared" si="13"/>
        <v>100</v>
      </c>
      <c r="J75" s="127">
        <f t="shared" si="14"/>
        <v>97.71758977480219</v>
      </c>
      <c r="K75" s="127">
        <f t="shared" si="15"/>
        <v>97.71758977480219</v>
      </c>
      <c r="L75" s="127"/>
      <c r="M75" s="127">
        <f>F75/D75*100</f>
        <v>109.21768707482993</v>
      </c>
      <c r="N75" s="127"/>
      <c r="Y75" s="13"/>
    </row>
    <row r="76" spans="1:14" ht="18">
      <c r="A76" s="4">
        <v>2</v>
      </c>
      <c r="B76" s="53" t="s">
        <v>79</v>
      </c>
      <c r="C76" s="4" t="s">
        <v>77</v>
      </c>
      <c r="D76" s="110">
        <v>9750</v>
      </c>
      <c r="E76" s="97">
        <v>9600</v>
      </c>
      <c r="F76" s="97">
        <v>10445</v>
      </c>
      <c r="G76" s="45">
        <f>F76/E76*100</f>
        <v>108.80208333333334</v>
      </c>
      <c r="H76" s="97">
        <v>10445</v>
      </c>
      <c r="I76" s="45">
        <f t="shared" si="13"/>
        <v>100</v>
      </c>
      <c r="J76" s="127">
        <f t="shared" si="14"/>
        <v>108.80208333333334</v>
      </c>
      <c r="K76" s="127">
        <f t="shared" si="15"/>
        <v>108.80208333333334</v>
      </c>
      <c r="L76" s="129">
        <f>F76-D76</f>
        <v>695</v>
      </c>
      <c r="M76" s="127">
        <f>F76/D76*100</f>
        <v>107.12820512820514</v>
      </c>
      <c r="N76" s="127"/>
    </row>
    <row r="77" spans="1:14" ht="18">
      <c r="A77" s="4">
        <v>3</v>
      </c>
      <c r="B77" s="53" t="s">
        <v>80</v>
      </c>
      <c r="C77" s="4" t="s">
        <v>77</v>
      </c>
      <c r="D77" s="110">
        <v>12300</v>
      </c>
      <c r="E77" s="97">
        <v>14000</v>
      </c>
      <c r="F77" s="97">
        <v>9638</v>
      </c>
      <c r="G77" s="45">
        <f>F77/E77*100</f>
        <v>68.84285714285714</v>
      </c>
      <c r="H77" s="97">
        <v>10000</v>
      </c>
      <c r="I77" s="45">
        <f t="shared" si="13"/>
        <v>103.75596596804317</v>
      </c>
      <c r="J77" s="127">
        <f t="shared" si="14"/>
        <v>68.84285714285714</v>
      </c>
      <c r="K77" s="127">
        <f t="shared" si="15"/>
        <v>68.84285714285714</v>
      </c>
      <c r="L77" s="127">
        <f>L76/F76*100</f>
        <v>6.65390138822403</v>
      </c>
      <c r="M77" s="127">
        <f>F77/D77*100</f>
        <v>78.35772357723577</v>
      </c>
      <c r="N77" s="127"/>
    </row>
    <row r="78" spans="1:14" ht="18">
      <c r="A78" s="42" t="s">
        <v>81</v>
      </c>
      <c r="B78" s="43" t="s">
        <v>82</v>
      </c>
      <c r="C78" s="42"/>
      <c r="D78" s="112"/>
      <c r="E78" s="46"/>
      <c r="F78" s="46"/>
      <c r="G78" s="46"/>
      <c r="H78" s="46"/>
      <c r="I78" s="46"/>
      <c r="J78" s="127" t="e">
        <f t="shared" si="14"/>
        <v>#DIV/0!</v>
      </c>
      <c r="K78" s="127" t="e">
        <f t="shared" si="15"/>
        <v>#DIV/0!</v>
      </c>
      <c r="L78" s="127"/>
      <c r="M78" s="127"/>
      <c r="N78" s="127"/>
    </row>
    <row r="79" spans="1:14" s="69" customFormat="1" ht="18">
      <c r="A79" s="42" t="s">
        <v>121</v>
      </c>
      <c r="B79" s="43" t="s">
        <v>125</v>
      </c>
      <c r="C79" s="42" t="s">
        <v>47</v>
      </c>
      <c r="D79" s="112">
        <v>49.6</v>
      </c>
      <c r="E79" s="46">
        <v>58</v>
      </c>
      <c r="F79" s="46">
        <f>F81+F91</f>
        <v>66.5</v>
      </c>
      <c r="G79" s="46">
        <f>F79/E79*100</f>
        <v>114.65517241379311</v>
      </c>
      <c r="H79" s="46">
        <f>H81+H91</f>
        <v>65.5</v>
      </c>
      <c r="I79" s="46">
        <f>H79/F79*100</f>
        <v>98.49624060150376</v>
      </c>
      <c r="J79" s="127">
        <f t="shared" si="14"/>
        <v>114.65517241379311</v>
      </c>
      <c r="K79" s="127">
        <f t="shared" si="15"/>
        <v>114.65517241379311</v>
      </c>
      <c r="L79" s="125"/>
      <c r="M79" s="125"/>
      <c r="N79" s="125"/>
    </row>
    <row r="80" spans="1:14" ht="18">
      <c r="A80" s="4">
        <v>1</v>
      </c>
      <c r="B80" s="53" t="s">
        <v>126</v>
      </c>
      <c r="C80" s="4"/>
      <c r="D80" s="110"/>
      <c r="E80" s="57"/>
      <c r="F80" s="45"/>
      <c r="G80" s="45"/>
      <c r="H80" s="45"/>
      <c r="I80" s="45"/>
      <c r="J80" s="127" t="e">
        <f t="shared" si="14"/>
        <v>#DIV/0!</v>
      </c>
      <c r="K80" s="127" t="e">
        <f t="shared" si="15"/>
        <v>#DIV/0!</v>
      </c>
      <c r="L80" s="127"/>
      <c r="M80" s="127"/>
      <c r="N80" s="127"/>
    </row>
    <row r="81" spans="1:14" ht="18">
      <c r="A81" s="4"/>
      <c r="B81" s="53" t="s">
        <v>127</v>
      </c>
      <c r="C81" s="4" t="s">
        <v>47</v>
      </c>
      <c r="D81" s="110">
        <v>41.2</v>
      </c>
      <c r="E81" s="57">
        <v>50</v>
      </c>
      <c r="F81" s="45">
        <f>F84+F87</f>
        <v>52.5</v>
      </c>
      <c r="G81" s="45">
        <f aca="true" t="shared" si="16" ref="G81:G91">F81/E81*100</f>
        <v>105</v>
      </c>
      <c r="H81" s="45">
        <f>H84+H87</f>
        <v>52.5</v>
      </c>
      <c r="I81" s="45">
        <f aca="true" t="shared" si="17" ref="I81:I91">H81/F81*100</f>
        <v>100</v>
      </c>
      <c r="J81" s="127">
        <f t="shared" si="14"/>
        <v>105</v>
      </c>
      <c r="K81" s="127">
        <f t="shared" si="15"/>
        <v>105</v>
      </c>
      <c r="L81" s="127"/>
      <c r="M81" s="129">
        <f>F77-D77</f>
        <v>-2662</v>
      </c>
      <c r="N81" s="127"/>
    </row>
    <row r="82" spans="1:14" s="107" customFormat="1" ht="18">
      <c r="A82" s="193">
        <v>1.1</v>
      </c>
      <c r="B82" s="52" t="s">
        <v>83</v>
      </c>
      <c r="C82" s="51" t="s">
        <v>122</v>
      </c>
      <c r="D82" s="121">
        <v>30.5</v>
      </c>
      <c r="E82" s="47">
        <v>30</v>
      </c>
      <c r="F82" s="47">
        <v>31</v>
      </c>
      <c r="G82" s="46">
        <f t="shared" si="16"/>
        <v>103.33333333333334</v>
      </c>
      <c r="H82" s="47">
        <v>31</v>
      </c>
      <c r="I82" s="46">
        <f t="shared" si="17"/>
        <v>100</v>
      </c>
      <c r="J82" s="128">
        <f t="shared" si="14"/>
        <v>103.33333333333334</v>
      </c>
      <c r="K82" s="128">
        <f t="shared" si="15"/>
        <v>103.33333333333334</v>
      </c>
      <c r="L82" s="128"/>
      <c r="M82" s="128"/>
      <c r="N82" s="128"/>
    </row>
    <row r="83" spans="1:14" ht="18">
      <c r="A83" s="4"/>
      <c r="B83" s="53" t="s">
        <v>53</v>
      </c>
      <c r="C83" s="4" t="s">
        <v>54</v>
      </c>
      <c r="D83" s="110">
        <v>13.5</v>
      </c>
      <c r="E83" s="45">
        <v>13.5</v>
      </c>
      <c r="F83" s="45">
        <v>13.5</v>
      </c>
      <c r="G83" s="45">
        <f t="shared" si="16"/>
        <v>100</v>
      </c>
      <c r="H83" s="45">
        <v>13.5</v>
      </c>
      <c r="I83" s="45">
        <f t="shared" si="17"/>
        <v>100</v>
      </c>
      <c r="J83" s="127">
        <f t="shared" si="14"/>
        <v>100</v>
      </c>
      <c r="K83" s="127">
        <f t="shared" si="15"/>
        <v>100</v>
      </c>
      <c r="L83" s="127"/>
      <c r="M83" s="127"/>
      <c r="N83" s="127"/>
    </row>
    <row r="84" spans="1:14" ht="18">
      <c r="A84" s="4"/>
      <c r="B84" s="53" t="s">
        <v>55</v>
      </c>
      <c r="C84" s="4" t="s">
        <v>13</v>
      </c>
      <c r="D84" s="110">
        <v>41.2</v>
      </c>
      <c r="E84" s="45">
        <v>41</v>
      </c>
      <c r="F84" s="45">
        <v>41.9</v>
      </c>
      <c r="G84" s="45">
        <f t="shared" si="16"/>
        <v>102.19512195121952</v>
      </c>
      <c r="H84" s="45">
        <v>41.9</v>
      </c>
      <c r="I84" s="45">
        <f t="shared" si="17"/>
        <v>100</v>
      </c>
      <c r="J84" s="127">
        <f t="shared" si="14"/>
        <v>102.19512195121952</v>
      </c>
      <c r="K84" s="127">
        <f t="shared" si="15"/>
        <v>102.19512195121952</v>
      </c>
      <c r="L84" s="127"/>
      <c r="M84" s="127"/>
      <c r="N84" s="127"/>
    </row>
    <row r="85" spans="1:14" s="107" customFormat="1" ht="18">
      <c r="A85" s="146" t="s">
        <v>124</v>
      </c>
      <c r="B85" s="147" t="s">
        <v>162</v>
      </c>
      <c r="C85" s="146" t="s">
        <v>122</v>
      </c>
      <c r="D85" s="121">
        <v>8</v>
      </c>
      <c r="E85" s="47">
        <v>8</v>
      </c>
      <c r="F85" s="47">
        <v>8</v>
      </c>
      <c r="G85" s="46">
        <f t="shared" si="16"/>
        <v>100</v>
      </c>
      <c r="H85" s="47">
        <v>8</v>
      </c>
      <c r="I85" s="46">
        <f t="shared" si="17"/>
        <v>100</v>
      </c>
      <c r="J85" s="128">
        <f t="shared" si="14"/>
        <v>100</v>
      </c>
      <c r="K85" s="128">
        <f t="shared" si="15"/>
        <v>100</v>
      </c>
      <c r="L85" s="128"/>
      <c r="M85" s="128"/>
      <c r="N85" s="128"/>
    </row>
    <row r="86" spans="1:14" ht="18">
      <c r="A86" s="7"/>
      <c r="B86" s="8" t="s">
        <v>53</v>
      </c>
      <c r="C86" s="7" t="s">
        <v>123</v>
      </c>
      <c r="D86" s="110">
        <v>13.3</v>
      </c>
      <c r="E86" s="45">
        <v>13.3</v>
      </c>
      <c r="F86" s="45">
        <v>13.3</v>
      </c>
      <c r="G86" s="45">
        <f t="shared" si="16"/>
        <v>100</v>
      </c>
      <c r="H86" s="45">
        <v>13.3</v>
      </c>
      <c r="I86" s="45">
        <f t="shared" si="17"/>
        <v>100</v>
      </c>
      <c r="J86" s="127">
        <f t="shared" si="14"/>
        <v>100</v>
      </c>
      <c r="K86" s="127">
        <f t="shared" si="15"/>
        <v>100</v>
      </c>
      <c r="L86" s="127"/>
      <c r="M86" s="127"/>
      <c r="N86" s="127"/>
    </row>
    <row r="87" spans="1:14" ht="18">
      <c r="A87" s="7"/>
      <c r="B87" s="8" t="s">
        <v>55</v>
      </c>
      <c r="C87" s="7" t="s">
        <v>47</v>
      </c>
      <c r="D87" s="110">
        <v>10.6</v>
      </c>
      <c r="E87" s="45">
        <v>10</v>
      </c>
      <c r="F87" s="45">
        <v>10.6</v>
      </c>
      <c r="G87" s="45">
        <f t="shared" si="16"/>
        <v>106</v>
      </c>
      <c r="H87" s="45">
        <v>10.6</v>
      </c>
      <c r="I87" s="45">
        <f t="shared" si="17"/>
        <v>100</v>
      </c>
      <c r="J87" s="127">
        <f t="shared" si="14"/>
        <v>106</v>
      </c>
      <c r="K87" s="127">
        <f t="shared" si="15"/>
        <v>106</v>
      </c>
      <c r="L87" s="127"/>
      <c r="M87" s="127"/>
      <c r="N87" s="127"/>
    </row>
    <row r="88" spans="1:14" s="199" customFormat="1" ht="18" hidden="1">
      <c r="A88" s="146">
        <v>1.3</v>
      </c>
      <c r="B88" s="147" t="s">
        <v>219</v>
      </c>
      <c r="C88" s="146" t="s">
        <v>220</v>
      </c>
      <c r="D88" s="196" t="s">
        <v>10</v>
      </c>
      <c r="E88" s="196" t="s">
        <v>10</v>
      </c>
      <c r="F88" s="196" t="s">
        <v>10</v>
      </c>
      <c r="G88" s="46" t="e">
        <f t="shared" si="16"/>
        <v>#VALUE!</v>
      </c>
      <c r="H88" s="121">
        <v>5</v>
      </c>
      <c r="I88" s="46" t="e">
        <f t="shared" si="17"/>
        <v>#VALUE!</v>
      </c>
      <c r="J88" s="198"/>
      <c r="K88" s="198"/>
      <c r="L88" s="198"/>
      <c r="M88" s="198"/>
      <c r="N88" s="198"/>
    </row>
    <row r="89" spans="1:14" s="201" customFormat="1" ht="18" hidden="1">
      <c r="A89" s="194"/>
      <c r="B89" s="195" t="s">
        <v>53</v>
      </c>
      <c r="C89" s="194" t="s">
        <v>221</v>
      </c>
      <c r="D89" s="196" t="s">
        <v>10</v>
      </c>
      <c r="E89" s="196" t="s">
        <v>10</v>
      </c>
      <c r="F89" s="196" t="s">
        <v>10</v>
      </c>
      <c r="G89" s="46" t="e">
        <f t="shared" si="16"/>
        <v>#VALUE!</v>
      </c>
      <c r="H89" s="120">
        <v>3</v>
      </c>
      <c r="I89" s="46" t="e">
        <f t="shared" si="17"/>
        <v>#VALUE!</v>
      </c>
      <c r="J89" s="200"/>
      <c r="K89" s="200"/>
      <c r="L89" s="200"/>
      <c r="M89" s="200"/>
      <c r="N89" s="200"/>
    </row>
    <row r="90" spans="1:14" s="201" customFormat="1" ht="18" hidden="1">
      <c r="A90" s="194"/>
      <c r="B90" s="195" t="s">
        <v>55</v>
      </c>
      <c r="C90" s="194" t="s">
        <v>13</v>
      </c>
      <c r="D90" s="196" t="s">
        <v>10</v>
      </c>
      <c r="E90" s="196" t="s">
        <v>10</v>
      </c>
      <c r="F90" s="196" t="s">
        <v>10</v>
      </c>
      <c r="G90" s="46" t="e">
        <f t="shared" si="16"/>
        <v>#VALUE!</v>
      </c>
      <c r="H90" s="120">
        <v>1.5</v>
      </c>
      <c r="I90" s="46" t="e">
        <f t="shared" si="17"/>
        <v>#VALUE!</v>
      </c>
      <c r="J90" s="200"/>
      <c r="K90" s="200"/>
      <c r="L90" s="200"/>
      <c r="M90" s="200"/>
      <c r="N90" s="200"/>
    </row>
    <row r="91" spans="1:14" s="69" customFormat="1" ht="18">
      <c r="A91" s="42">
        <v>2</v>
      </c>
      <c r="B91" s="43" t="s">
        <v>128</v>
      </c>
      <c r="C91" s="42" t="s">
        <v>47</v>
      </c>
      <c r="D91" s="197">
        <v>8.4</v>
      </c>
      <c r="E91" s="74">
        <v>8</v>
      </c>
      <c r="F91" s="74">
        <v>14</v>
      </c>
      <c r="G91" s="46">
        <f t="shared" si="16"/>
        <v>175</v>
      </c>
      <c r="H91" s="46">
        <v>13</v>
      </c>
      <c r="I91" s="46">
        <f t="shared" si="17"/>
        <v>92.85714285714286</v>
      </c>
      <c r="J91" s="127">
        <f>F91/E91*100</f>
        <v>175</v>
      </c>
      <c r="K91" s="127">
        <f>F91/E91*100</f>
        <v>175</v>
      </c>
      <c r="L91" s="131">
        <f>F91-D91</f>
        <v>5.6</v>
      </c>
      <c r="M91" s="125"/>
      <c r="N91" s="125"/>
    </row>
    <row r="92" spans="1:14" ht="18">
      <c r="A92" s="42" t="s">
        <v>84</v>
      </c>
      <c r="B92" s="54" t="s">
        <v>85</v>
      </c>
      <c r="C92" s="4"/>
      <c r="D92" s="110"/>
      <c r="E92" s="45"/>
      <c r="F92" s="45"/>
      <c r="G92" s="46"/>
      <c r="H92" s="45"/>
      <c r="I92" s="46"/>
      <c r="J92" s="127" t="e">
        <f>F92/E92*100</f>
        <v>#DIV/0!</v>
      </c>
      <c r="K92" s="127" t="e">
        <f>F92/E92*100</f>
        <v>#DIV/0!</v>
      </c>
      <c r="L92" s="127"/>
      <c r="M92" s="127"/>
      <c r="N92" s="127"/>
    </row>
    <row r="93" spans="1:14" ht="18">
      <c r="A93" s="53"/>
      <c r="B93" s="58" t="s">
        <v>152</v>
      </c>
      <c r="C93" s="4" t="s">
        <v>86</v>
      </c>
      <c r="D93" s="110"/>
      <c r="E93" s="45"/>
      <c r="F93" s="45"/>
      <c r="G93" s="45"/>
      <c r="H93" s="45"/>
      <c r="I93" s="45"/>
      <c r="J93" s="127" t="e">
        <f>F93/E93*100</f>
        <v>#DIV/0!</v>
      </c>
      <c r="K93" s="127" t="e">
        <f>F93/E93*100</f>
        <v>#DIV/0!</v>
      </c>
      <c r="L93" s="127"/>
      <c r="M93" s="127"/>
      <c r="N93" s="127"/>
    </row>
    <row r="94" spans="1:14" ht="40.5" customHeight="1">
      <c r="A94" s="53"/>
      <c r="B94" s="58" t="s">
        <v>87</v>
      </c>
      <c r="C94" s="4" t="s">
        <v>86</v>
      </c>
      <c r="D94" s="110"/>
      <c r="E94" s="45"/>
      <c r="F94" s="45"/>
      <c r="G94" s="45"/>
      <c r="H94" s="45"/>
      <c r="I94" s="45"/>
      <c r="J94" s="127" t="e">
        <f>F94/E94*100</f>
        <v>#DIV/0!</v>
      </c>
      <c r="K94" s="127" t="e">
        <f>F94/E94*100</f>
        <v>#DIV/0!</v>
      </c>
      <c r="L94" s="127">
        <f>0.3/10.6*100</f>
        <v>2.8301886792452833</v>
      </c>
      <c r="M94" s="127">
        <f>0.3/10.3*100</f>
        <v>2.9126213592233006</v>
      </c>
      <c r="N94" s="127"/>
    </row>
    <row r="95" spans="1:24" ht="33">
      <c r="A95" s="53"/>
      <c r="B95" s="58" t="s">
        <v>88</v>
      </c>
      <c r="C95" s="4" t="s">
        <v>9</v>
      </c>
      <c r="D95" s="110">
        <v>100</v>
      </c>
      <c r="E95" s="45">
        <v>100</v>
      </c>
      <c r="F95" s="45">
        <v>100</v>
      </c>
      <c r="G95" s="45">
        <f>F95/E95*100</f>
        <v>100</v>
      </c>
      <c r="H95" s="45">
        <v>100</v>
      </c>
      <c r="I95" s="45">
        <f>H95/F95*100</f>
        <v>100</v>
      </c>
      <c r="J95" s="45">
        <v>100</v>
      </c>
      <c r="K95" s="45">
        <v>100</v>
      </c>
      <c r="L95" s="45">
        <v>100</v>
      </c>
      <c r="M95" s="45">
        <v>100</v>
      </c>
      <c r="N95" s="45">
        <v>100</v>
      </c>
      <c r="O95" s="45">
        <v>100</v>
      </c>
      <c r="P95" s="45">
        <v>100</v>
      </c>
      <c r="Q95" s="45">
        <v>100</v>
      </c>
      <c r="R95" s="45">
        <v>100</v>
      </c>
      <c r="S95" s="45">
        <v>100</v>
      </c>
      <c r="T95" s="45">
        <v>100</v>
      </c>
      <c r="U95" s="45">
        <v>100</v>
      </c>
      <c r="V95" s="45">
        <v>100</v>
      </c>
      <c r="W95" s="45">
        <v>100</v>
      </c>
      <c r="X95" s="45">
        <v>100</v>
      </c>
    </row>
    <row r="96" spans="1:26" ht="33">
      <c r="A96" s="53"/>
      <c r="B96" s="58" t="s">
        <v>89</v>
      </c>
      <c r="C96" s="4" t="s">
        <v>90</v>
      </c>
      <c r="D96" s="110">
        <v>11.1</v>
      </c>
      <c r="E96" s="45">
        <v>13.91</v>
      </c>
      <c r="F96" s="45">
        <v>14.1</v>
      </c>
      <c r="G96" s="45">
        <f>F96/E96*100</f>
        <v>101.36592379583034</v>
      </c>
      <c r="H96" s="136">
        <v>14.5</v>
      </c>
      <c r="I96" s="45">
        <f>H96/F96*100</f>
        <v>102.83687943262412</v>
      </c>
      <c r="J96" s="127">
        <f aca="true" t="shared" si="18" ref="J96:J115">F96/E96*100</f>
        <v>101.36592379583034</v>
      </c>
      <c r="K96" s="127">
        <f aca="true" t="shared" si="19" ref="K96:K118">F96/E96*100</f>
        <v>101.36592379583034</v>
      </c>
      <c r="L96" s="127"/>
      <c r="M96" s="127"/>
      <c r="N96" s="127"/>
      <c r="Z96" s="171">
        <f>F96-D96</f>
        <v>3</v>
      </c>
    </row>
    <row r="97" spans="1:14" ht="18">
      <c r="A97" s="53"/>
      <c r="B97" s="58" t="s">
        <v>91</v>
      </c>
      <c r="C97" s="4" t="s">
        <v>92</v>
      </c>
      <c r="D97" s="110">
        <v>1</v>
      </c>
      <c r="E97" s="45">
        <v>2</v>
      </c>
      <c r="F97" s="45">
        <v>2</v>
      </c>
      <c r="G97" s="45">
        <f>F97/E97*100</f>
        <v>100</v>
      </c>
      <c r="H97" s="45">
        <v>0</v>
      </c>
      <c r="I97" s="45">
        <f>H97/F97*100</f>
        <v>0</v>
      </c>
      <c r="J97" s="127">
        <f t="shared" si="18"/>
        <v>100</v>
      </c>
      <c r="K97" s="127">
        <f t="shared" si="19"/>
        <v>100</v>
      </c>
      <c r="L97" s="127"/>
      <c r="M97" s="127"/>
      <c r="N97" s="127"/>
    </row>
    <row r="98" spans="1:14" ht="18">
      <c r="A98" s="53"/>
      <c r="B98" s="58" t="s">
        <v>93</v>
      </c>
      <c r="C98" s="4" t="s">
        <v>9</v>
      </c>
      <c r="D98" s="110">
        <v>9.1</v>
      </c>
      <c r="E98" s="45">
        <v>18.2</v>
      </c>
      <c r="F98" s="45">
        <v>18.2</v>
      </c>
      <c r="G98" s="45">
        <f>F98/E98*100</f>
        <v>100</v>
      </c>
      <c r="H98" s="45">
        <v>0</v>
      </c>
      <c r="I98" s="45">
        <f>H98/F98*100</f>
        <v>0</v>
      </c>
      <c r="J98" s="127">
        <f t="shared" si="18"/>
        <v>100</v>
      </c>
      <c r="K98" s="127">
        <f t="shared" si="19"/>
        <v>100</v>
      </c>
      <c r="L98" s="127"/>
      <c r="M98" s="127"/>
      <c r="N98" s="127"/>
    </row>
    <row r="99" spans="1:14" ht="18">
      <c r="A99" s="42" t="s">
        <v>94</v>
      </c>
      <c r="B99" s="54" t="s">
        <v>95</v>
      </c>
      <c r="C99" s="42"/>
      <c r="D99" s="112"/>
      <c r="E99" s="46"/>
      <c r="F99" s="46"/>
      <c r="G99" s="46"/>
      <c r="H99" s="46"/>
      <c r="I99" s="46"/>
      <c r="J99" s="127" t="e">
        <f t="shared" si="18"/>
        <v>#DIV/0!</v>
      </c>
      <c r="K99" s="127" t="e">
        <f t="shared" si="19"/>
        <v>#DIV/0!</v>
      </c>
      <c r="L99" s="127"/>
      <c r="M99" s="127"/>
      <c r="N99" s="127"/>
    </row>
    <row r="100" spans="1:14" ht="18">
      <c r="A100" s="42">
        <v>1</v>
      </c>
      <c r="B100" s="43" t="s">
        <v>96</v>
      </c>
      <c r="C100" s="42"/>
      <c r="D100" s="112"/>
      <c r="E100" s="46"/>
      <c r="F100" s="46"/>
      <c r="G100" s="46"/>
      <c r="H100" s="46"/>
      <c r="I100" s="46"/>
      <c r="J100" s="127" t="e">
        <f t="shared" si="18"/>
        <v>#DIV/0!</v>
      </c>
      <c r="K100" s="127" t="e">
        <f t="shared" si="19"/>
        <v>#DIV/0!</v>
      </c>
      <c r="L100" s="127"/>
      <c r="M100" s="127"/>
      <c r="N100" s="127"/>
    </row>
    <row r="101" spans="1:14" ht="18">
      <c r="A101" s="4"/>
      <c r="B101" s="53" t="s">
        <v>97</v>
      </c>
      <c r="C101" s="59" t="s">
        <v>209</v>
      </c>
      <c r="D101" s="110">
        <v>75764</v>
      </c>
      <c r="E101" s="97">
        <v>81964</v>
      </c>
      <c r="F101" s="97">
        <v>86418</v>
      </c>
      <c r="G101" s="45">
        <f>F101/E101*100</f>
        <v>105.43409301644624</v>
      </c>
      <c r="H101" s="97">
        <v>98000</v>
      </c>
      <c r="I101" s="45">
        <f>H101/F101*100</f>
        <v>113.40230044666619</v>
      </c>
      <c r="J101" s="127">
        <f t="shared" si="18"/>
        <v>105.43409301644624</v>
      </c>
      <c r="K101" s="127">
        <f t="shared" si="19"/>
        <v>105.43409301644624</v>
      </c>
      <c r="L101" s="127"/>
      <c r="M101" s="127"/>
      <c r="N101" s="127"/>
    </row>
    <row r="102" spans="1:14" ht="18">
      <c r="A102" s="42">
        <v>2</v>
      </c>
      <c r="B102" s="43" t="s">
        <v>98</v>
      </c>
      <c r="C102" s="60"/>
      <c r="D102" s="110"/>
      <c r="E102" s="45"/>
      <c r="F102" s="45"/>
      <c r="G102" s="46"/>
      <c r="H102" s="45"/>
      <c r="I102" s="46"/>
      <c r="J102" s="127" t="e">
        <f t="shared" si="18"/>
        <v>#DIV/0!</v>
      </c>
      <c r="K102" s="127" t="e">
        <f t="shared" si="19"/>
        <v>#DIV/0!</v>
      </c>
      <c r="L102" s="127"/>
      <c r="M102" s="127"/>
      <c r="N102" s="127"/>
    </row>
    <row r="103" spans="1:14" ht="18">
      <c r="A103" s="4" t="s">
        <v>10</v>
      </c>
      <c r="B103" s="61" t="s">
        <v>99</v>
      </c>
      <c r="C103" s="59" t="s">
        <v>100</v>
      </c>
      <c r="D103" s="110">
        <v>19</v>
      </c>
      <c r="E103" s="45">
        <v>20.9</v>
      </c>
      <c r="F103" s="45">
        <v>21</v>
      </c>
      <c r="G103" s="45">
        <f>F103/E103*100</f>
        <v>100.47846889952154</v>
      </c>
      <c r="H103" s="45">
        <v>24.57</v>
      </c>
      <c r="I103" s="45">
        <f>H103/F103*100</f>
        <v>117</v>
      </c>
      <c r="J103" s="127">
        <f t="shared" si="18"/>
        <v>100.47846889952154</v>
      </c>
      <c r="K103" s="127">
        <f t="shared" si="19"/>
        <v>100.47846889952154</v>
      </c>
      <c r="L103" s="127"/>
      <c r="M103" s="127"/>
      <c r="N103" s="127"/>
    </row>
    <row r="104" spans="1:14" ht="18">
      <c r="A104" s="4" t="s">
        <v>10</v>
      </c>
      <c r="B104" s="61" t="s">
        <v>101</v>
      </c>
      <c r="C104" s="59" t="s">
        <v>13</v>
      </c>
      <c r="D104" s="110">
        <v>9800</v>
      </c>
      <c r="E104" s="97">
        <v>9850</v>
      </c>
      <c r="F104" s="97">
        <v>9800</v>
      </c>
      <c r="G104" s="45">
        <f>F104/E104*100</f>
        <v>99.49238578680203</v>
      </c>
      <c r="H104" s="97">
        <v>11500</v>
      </c>
      <c r="I104" s="45">
        <f>H104/F104*100</f>
        <v>117.34693877551021</v>
      </c>
      <c r="J104" s="127">
        <f t="shared" si="18"/>
        <v>99.49238578680203</v>
      </c>
      <c r="K104" s="127">
        <f t="shared" si="19"/>
        <v>99.49238578680203</v>
      </c>
      <c r="L104" s="127"/>
      <c r="M104" s="127"/>
      <c r="N104" s="127"/>
    </row>
    <row r="105" spans="1:14" ht="18">
      <c r="A105" s="4" t="s">
        <v>10</v>
      </c>
      <c r="B105" s="61" t="s">
        <v>102</v>
      </c>
      <c r="C105" s="59" t="s">
        <v>13</v>
      </c>
      <c r="D105" s="110">
        <v>29.5</v>
      </c>
      <c r="E105" s="45">
        <v>32.5</v>
      </c>
      <c r="F105" s="45">
        <v>32</v>
      </c>
      <c r="G105" s="45">
        <f>F105/E105*100</f>
        <v>98.46153846153847</v>
      </c>
      <c r="H105" s="45">
        <v>37.5</v>
      </c>
      <c r="I105" s="45">
        <f>H105/F105*100</f>
        <v>117.1875</v>
      </c>
      <c r="J105" s="127">
        <f t="shared" si="18"/>
        <v>98.46153846153847</v>
      </c>
      <c r="K105" s="127">
        <f t="shared" si="19"/>
        <v>98.46153846153847</v>
      </c>
      <c r="L105" s="127"/>
      <c r="M105" s="127"/>
      <c r="N105" s="127"/>
    </row>
    <row r="106" spans="1:14" ht="18">
      <c r="A106" s="4" t="s">
        <v>10</v>
      </c>
      <c r="B106" s="61" t="s">
        <v>103</v>
      </c>
      <c r="C106" s="59" t="s">
        <v>104</v>
      </c>
      <c r="D106" s="110">
        <v>650</v>
      </c>
      <c r="E106" s="97">
        <v>800</v>
      </c>
      <c r="F106" s="97">
        <v>800</v>
      </c>
      <c r="G106" s="45">
        <f>F106/E106*100</f>
        <v>100</v>
      </c>
      <c r="H106" s="97">
        <v>936</v>
      </c>
      <c r="I106" s="45">
        <f>H106/F106*100</f>
        <v>117</v>
      </c>
      <c r="J106" s="127">
        <f t="shared" si="18"/>
        <v>100</v>
      </c>
      <c r="K106" s="127">
        <f t="shared" si="19"/>
        <v>100</v>
      </c>
      <c r="L106" s="127"/>
      <c r="M106" s="127"/>
      <c r="N106" s="127"/>
    </row>
    <row r="107" spans="1:14" ht="18">
      <c r="A107" s="4" t="s">
        <v>10</v>
      </c>
      <c r="B107" s="61" t="s">
        <v>105</v>
      </c>
      <c r="C107" s="59" t="s">
        <v>106</v>
      </c>
      <c r="D107" s="110">
        <v>20000</v>
      </c>
      <c r="E107" s="97">
        <v>25000</v>
      </c>
      <c r="F107" s="97">
        <v>18315</v>
      </c>
      <c r="G107" s="45">
        <f>F107/E107*100</f>
        <v>73.26</v>
      </c>
      <c r="H107" s="97">
        <v>19600</v>
      </c>
      <c r="I107" s="45">
        <f>H107/F107*100</f>
        <v>107.01610701610701</v>
      </c>
      <c r="J107" s="127">
        <f t="shared" si="18"/>
        <v>73.26</v>
      </c>
      <c r="K107" s="127">
        <f t="shared" si="19"/>
        <v>73.26</v>
      </c>
      <c r="L107" s="127"/>
      <c r="M107" s="127"/>
      <c r="N107" s="127"/>
    </row>
    <row r="108" spans="1:14" ht="18">
      <c r="A108" s="42" t="s">
        <v>107</v>
      </c>
      <c r="B108" s="43" t="s">
        <v>108</v>
      </c>
      <c r="C108" s="60"/>
      <c r="D108" s="110"/>
      <c r="E108" s="45"/>
      <c r="F108" s="45"/>
      <c r="G108" s="46"/>
      <c r="H108" s="46"/>
      <c r="I108" s="46"/>
      <c r="J108" s="127" t="e">
        <f t="shared" si="18"/>
        <v>#DIV/0!</v>
      </c>
      <c r="K108" s="127" t="e">
        <f t="shared" si="19"/>
        <v>#DIV/0!</v>
      </c>
      <c r="L108" s="127"/>
      <c r="M108" s="127"/>
      <c r="N108" s="127"/>
    </row>
    <row r="109" spans="1:14" ht="18">
      <c r="A109" s="42" t="s">
        <v>4</v>
      </c>
      <c r="B109" s="43" t="s">
        <v>109</v>
      </c>
      <c r="C109" s="60"/>
      <c r="D109" s="112"/>
      <c r="E109" s="46"/>
      <c r="F109" s="46"/>
      <c r="G109" s="46"/>
      <c r="H109" s="45"/>
      <c r="I109" s="46"/>
      <c r="J109" s="127" t="e">
        <f t="shared" si="18"/>
        <v>#DIV/0!</v>
      </c>
      <c r="K109" s="127" t="e">
        <f t="shared" si="19"/>
        <v>#DIV/0!</v>
      </c>
      <c r="L109" s="127"/>
      <c r="M109" s="127"/>
      <c r="N109" s="127"/>
    </row>
    <row r="110" spans="1:14" ht="18">
      <c r="A110" s="42">
        <v>1</v>
      </c>
      <c r="B110" s="43" t="s">
        <v>110</v>
      </c>
      <c r="C110" s="60"/>
      <c r="D110" s="110"/>
      <c r="E110" s="45"/>
      <c r="F110" s="45"/>
      <c r="G110" s="46"/>
      <c r="H110" s="50"/>
      <c r="I110" s="46"/>
      <c r="J110" s="127" t="e">
        <f t="shared" si="18"/>
        <v>#DIV/0!</v>
      </c>
      <c r="K110" s="127" t="e">
        <f t="shared" si="19"/>
        <v>#DIV/0!</v>
      </c>
      <c r="L110" s="127"/>
      <c r="M110" s="127"/>
      <c r="N110" s="127"/>
    </row>
    <row r="111" spans="1:25" ht="18">
      <c r="A111" s="4" t="s">
        <v>10</v>
      </c>
      <c r="B111" s="53" t="s">
        <v>111</v>
      </c>
      <c r="C111" s="59" t="s">
        <v>112</v>
      </c>
      <c r="D111" s="110">
        <v>36</v>
      </c>
      <c r="E111" s="45">
        <v>39.6</v>
      </c>
      <c r="F111" s="45"/>
      <c r="G111" s="45">
        <f>F111/E111*100</f>
        <v>0</v>
      </c>
      <c r="H111" s="45"/>
      <c r="I111" s="45"/>
      <c r="J111" s="127">
        <f t="shared" si="18"/>
        <v>0</v>
      </c>
      <c r="K111" s="127">
        <f t="shared" si="19"/>
        <v>0</v>
      </c>
      <c r="L111" s="127"/>
      <c r="M111" s="127"/>
      <c r="N111" s="127"/>
      <c r="Y111" s="248" t="s">
        <v>230</v>
      </c>
    </row>
    <row r="112" spans="1:25" ht="18">
      <c r="A112" s="4" t="s">
        <v>10</v>
      </c>
      <c r="B112" s="53" t="s">
        <v>113</v>
      </c>
      <c r="C112" s="59" t="s">
        <v>114</v>
      </c>
      <c r="D112" s="110">
        <v>1778</v>
      </c>
      <c r="E112" s="97">
        <v>1956</v>
      </c>
      <c r="F112" s="97"/>
      <c r="G112" s="45">
        <f>F112/E112*100</f>
        <v>0</v>
      </c>
      <c r="H112" s="97"/>
      <c r="I112" s="45"/>
      <c r="J112" s="127">
        <f t="shared" si="18"/>
        <v>0</v>
      </c>
      <c r="K112" s="127">
        <f t="shared" si="19"/>
        <v>0</v>
      </c>
      <c r="L112" s="127"/>
      <c r="M112" s="127"/>
      <c r="N112" s="127"/>
      <c r="Y112" s="248"/>
    </row>
    <row r="113" spans="1:25" ht="18">
      <c r="A113" s="42">
        <v>2</v>
      </c>
      <c r="B113" s="43" t="s">
        <v>115</v>
      </c>
      <c r="C113" s="60"/>
      <c r="D113" s="112"/>
      <c r="E113" s="46"/>
      <c r="F113" s="46"/>
      <c r="G113" s="46"/>
      <c r="H113" s="46"/>
      <c r="I113" s="46"/>
      <c r="J113" s="127" t="e">
        <f t="shared" si="18"/>
        <v>#DIV/0!</v>
      </c>
      <c r="K113" s="127" t="e">
        <f t="shared" si="19"/>
        <v>#DIV/0!</v>
      </c>
      <c r="L113" s="127"/>
      <c r="M113" s="127"/>
      <c r="N113" s="127"/>
      <c r="Y113" s="248"/>
    </row>
    <row r="114" spans="1:25" ht="18">
      <c r="A114" s="4" t="s">
        <v>10</v>
      </c>
      <c r="B114" s="53" t="s">
        <v>111</v>
      </c>
      <c r="C114" s="59" t="s">
        <v>116</v>
      </c>
      <c r="D114" s="110">
        <v>39</v>
      </c>
      <c r="E114" s="45">
        <v>42.9</v>
      </c>
      <c r="F114" s="45"/>
      <c r="G114" s="45">
        <f>F114/E114*100</f>
        <v>0</v>
      </c>
      <c r="H114" s="45"/>
      <c r="I114" s="45"/>
      <c r="J114" s="127">
        <f t="shared" si="18"/>
        <v>0</v>
      </c>
      <c r="K114" s="127">
        <f t="shared" si="19"/>
        <v>0</v>
      </c>
      <c r="L114" s="127"/>
      <c r="M114" s="127"/>
      <c r="N114" s="127"/>
      <c r="Y114" s="248"/>
    </row>
    <row r="115" spans="1:25" ht="18">
      <c r="A115" s="4" t="s">
        <v>10</v>
      </c>
      <c r="B115" s="53" t="s">
        <v>113</v>
      </c>
      <c r="C115" s="59" t="s">
        <v>117</v>
      </c>
      <c r="D115" s="110">
        <v>4700</v>
      </c>
      <c r="E115" s="97">
        <v>5170</v>
      </c>
      <c r="F115" s="97"/>
      <c r="G115" s="45">
        <f>F115/E115*100</f>
        <v>0</v>
      </c>
      <c r="H115" s="97"/>
      <c r="I115" s="45"/>
      <c r="J115" s="127">
        <f t="shared" si="18"/>
        <v>0</v>
      </c>
      <c r="K115" s="127">
        <f t="shared" si="19"/>
        <v>0</v>
      </c>
      <c r="L115" s="127"/>
      <c r="M115" s="127"/>
      <c r="N115" s="127"/>
      <c r="Y115" s="248"/>
    </row>
    <row r="116" spans="1:25" ht="18">
      <c r="A116" s="4"/>
      <c r="B116" s="5"/>
      <c r="C116" s="4"/>
      <c r="D116" s="110"/>
      <c r="E116" s="97"/>
      <c r="F116" s="97"/>
      <c r="G116" s="46"/>
      <c r="H116" s="97"/>
      <c r="I116" s="46"/>
      <c r="J116" s="127"/>
      <c r="K116" s="127" t="e">
        <f t="shared" si="19"/>
        <v>#DIV/0!</v>
      </c>
      <c r="L116" s="127"/>
      <c r="M116" s="127"/>
      <c r="N116" s="127"/>
      <c r="Y116" s="248"/>
    </row>
    <row r="117" spans="1:14" ht="47.25" customHeight="1" hidden="1" outlineLevel="1">
      <c r="A117" s="3"/>
      <c r="B117" s="228" t="s">
        <v>118</v>
      </c>
      <c r="C117" s="229"/>
      <c r="D117" s="229"/>
      <c r="E117" s="229"/>
      <c r="F117" s="229"/>
      <c r="G117" s="229"/>
      <c r="H117" s="229"/>
      <c r="I117" s="229"/>
      <c r="J117" s="127"/>
      <c r="K117" s="127" t="e">
        <f t="shared" si="19"/>
        <v>#DIV/0!</v>
      </c>
      <c r="L117" s="127"/>
      <c r="M117" s="127"/>
      <c r="N117" s="127"/>
    </row>
    <row r="118" spans="1:14" ht="18" hidden="1" collapsed="1">
      <c r="A118" s="127"/>
      <c r="B118" s="127"/>
      <c r="C118" s="127"/>
      <c r="D118" s="113"/>
      <c r="E118" s="127"/>
      <c r="F118" s="127"/>
      <c r="G118" s="127"/>
      <c r="H118" s="127"/>
      <c r="I118" s="127"/>
      <c r="J118" s="127"/>
      <c r="K118" s="127" t="e">
        <f t="shared" si="19"/>
        <v>#DIV/0!</v>
      </c>
      <c r="L118" s="127"/>
      <c r="M118" s="127"/>
      <c r="N118" s="127"/>
    </row>
    <row r="119" spans="1:5" ht="18">
      <c r="A119" s="39" t="s">
        <v>169</v>
      </c>
      <c r="B119" s="40"/>
      <c r="C119" s="39"/>
      <c r="D119" s="39"/>
      <c r="E119" s="39"/>
    </row>
    <row r="120" spans="1:5" ht="18">
      <c r="A120" s="39" t="s">
        <v>205</v>
      </c>
      <c r="B120" s="40"/>
      <c r="C120" s="39"/>
      <c r="D120" s="39"/>
      <c r="E120" s="39"/>
    </row>
  </sheetData>
  <sheetProtection/>
  <mergeCells count="12">
    <mergeCell ref="D5:D6"/>
    <mergeCell ref="Y111:Y116"/>
    <mergeCell ref="H5:H6"/>
    <mergeCell ref="A1:H1"/>
    <mergeCell ref="I5:I6"/>
    <mergeCell ref="B117:I117"/>
    <mergeCell ref="A2:I2"/>
    <mergeCell ref="A3:I3"/>
    <mergeCell ref="A5:A6"/>
    <mergeCell ref="B5:B6"/>
    <mergeCell ref="C5:C6"/>
    <mergeCell ref="E5:G5"/>
  </mergeCells>
  <printOptions/>
  <pageMargins left="0.61" right="0.36" top="0.35433070866141736" bottom="0.41" header="0.31496062992125984" footer="0.31496062992125984"/>
  <pageSetup horizontalDpi="600" verticalDpi="600" orientation="portrait" paperSize="9" scale="63" r:id="rId1"/>
  <colBreaks count="1" manualBreakCount="1">
    <brk id="9" max="117" man="1"/>
  </colBreaks>
</worksheet>
</file>

<file path=xl/worksheets/sheet3.xml><?xml version="1.0" encoding="utf-8"?>
<worksheet xmlns="http://schemas.openxmlformats.org/spreadsheetml/2006/main" xmlns:r="http://schemas.openxmlformats.org/officeDocument/2006/relationships">
  <sheetPr>
    <tabColor rgb="FFFF0000"/>
  </sheetPr>
  <dimension ref="A1:G48"/>
  <sheetViews>
    <sheetView view="pageBreakPreview" zoomScale="60" zoomScalePageLayoutView="0" workbookViewId="0" topLeftCell="A1">
      <selection activeCell="G24" sqref="G24"/>
    </sheetView>
  </sheetViews>
  <sheetFormatPr defaultColWidth="8.796875" defaultRowHeight="18.75"/>
  <cols>
    <col min="1" max="1" width="4.09765625" style="9" customWidth="1"/>
    <col min="2" max="2" width="44.09765625" style="9" customWidth="1"/>
    <col min="3" max="3" width="8.8984375" style="9" customWidth="1"/>
    <col min="4" max="4" width="9.796875" style="68" hidden="1" customWidth="1"/>
    <col min="5" max="5" width="13.5" style="9" customWidth="1"/>
    <col min="6" max="7" width="13.59765625" style="9" customWidth="1"/>
    <col min="8" max="16384" width="8.796875" style="9" customWidth="1"/>
  </cols>
  <sheetData>
    <row r="1" spans="1:7" ht="18">
      <c r="A1" s="236" t="s">
        <v>129</v>
      </c>
      <c r="B1" s="236"/>
      <c r="C1" s="236"/>
      <c r="D1" s="236"/>
      <c r="E1" s="236"/>
      <c r="F1" s="236"/>
      <c r="G1" s="236"/>
    </row>
    <row r="2" spans="1:7" ht="40.5" customHeight="1">
      <c r="A2" s="242" t="s">
        <v>227</v>
      </c>
      <c r="B2" s="242"/>
      <c r="C2" s="242"/>
      <c r="D2" s="242"/>
      <c r="E2" s="242"/>
      <c r="F2" s="242"/>
      <c r="G2" s="242"/>
    </row>
    <row r="3" spans="1:7" s="109" customFormat="1" ht="16.5">
      <c r="A3" s="241" t="s">
        <v>224</v>
      </c>
      <c r="B3" s="241"/>
      <c r="C3" s="241"/>
      <c r="D3" s="241"/>
      <c r="E3" s="241"/>
      <c r="F3" s="241"/>
      <c r="G3" s="241"/>
    </row>
    <row r="4" spans="1:7" ht="19.5" customHeight="1">
      <c r="A4" s="239" t="s">
        <v>0</v>
      </c>
      <c r="B4" s="239" t="s">
        <v>1</v>
      </c>
      <c r="C4" s="239" t="s">
        <v>120</v>
      </c>
      <c r="D4" s="235" t="s">
        <v>217</v>
      </c>
      <c r="E4" s="235"/>
      <c r="F4" s="235"/>
      <c r="G4" s="237" t="s">
        <v>215</v>
      </c>
    </row>
    <row r="5" spans="1:7" ht="90.75" customHeight="1">
      <c r="A5" s="240"/>
      <c r="B5" s="240"/>
      <c r="C5" s="240"/>
      <c r="D5" s="133" t="s">
        <v>226</v>
      </c>
      <c r="E5" s="133" t="s">
        <v>38</v>
      </c>
      <c r="F5" s="192" t="s">
        <v>213</v>
      </c>
      <c r="G5" s="238"/>
    </row>
    <row r="6" spans="1:7" s="10" customFormat="1" ht="16.5">
      <c r="A6" s="84" t="s">
        <v>4</v>
      </c>
      <c r="B6" s="85" t="s">
        <v>130</v>
      </c>
      <c r="C6" s="84"/>
      <c r="D6" s="84"/>
      <c r="E6" s="84"/>
      <c r="F6" s="179"/>
      <c r="G6" s="179"/>
    </row>
    <row r="7" spans="1:7" ht="18">
      <c r="A7" s="88">
        <v>1</v>
      </c>
      <c r="B7" s="89" t="s">
        <v>19</v>
      </c>
      <c r="C7" s="88" t="s">
        <v>20</v>
      </c>
      <c r="D7" s="175" t="s">
        <v>10</v>
      </c>
      <c r="E7" s="90">
        <v>49674</v>
      </c>
      <c r="F7" s="211">
        <v>49674</v>
      </c>
      <c r="G7" s="211">
        <v>50347</v>
      </c>
    </row>
    <row r="8" spans="1:7" s="10" customFormat="1" ht="16.5">
      <c r="A8" s="84" t="s">
        <v>18</v>
      </c>
      <c r="B8" s="85" t="s">
        <v>131</v>
      </c>
      <c r="C8" s="84"/>
      <c r="D8" s="173"/>
      <c r="E8" s="84"/>
      <c r="F8" s="84"/>
      <c r="G8" s="84"/>
    </row>
    <row r="9" spans="1:7" s="10" customFormat="1" ht="16.5">
      <c r="A9" s="84">
        <v>1</v>
      </c>
      <c r="B9" s="180" t="s">
        <v>132</v>
      </c>
      <c r="C9" s="84" t="s">
        <v>133</v>
      </c>
      <c r="D9" s="176" t="s">
        <v>10</v>
      </c>
      <c r="E9" s="86">
        <v>13230</v>
      </c>
      <c r="F9" s="86">
        <f>F10+F15</f>
        <v>13470</v>
      </c>
      <c r="G9" s="86">
        <f>G10+G15</f>
        <v>14086</v>
      </c>
    </row>
    <row r="10" spans="1:7" s="10" customFormat="1" ht="16.5">
      <c r="A10" s="84" t="s">
        <v>51</v>
      </c>
      <c r="B10" s="85" t="s">
        <v>134</v>
      </c>
      <c r="C10" s="84" t="s">
        <v>133</v>
      </c>
      <c r="D10" s="176" t="s">
        <v>10</v>
      </c>
      <c r="E10" s="86">
        <v>3780</v>
      </c>
      <c r="F10" s="86">
        <f>F11+F13</f>
        <v>3737</v>
      </c>
      <c r="G10" s="86">
        <f>G11+G13</f>
        <v>3761</v>
      </c>
    </row>
    <row r="11" spans="1:7" s="118" customFormat="1" ht="18">
      <c r="A11" s="88"/>
      <c r="B11" s="89" t="s">
        <v>135</v>
      </c>
      <c r="C11" s="88" t="s">
        <v>133</v>
      </c>
      <c r="D11" s="176" t="s">
        <v>10</v>
      </c>
      <c r="E11" s="90">
        <v>230</v>
      </c>
      <c r="F11" s="212">
        <v>257</v>
      </c>
      <c r="G11" s="212">
        <v>276</v>
      </c>
    </row>
    <row r="12" spans="1:7" s="11" customFormat="1" ht="16.5">
      <c r="A12" s="92"/>
      <c r="B12" s="93" t="s">
        <v>136</v>
      </c>
      <c r="C12" s="92" t="s">
        <v>133</v>
      </c>
      <c r="D12" s="176" t="s">
        <v>10</v>
      </c>
      <c r="E12" s="94">
        <v>180</v>
      </c>
      <c r="F12" s="92">
        <v>221</v>
      </c>
      <c r="G12" s="92">
        <v>226</v>
      </c>
    </row>
    <row r="13" spans="1:7" s="118" customFormat="1" ht="18">
      <c r="A13" s="88"/>
      <c r="B13" s="89" t="s">
        <v>137</v>
      </c>
      <c r="C13" s="88" t="s">
        <v>133</v>
      </c>
      <c r="D13" s="176" t="s">
        <v>10</v>
      </c>
      <c r="E13" s="90">
        <v>3550</v>
      </c>
      <c r="F13" s="212">
        <v>3480</v>
      </c>
      <c r="G13" s="212">
        <v>3485</v>
      </c>
    </row>
    <row r="14" spans="1:7" s="11" customFormat="1" ht="16.5">
      <c r="A14" s="92"/>
      <c r="B14" s="93" t="s">
        <v>136</v>
      </c>
      <c r="C14" s="92" t="s">
        <v>133</v>
      </c>
      <c r="D14" s="176" t="s">
        <v>10</v>
      </c>
      <c r="E14" s="94">
        <v>3550</v>
      </c>
      <c r="F14" s="92">
        <v>3480</v>
      </c>
      <c r="G14" s="92">
        <v>3485</v>
      </c>
    </row>
    <row r="15" spans="1:7" s="10" customFormat="1" ht="16.5">
      <c r="A15" s="84" t="s">
        <v>59</v>
      </c>
      <c r="B15" s="85" t="s">
        <v>138</v>
      </c>
      <c r="C15" s="84" t="s">
        <v>133</v>
      </c>
      <c r="D15" s="176" t="s">
        <v>10</v>
      </c>
      <c r="E15" s="86">
        <v>9450</v>
      </c>
      <c r="F15" s="86">
        <f>F16+F17+F18</f>
        <v>9733</v>
      </c>
      <c r="G15" s="86">
        <f>G16+G17+G18</f>
        <v>10325</v>
      </c>
    </row>
    <row r="16" spans="1:7" s="118" customFormat="1" ht="18">
      <c r="A16" s="88"/>
      <c r="B16" s="89" t="s">
        <v>139</v>
      </c>
      <c r="C16" s="88" t="s">
        <v>133</v>
      </c>
      <c r="D16" s="176" t="s">
        <v>10</v>
      </c>
      <c r="E16" s="90">
        <v>6000</v>
      </c>
      <c r="F16" s="211">
        <v>6198</v>
      </c>
      <c r="G16" s="211">
        <v>6293</v>
      </c>
    </row>
    <row r="17" spans="1:7" s="118" customFormat="1" ht="18">
      <c r="A17" s="88"/>
      <c r="B17" s="89" t="s">
        <v>140</v>
      </c>
      <c r="C17" s="88" t="s">
        <v>133</v>
      </c>
      <c r="D17" s="176" t="s">
        <v>10</v>
      </c>
      <c r="E17" s="90">
        <v>3400</v>
      </c>
      <c r="F17" s="211">
        <v>3478</v>
      </c>
      <c r="G17" s="211">
        <v>3962</v>
      </c>
    </row>
    <row r="18" spans="1:7" s="118" customFormat="1" ht="18">
      <c r="A18" s="88"/>
      <c r="B18" s="181" t="s">
        <v>210</v>
      </c>
      <c r="C18" s="88" t="s">
        <v>133</v>
      </c>
      <c r="D18" s="176" t="s">
        <v>10</v>
      </c>
      <c r="E18" s="90">
        <v>50</v>
      </c>
      <c r="F18" s="212">
        <v>57</v>
      </c>
      <c r="G18" s="212">
        <v>70</v>
      </c>
    </row>
    <row r="19" spans="1:7" s="10" customFormat="1" ht="16.5">
      <c r="A19" s="84">
        <v>2</v>
      </c>
      <c r="B19" s="85" t="s">
        <v>29</v>
      </c>
      <c r="C19" s="84" t="s">
        <v>133</v>
      </c>
      <c r="D19" s="173">
        <f>D20+D25+D29</f>
        <v>14230</v>
      </c>
      <c r="E19" s="86">
        <f aca="true" t="shared" si="0" ref="E19:E31">D19</f>
        <v>14230</v>
      </c>
      <c r="F19" s="86">
        <f>F20+F25+F29</f>
        <v>14528</v>
      </c>
      <c r="G19" s="86">
        <f>G20+G25+G29</f>
        <v>15206</v>
      </c>
    </row>
    <row r="20" spans="1:7" ht="18">
      <c r="A20" s="84" t="s">
        <v>51</v>
      </c>
      <c r="B20" s="85" t="s">
        <v>134</v>
      </c>
      <c r="C20" s="84" t="s">
        <v>133</v>
      </c>
      <c r="D20" s="173">
        <f>D21+D23</f>
        <v>3780</v>
      </c>
      <c r="E20" s="86">
        <f t="shared" si="0"/>
        <v>3780</v>
      </c>
      <c r="F20" s="211">
        <f>F21+F23</f>
        <v>3737</v>
      </c>
      <c r="G20" s="211">
        <f>G21+G23</f>
        <v>3761</v>
      </c>
    </row>
    <row r="21" spans="1:7" s="118" customFormat="1" ht="18">
      <c r="A21" s="88"/>
      <c r="B21" s="89" t="s">
        <v>135</v>
      </c>
      <c r="C21" s="88" t="s">
        <v>133</v>
      </c>
      <c r="D21" s="172">
        <v>230</v>
      </c>
      <c r="E21" s="90">
        <f t="shared" si="0"/>
        <v>230</v>
      </c>
      <c r="F21" s="212">
        <v>257</v>
      </c>
      <c r="G21" s="212">
        <v>276</v>
      </c>
    </row>
    <row r="22" spans="1:7" s="119" customFormat="1" ht="18">
      <c r="A22" s="92"/>
      <c r="B22" s="93" t="s">
        <v>136</v>
      </c>
      <c r="C22" s="92" t="s">
        <v>133</v>
      </c>
      <c r="D22" s="174">
        <v>180</v>
      </c>
      <c r="E22" s="94">
        <f t="shared" si="0"/>
        <v>180</v>
      </c>
      <c r="F22" s="213">
        <v>221</v>
      </c>
      <c r="G22" s="213">
        <v>226</v>
      </c>
    </row>
    <row r="23" spans="1:7" s="118" customFormat="1" ht="18">
      <c r="A23" s="88"/>
      <c r="B23" s="89" t="s">
        <v>137</v>
      </c>
      <c r="C23" s="88" t="s">
        <v>133</v>
      </c>
      <c r="D23" s="172">
        <v>3550</v>
      </c>
      <c r="E23" s="90">
        <f t="shared" si="0"/>
        <v>3550</v>
      </c>
      <c r="F23" s="211">
        <v>3480</v>
      </c>
      <c r="G23" s="211">
        <v>3485</v>
      </c>
    </row>
    <row r="24" spans="1:7" s="119" customFormat="1" ht="18">
      <c r="A24" s="92"/>
      <c r="B24" s="93" t="s">
        <v>136</v>
      </c>
      <c r="C24" s="92" t="s">
        <v>133</v>
      </c>
      <c r="D24" s="174">
        <v>3550</v>
      </c>
      <c r="E24" s="94">
        <f t="shared" si="0"/>
        <v>3550</v>
      </c>
      <c r="F24" s="214">
        <v>3480</v>
      </c>
      <c r="G24" s="214">
        <v>3485</v>
      </c>
    </row>
    <row r="25" spans="1:7" s="10" customFormat="1" ht="16.5">
      <c r="A25" s="84" t="s">
        <v>59</v>
      </c>
      <c r="B25" s="85" t="s">
        <v>138</v>
      </c>
      <c r="C25" s="84" t="s">
        <v>133</v>
      </c>
      <c r="D25" s="173">
        <f>D26+D27+D28</f>
        <v>10400</v>
      </c>
      <c r="E25" s="86">
        <f t="shared" si="0"/>
        <v>10400</v>
      </c>
      <c r="F25" s="86">
        <f>F26+F27+F28</f>
        <v>10734</v>
      </c>
      <c r="G25" s="86">
        <f>G26+G27+G28</f>
        <v>11375</v>
      </c>
    </row>
    <row r="26" spans="1:7" s="118" customFormat="1" ht="18">
      <c r="A26" s="88"/>
      <c r="B26" s="89" t="s">
        <v>139</v>
      </c>
      <c r="C26" s="88" t="s">
        <v>133</v>
      </c>
      <c r="D26" s="172">
        <v>6000</v>
      </c>
      <c r="E26" s="90">
        <f t="shared" si="0"/>
        <v>6000</v>
      </c>
      <c r="F26" s="211">
        <v>6198</v>
      </c>
      <c r="G26" s="211">
        <v>6293</v>
      </c>
    </row>
    <row r="27" spans="1:7" s="118" customFormat="1" ht="18">
      <c r="A27" s="88"/>
      <c r="B27" s="89" t="s">
        <v>140</v>
      </c>
      <c r="C27" s="88" t="s">
        <v>133</v>
      </c>
      <c r="D27" s="172">
        <v>3470</v>
      </c>
      <c r="E27" s="90">
        <f t="shared" si="0"/>
        <v>3470</v>
      </c>
      <c r="F27" s="211">
        <v>3478</v>
      </c>
      <c r="G27" s="211">
        <v>3962</v>
      </c>
    </row>
    <row r="28" spans="1:7" s="118" customFormat="1" ht="18">
      <c r="A28" s="88"/>
      <c r="B28" s="89" t="s">
        <v>142</v>
      </c>
      <c r="C28" s="88" t="s">
        <v>133</v>
      </c>
      <c r="D28" s="172">
        <v>930</v>
      </c>
      <c r="E28" s="90">
        <f t="shared" si="0"/>
        <v>930</v>
      </c>
      <c r="F28" s="211">
        <v>1058</v>
      </c>
      <c r="G28" s="211">
        <v>1120</v>
      </c>
    </row>
    <row r="29" spans="1:7" ht="18">
      <c r="A29" s="84" t="s">
        <v>73</v>
      </c>
      <c r="B29" s="85" t="s">
        <v>141</v>
      </c>
      <c r="C29" s="84" t="s">
        <v>133</v>
      </c>
      <c r="D29" s="173">
        <f>D30+D31</f>
        <v>50</v>
      </c>
      <c r="E29" s="86">
        <f t="shared" si="0"/>
        <v>50</v>
      </c>
      <c r="F29" s="212">
        <f>F30+F31</f>
        <v>57</v>
      </c>
      <c r="G29" s="212">
        <f>G30+G31</f>
        <v>70</v>
      </c>
    </row>
    <row r="30" spans="1:7" s="118" customFormat="1" ht="18">
      <c r="A30" s="88"/>
      <c r="B30" s="89" t="s">
        <v>140</v>
      </c>
      <c r="C30" s="88" t="s">
        <v>133</v>
      </c>
      <c r="D30" s="172">
        <v>0</v>
      </c>
      <c r="E30" s="90">
        <f t="shared" si="0"/>
        <v>0</v>
      </c>
      <c r="F30" s="212">
        <v>0</v>
      </c>
      <c r="G30" s="212">
        <v>0</v>
      </c>
    </row>
    <row r="31" spans="1:7" s="118" customFormat="1" ht="18">
      <c r="A31" s="88"/>
      <c r="B31" s="89" t="s">
        <v>142</v>
      </c>
      <c r="C31" s="88" t="s">
        <v>133</v>
      </c>
      <c r="D31" s="172">
        <v>50</v>
      </c>
      <c r="E31" s="90">
        <f t="shared" si="0"/>
        <v>50</v>
      </c>
      <c r="F31" s="212">
        <v>57</v>
      </c>
      <c r="G31" s="212">
        <v>70</v>
      </c>
    </row>
    <row r="32" spans="1:7" s="10" customFormat="1" ht="16.5">
      <c r="A32" s="84" t="s">
        <v>31</v>
      </c>
      <c r="B32" s="85" t="s">
        <v>143</v>
      </c>
      <c r="C32" s="84"/>
      <c r="D32" s="86"/>
      <c r="E32" s="84"/>
      <c r="F32" s="84"/>
      <c r="G32" s="84"/>
    </row>
    <row r="33" spans="1:7" ht="39.75" customHeight="1">
      <c r="A33" s="88"/>
      <c r="B33" s="182" t="s">
        <v>144</v>
      </c>
      <c r="C33" s="88" t="s">
        <v>92</v>
      </c>
      <c r="D33" s="177" t="s">
        <v>10</v>
      </c>
      <c r="E33" s="88">
        <v>12</v>
      </c>
      <c r="F33" s="212">
        <v>12</v>
      </c>
      <c r="G33" s="212">
        <v>12</v>
      </c>
    </row>
    <row r="34" spans="1:7" s="87" customFormat="1" ht="16.5">
      <c r="A34" s="84" t="s">
        <v>145</v>
      </c>
      <c r="B34" s="85" t="s">
        <v>163</v>
      </c>
      <c r="C34" s="84"/>
      <c r="D34" s="86"/>
      <c r="E34" s="84"/>
      <c r="F34" s="84"/>
      <c r="G34" s="84"/>
    </row>
    <row r="35" spans="1:7" s="91" customFormat="1" ht="18">
      <c r="A35" s="88"/>
      <c r="B35" s="89" t="s">
        <v>164</v>
      </c>
      <c r="C35" s="88" t="s">
        <v>165</v>
      </c>
      <c r="D35" s="90">
        <v>190</v>
      </c>
      <c r="E35" s="88">
        <v>190</v>
      </c>
      <c r="F35" s="212">
        <v>185</v>
      </c>
      <c r="G35" s="212">
        <v>195</v>
      </c>
    </row>
    <row r="36" spans="1:7" s="95" customFormat="1" ht="16.5">
      <c r="A36" s="92"/>
      <c r="B36" s="93" t="s">
        <v>146</v>
      </c>
      <c r="C36" s="92"/>
      <c r="D36" s="94"/>
      <c r="E36" s="92"/>
      <c r="F36" s="92"/>
      <c r="G36" s="92"/>
    </row>
    <row r="37" spans="1:7" s="95" customFormat="1" ht="16.5">
      <c r="A37" s="92"/>
      <c r="B37" s="93" t="s">
        <v>147</v>
      </c>
      <c r="C37" s="88" t="s">
        <v>165</v>
      </c>
      <c r="D37" s="177" t="s">
        <v>10</v>
      </c>
      <c r="E37" s="88">
        <v>120</v>
      </c>
      <c r="F37" s="92">
        <v>120</v>
      </c>
      <c r="G37" s="92">
        <v>130</v>
      </c>
    </row>
    <row r="38" spans="1:7" s="95" customFormat="1" ht="16.5">
      <c r="A38" s="92"/>
      <c r="B38" s="93" t="s">
        <v>148</v>
      </c>
      <c r="C38" s="88" t="s">
        <v>165</v>
      </c>
      <c r="D38" s="177" t="s">
        <v>10</v>
      </c>
      <c r="E38" s="88">
        <v>10</v>
      </c>
      <c r="F38" s="92">
        <v>10</v>
      </c>
      <c r="G38" s="92">
        <v>10</v>
      </c>
    </row>
    <row r="39" spans="1:7" s="95" customFormat="1" ht="16.5">
      <c r="A39" s="92"/>
      <c r="B39" s="93" t="s">
        <v>149</v>
      </c>
      <c r="C39" s="88" t="s">
        <v>165</v>
      </c>
      <c r="D39" s="177" t="s">
        <v>10</v>
      </c>
      <c r="E39" s="88">
        <v>60</v>
      </c>
      <c r="F39" s="92">
        <v>55</v>
      </c>
      <c r="G39" s="92">
        <v>55</v>
      </c>
    </row>
    <row r="40" spans="1:7" ht="18">
      <c r="A40" s="183" t="s">
        <v>167</v>
      </c>
      <c r="B40" s="184" t="s">
        <v>166</v>
      </c>
      <c r="C40" s="185"/>
      <c r="D40" s="88"/>
      <c r="E40" s="88"/>
      <c r="F40" s="212"/>
      <c r="G40" s="212"/>
    </row>
    <row r="41" spans="1:7" s="118" customFormat="1" ht="18">
      <c r="A41" s="185">
        <v>1</v>
      </c>
      <c r="B41" s="186" t="s">
        <v>193</v>
      </c>
      <c r="C41" s="187" t="s">
        <v>9</v>
      </c>
      <c r="D41" s="215">
        <v>99.73</v>
      </c>
      <c r="E41" s="88">
        <v>99.73</v>
      </c>
      <c r="F41" s="212">
        <v>99.4</v>
      </c>
      <c r="G41" s="212">
        <v>99.58</v>
      </c>
    </row>
    <row r="42" spans="1:7" s="118" customFormat="1" ht="18">
      <c r="A42" s="185">
        <v>2</v>
      </c>
      <c r="B42" s="186" t="s">
        <v>194</v>
      </c>
      <c r="C42" s="185" t="s">
        <v>20</v>
      </c>
      <c r="D42" s="215" t="s">
        <v>10</v>
      </c>
      <c r="E42" s="90">
        <v>2550</v>
      </c>
      <c r="F42" s="212">
        <v>2250</v>
      </c>
      <c r="G42" s="212">
        <v>2290</v>
      </c>
    </row>
    <row r="43" spans="1:7" s="119" customFormat="1" ht="18">
      <c r="A43" s="188"/>
      <c r="B43" s="189" t="s">
        <v>195</v>
      </c>
      <c r="C43" s="187" t="s">
        <v>9</v>
      </c>
      <c r="D43" s="215" t="s">
        <v>10</v>
      </c>
      <c r="E43" s="92">
        <v>10.61</v>
      </c>
      <c r="F43" s="213">
        <v>11.2</v>
      </c>
      <c r="G43" s="213">
        <v>11.09</v>
      </c>
    </row>
    <row r="44" spans="1:7" s="119" customFormat="1" ht="36">
      <c r="A44" s="188"/>
      <c r="B44" s="189" t="s">
        <v>196</v>
      </c>
      <c r="C44" s="187" t="s">
        <v>9</v>
      </c>
      <c r="D44" s="215" t="s">
        <v>10</v>
      </c>
      <c r="E44" s="92">
        <v>100</v>
      </c>
      <c r="F44" s="213">
        <v>100</v>
      </c>
      <c r="G44" s="213">
        <v>100</v>
      </c>
    </row>
    <row r="45" spans="1:7" s="118" customFormat="1" ht="18">
      <c r="A45" s="185">
        <v>3</v>
      </c>
      <c r="B45" s="186" t="s">
        <v>197</v>
      </c>
      <c r="C45" s="185" t="s">
        <v>20</v>
      </c>
      <c r="D45" s="215" t="s">
        <v>10</v>
      </c>
      <c r="E45" s="88">
        <v>250</v>
      </c>
      <c r="F45" s="212">
        <v>760</v>
      </c>
      <c r="G45" s="212">
        <v>900</v>
      </c>
    </row>
    <row r="46" spans="1:7" s="118" customFormat="1" ht="18">
      <c r="A46" s="185">
        <v>4</v>
      </c>
      <c r="B46" s="186" t="s">
        <v>198</v>
      </c>
      <c r="C46" s="185" t="s">
        <v>20</v>
      </c>
      <c r="D46" s="215" t="s">
        <v>10</v>
      </c>
      <c r="E46" s="90">
        <v>1995</v>
      </c>
      <c r="F46" s="211">
        <v>1700</v>
      </c>
      <c r="G46" s="211">
        <v>2135</v>
      </c>
    </row>
    <row r="47" spans="1:7" s="119" customFormat="1" ht="36">
      <c r="A47" s="188"/>
      <c r="B47" s="189" t="s">
        <v>199</v>
      </c>
      <c r="C47" s="190" t="s">
        <v>9</v>
      </c>
      <c r="D47" s="215" t="s">
        <v>10</v>
      </c>
      <c r="E47" s="92">
        <v>7.56</v>
      </c>
      <c r="F47" s="213">
        <v>6.44</v>
      </c>
      <c r="G47" s="213">
        <v>8</v>
      </c>
    </row>
    <row r="48" spans="1:7" s="119" customFormat="1" ht="36">
      <c r="A48" s="188"/>
      <c r="B48" s="189" t="s">
        <v>200</v>
      </c>
      <c r="C48" s="190" t="s">
        <v>9</v>
      </c>
      <c r="D48" s="215" t="s">
        <v>10</v>
      </c>
      <c r="E48" s="92">
        <v>100</v>
      </c>
      <c r="F48" s="213">
        <v>10</v>
      </c>
      <c r="G48" s="213">
        <v>10</v>
      </c>
    </row>
  </sheetData>
  <sheetProtection/>
  <mergeCells count="8">
    <mergeCell ref="A1:G1"/>
    <mergeCell ref="G4:G5"/>
    <mergeCell ref="A4:A5"/>
    <mergeCell ref="B4:B5"/>
    <mergeCell ref="C4:C5"/>
    <mergeCell ref="D4:F4"/>
    <mergeCell ref="A3:G3"/>
    <mergeCell ref="A2:G2"/>
  </mergeCells>
  <printOptions/>
  <pageMargins left="0.39" right="0.27" top="0.46" bottom="0.61" header="0.31496062992125984" footer="0.5"/>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2020-11-24T03:37:43Z</cp:lastPrinted>
  <dcterms:created xsi:type="dcterms:W3CDTF">2017-11-08T07:32:19Z</dcterms:created>
  <dcterms:modified xsi:type="dcterms:W3CDTF">2020-12-02T01:53:20Z</dcterms:modified>
  <cp:category/>
  <cp:version/>
  <cp:contentType/>
  <cp:contentStatus/>
</cp:coreProperties>
</file>