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0715" windowHeight="13275"/>
  </bookViews>
  <sheets>
    <sheet name="PL 1Năm 2022" sheetId="11" r:id="rId1"/>
    <sheet name="PL 2 Năm 2023" sheetId="12" r:id="rId2"/>
    <sheet name="PL 3 BS" sheetId="13" r:id="rId3"/>
  </sheets>
  <definedNames>
    <definedName name="_xlnm.Print_Titles" localSheetId="0">'PL 1Năm 2022'!$5:$8</definedName>
    <definedName name="_xlnm.Print_Titles" localSheetId="1">'PL 2 Năm 2023'!$5:$8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3" l="1"/>
  <c r="J31" i="12" l="1"/>
  <c r="I31" i="12"/>
  <c r="C31" i="12"/>
  <c r="D19" i="12"/>
  <c r="I30" i="12"/>
  <c r="L23" i="12"/>
  <c r="J19" i="12"/>
  <c r="C26" i="12"/>
  <c r="C25" i="12"/>
  <c r="C24" i="12"/>
  <c r="C23" i="12"/>
  <c r="I26" i="12"/>
  <c r="I25" i="12"/>
  <c r="I24" i="12"/>
  <c r="I23" i="12"/>
  <c r="C19" i="12" l="1"/>
  <c r="I19" i="12"/>
  <c r="D8" i="13" l="1"/>
  <c r="C8" i="13"/>
  <c r="A3" i="12"/>
  <c r="I15" i="11"/>
  <c r="D14" i="11"/>
  <c r="C14" i="11"/>
  <c r="I17" i="11"/>
  <c r="I16" i="11"/>
  <c r="E9" i="11"/>
  <c r="H9" i="11"/>
  <c r="D10" i="11"/>
  <c r="D9" i="11" s="1"/>
  <c r="C10" i="11"/>
  <c r="C9" i="11" s="1"/>
  <c r="L36" i="12"/>
  <c r="G10" i="11"/>
  <c r="G9" i="11" s="1"/>
  <c r="F10" i="11"/>
  <c r="F9" i="11" s="1"/>
  <c r="J15" i="12"/>
  <c r="K15" i="12"/>
  <c r="I18" i="12"/>
  <c r="I17" i="12"/>
  <c r="I16" i="12"/>
  <c r="D15" i="12"/>
  <c r="C15" i="12"/>
  <c r="I15" i="12" l="1"/>
  <c r="K21" i="12"/>
  <c r="K22" i="12"/>
  <c r="K27" i="12"/>
  <c r="K28" i="12"/>
  <c r="K29" i="12"/>
  <c r="K32" i="12"/>
  <c r="K33" i="12"/>
  <c r="K34" i="12"/>
  <c r="K35" i="12"/>
  <c r="K36" i="12"/>
  <c r="K20" i="12"/>
  <c r="J14" i="11"/>
  <c r="I14" i="11"/>
  <c r="I13" i="11" s="1"/>
  <c r="I9" i="11" s="1"/>
  <c r="D10" i="12"/>
  <c r="C10" i="12"/>
  <c r="E19" i="12"/>
  <c r="E14" i="12" s="1"/>
  <c r="F19" i="12"/>
  <c r="F14" i="12" s="1"/>
  <c r="G19" i="12"/>
  <c r="G14" i="12" s="1"/>
  <c r="H19" i="12"/>
  <c r="H14" i="12" s="1"/>
  <c r="D31" i="12"/>
  <c r="D14" i="12" s="1"/>
  <c r="D18" i="11"/>
  <c r="C18" i="11"/>
  <c r="C14" i="12" l="1"/>
  <c r="I14" i="12"/>
  <c r="K31" i="12"/>
  <c r="J14" i="12"/>
  <c r="G10" i="12"/>
  <c r="F10" i="12"/>
  <c r="E12" i="12"/>
  <c r="K19" i="12"/>
  <c r="J13" i="11"/>
  <c r="J9" i="11" s="1"/>
  <c r="K14" i="12" l="1"/>
  <c r="E12" i="11"/>
</calcChain>
</file>

<file path=xl/sharedStrings.xml><?xml version="1.0" encoding="utf-8"?>
<sst xmlns="http://schemas.openxmlformats.org/spreadsheetml/2006/main" count="149" uniqueCount="70">
  <si>
    <t>UBND xã Ngọc Linh</t>
  </si>
  <si>
    <t>UBND xã Mường Hoong</t>
  </si>
  <si>
    <t>UBND xã Đăk Choong</t>
  </si>
  <si>
    <t>UBND xã Đăk Man</t>
  </si>
  <si>
    <t>UBND xã Đăk Plô</t>
  </si>
  <si>
    <t>UBND Thị trấn</t>
  </si>
  <si>
    <t>UBND xã Đăk Nhoong</t>
  </si>
  <si>
    <t>UBND xã Đăk Pek</t>
  </si>
  <si>
    <t>UBND xã Đăk Kroong</t>
  </si>
  <si>
    <t>UBND xã Đăk Long</t>
  </si>
  <si>
    <t>Ghi chú</t>
  </si>
  <si>
    <t>Hỗ trợ nhà ở</t>
  </si>
  <si>
    <t>Hỗ trợ đất sản xuất</t>
  </si>
  <si>
    <t>Trong đó</t>
  </si>
  <si>
    <t>I</t>
  </si>
  <si>
    <t xml:space="preserve">Dự án 1: Giải quyết tình trạng thiếu đất ở, nhà ở, đất sản xuất, nước sinh hoạt  </t>
  </si>
  <si>
    <t>I.1</t>
  </si>
  <si>
    <t>Hỗ trợ đất ở, đất sản xuất</t>
  </si>
  <si>
    <t>1</t>
  </si>
  <si>
    <t>Phòng Dân tộc</t>
  </si>
  <si>
    <t>2</t>
  </si>
  <si>
    <t>TT</t>
  </si>
  <si>
    <t>Danh mục dự án</t>
  </si>
  <si>
    <t>Chủ đầu tư</t>
  </si>
  <si>
    <t>Ngân sách Trung ương</t>
  </si>
  <si>
    <t>Tổng tất cả các nguồn vốn</t>
  </si>
  <si>
    <t>II</t>
  </si>
  <si>
    <t>Phân bổ về các xã</t>
  </si>
  <si>
    <t>Nay đề nghị điều chỉnh lại</t>
  </si>
  <si>
    <t>Kế hoạch vốn đã giao năm 2022</t>
  </si>
  <si>
    <t>Kế hoạch vốn điều chỉnh năm 2022</t>
  </si>
  <si>
    <t>Đã phê duyệt tại Nghị quyết số 33/QĐ - UBND ngày 16/12/2022</t>
  </si>
  <si>
    <t>Hỗ trỡ đất sản xuất</t>
  </si>
  <si>
    <t>Quyết định đầu tư</t>
  </si>
  <si>
    <t>Đề nghị điều chỉnh lại</t>
  </si>
  <si>
    <t xml:space="preserve">Hỗ trợ đất ở </t>
  </si>
  <si>
    <t>Kế hoạch vốn điều chỉnh năm 2023</t>
  </si>
  <si>
    <t>1.1</t>
  </si>
  <si>
    <t>1.2</t>
  </si>
  <si>
    <t>1.3</t>
  </si>
  <si>
    <t>ĐC giảm</t>
  </si>
  <si>
    <t>ĐC tăng</t>
  </si>
  <si>
    <t>Bổ sung</t>
  </si>
  <si>
    <t>I.2</t>
  </si>
  <si>
    <t>Điều chỉnh dự án 1 Giải quyết tình trạng thiếu đất ở, nhà ở, đất sản xuất, nước sinh hoạt thực hiện Chương trình MTQG phát triển kinh tế - xã hội vùng đồng bào DTTS và miền núi năm 2022 trên địa bàn huyện Đăk Glei</t>
  </si>
  <si>
    <t>Phụ lục 01</t>
  </si>
  <si>
    <t>Điều chỉnh dự án 1 Giải quyết tình trạng thiếu đất ở, nhà ở, đất sản xuất, nước sinh hoạt thực hiện Chương trình MTQG phát triển kinh tế - xã hội vùng đồng bào DTTS và miền núi năm 2023 trên địa bàn huyện Đăk Glei</t>
  </si>
  <si>
    <t>Phụ lục 02</t>
  </si>
  <si>
    <t>ĐVT: Triệu đồng</t>
  </si>
  <si>
    <t>Đơn vị, địa phương</t>
  </si>
  <si>
    <t>Vốn sự nghiệp
ngân sách Trung ương năm 2023</t>
  </si>
  <si>
    <t>Tổng cộng</t>
  </si>
  <si>
    <t>Chi tiết dự án thành phần</t>
  </si>
  <si>
    <t>TỔNG SỐ</t>
  </si>
  <si>
    <t>Ghi chú:</t>
  </si>
  <si>
    <t>Dự án 3: Phát triển sản xuất nông, lâm nghiệp bền vững, phát huy tiềm năng, thế mạnh của các vùng miền để sản xuất hàng hóa theo chuỗi giá trị</t>
  </si>
  <si>
    <t>Dự án 8: Thực hiện bình đẳng giới và giải quyết những vấn đề cấp thiết đối với phụ nữ và trẻ em</t>
  </si>
  <si>
    <t>-</t>
  </si>
  <si>
    <t>Tiểu dự án 1: Phát triển kinh tế nông, lâm nghiệp bền vững gắn với bảo vệ rừng và nâng cao thu nhập cho người dân</t>
  </si>
  <si>
    <t>Tiểu dự án 1: Đầu tư phát triển kinh tế - xã hội các dân tộc còn gặp nhiều khó khăn, dân tộc có khó khăn đặc thù</t>
  </si>
  <si>
    <t>Giao kế hoạch vốn sự nghiệp ngân sách trung ương năm 2023 thực hiện Chương trình mục tiêu quốc gia phát triển kinh tế - xã hội vùng đồng bào dân tộc thiểu số và miền núi giai đoạn 2021-2030, giai đoạn I: 2021-2025</t>
  </si>
  <si>
    <t>UBND thị trấn Đăk Glei</t>
  </si>
  <si>
    <t>UBND xã Xốp</t>
  </si>
  <si>
    <t>Phụ lục 03</t>
  </si>
  <si>
    <t>Đã phê duyệt tại Nghị quyết số 21/QĐ - UBND ngày 05/10/2022</t>
  </si>
  <si>
    <t>Ngân sách địa phương</t>
  </si>
  <si>
    <t>Hỗ trợ đất ở</t>
  </si>
  <si>
    <t>Tiểu dự án 1, Dự án 3</t>
  </si>
  <si>
    <t xml:space="preserve">UBND xã Xốp </t>
  </si>
  <si>
    <t>(Kèm theo Tờ trình số:   220 /TTr - UBND ngày  04 / 10/  2023 của UBND huyện Đăk Glei)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</si>
</sst>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,##0.000"/>
    <numFmt numFmtId="166" formatCode="_(* #,##0_);_(* \(#,##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  <charset val="163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  <charset val="163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Times New Roman"/>
      <family val="1"/>
      <charset val="163"/>
    </font>
    <font>
      <sz val="13"/>
      <color theme="1"/>
      <name val="Calibri"/>
      <family val="2"/>
      <charset val="163"/>
      <scheme val="minor"/>
    </font>
    <font>
      <b/>
      <sz val="13"/>
      <color theme="1"/>
      <name val="Calibri"/>
      <family val="2"/>
      <charset val="163"/>
      <scheme val="minor"/>
    </font>
    <font>
      <b/>
      <i/>
      <sz val="13"/>
      <name val="Times New Roman"/>
      <family val="1"/>
      <charset val="163"/>
    </font>
    <font>
      <b/>
      <sz val="11"/>
      <color theme="1"/>
      <name val="Calibri"/>
      <family val="2"/>
      <charset val="163"/>
      <scheme val="minor"/>
    </font>
    <font>
      <sz val="10"/>
      <color theme="1"/>
      <name val="Arial Narrow"/>
      <family val="2"/>
    </font>
    <font>
      <i/>
      <sz val="13"/>
      <name val="Times New Roman"/>
      <family val="1"/>
      <charset val="163"/>
    </font>
    <font>
      <i/>
      <sz val="13"/>
      <color theme="1"/>
      <name val="Times New Roman"/>
      <family val="1"/>
      <charset val="163"/>
    </font>
    <font>
      <b/>
      <u/>
      <sz val="13"/>
      <name val="Times New Roman"/>
      <family val="1"/>
      <charset val="163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name val="Times New Roman"/>
      <family val="1"/>
      <charset val="163"/>
    </font>
    <font>
      <i/>
      <sz val="14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9" fillId="0" borderId="0"/>
    <xf numFmtId="0" fontId="3" fillId="0" borderId="0"/>
    <xf numFmtId="0" fontId="19" fillId="0" borderId="0"/>
    <xf numFmtId="0" fontId="5" fillId="0" borderId="0"/>
    <xf numFmtId="164" fontId="5" fillId="0" borderId="0" applyFont="0" applyFill="0" applyBorder="0" applyAlignment="0" applyProtection="0"/>
  </cellStyleXfs>
  <cellXfs count="144">
    <xf numFmtId="0" fontId="0" fillId="0" borderId="0" xfId="0"/>
    <xf numFmtId="1" fontId="4" fillId="0" borderId="0" xfId="2" applyNumberFormat="1" applyFont="1" applyAlignment="1">
      <alignment vertical="center"/>
    </xf>
    <xf numFmtId="1" fontId="5" fillId="0" borderId="0" xfId="2" applyNumberFormat="1" applyFont="1" applyAlignment="1">
      <alignment vertical="center"/>
    </xf>
    <xf numFmtId="1" fontId="6" fillId="0" borderId="0" xfId="2" applyNumberFormat="1" applyFont="1" applyAlignment="1">
      <alignment vertical="center"/>
    </xf>
    <xf numFmtId="3" fontId="5" fillId="0" borderId="0" xfId="2" applyNumberFormat="1" applyFont="1" applyAlignment="1">
      <alignment horizontal="center" vertical="center" wrapText="1"/>
    </xf>
    <xf numFmtId="164" fontId="5" fillId="0" borderId="1" xfId="1" applyFont="1" applyFill="1" applyBorder="1" applyAlignment="1">
      <alignment horizontal="right" vertical="center"/>
    </xf>
    <xf numFmtId="1" fontId="7" fillId="0" borderId="0" xfId="2" applyNumberFormat="1" applyFont="1" applyAlignment="1">
      <alignment vertical="center"/>
    </xf>
    <xf numFmtId="3" fontId="9" fillId="0" borderId="0" xfId="2" applyNumberFormat="1" applyFont="1" applyAlignment="1">
      <alignment horizontal="center" vertical="center" wrapText="1"/>
    </xf>
    <xf numFmtId="1" fontId="8" fillId="0" borderId="0" xfId="2" applyNumberFormat="1" applyFont="1" applyAlignment="1">
      <alignment vertical="center"/>
    </xf>
    <xf numFmtId="1" fontId="9" fillId="0" borderId="0" xfId="2" applyNumberFormat="1" applyFont="1" applyAlignment="1">
      <alignment vertical="center"/>
    </xf>
    <xf numFmtId="1" fontId="10" fillId="0" borderId="0" xfId="2" applyNumberFormat="1" applyFont="1" applyAlignment="1">
      <alignment vertical="center"/>
    </xf>
    <xf numFmtId="1" fontId="11" fillId="0" borderId="0" xfId="2" applyNumberFormat="1" applyFont="1" applyAlignment="1">
      <alignment vertic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164" fontId="9" fillId="0" borderId="1" xfId="1" applyFont="1" applyFill="1" applyBorder="1" applyAlignment="1">
      <alignment horizontal="right" vertical="center"/>
    </xf>
    <xf numFmtId="0" fontId="16" fillId="0" borderId="0" xfId="0" applyFont="1"/>
    <xf numFmtId="4" fontId="13" fillId="0" borderId="0" xfId="0" applyNumberFormat="1" applyFont="1"/>
    <xf numFmtId="4" fontId="0" fillId="0" borderId="0" xfId="0" applyNumberFormat="1"/>
    <xf numFmtId="0" fontId="18" fillId="0" borderId="0" xfId="0" applyFont="1"/>
    <xf numFmtId="4" fontId="16" fillId="0" borderId="0" xfId="0" applyNumberFormat="1" applyFont="1"/>
    <xf numFmtId="0" fontId="14" fillId="0" borderId="0" xfId="4" applyFont="1"/>
    <xf numFmtId="0" fontId="14" fillId="0" borderId="0" xfId="5" applyFont="1" applyAlignment="1">
      <alignment horizontal="center" vertical="center" wrapText="1"/>
    </xf>
    <xf numFmtId="0" fontId="14" fillId="0" borderId="0" xfId="5" applyFont="1" applyAlignment="1">
      <alignment vertical="center"/>
    </xf>
    <xf numFmtId="0" fontId="14" fillId="0" borderId="0" xfId="5" applyFont="1" applyAlignment="1">
      <alignment horizontal="right" vertical="center" wrapText="1"/>
    </xf>
    <xf numFmtId="0" fontId="14" fillId="0" borderId="0" xfId="4" applyFont="1" applyAlignment="1">
      <alignment horizontal="left" vertical="center"/>
    </xf>
    <xf numFmtId="0" fontId="20" fillId="0" borderId="0" xfId="5" applyFont="1" applyAlignment="1">
      <alignment vertical="center"/>
    </xf>
    <xf numFmtId="0" fontId="20" fillId="0" borderId="0" xfId="5" quotePrefix="1" applyFont="1" applyAlignment="1">
      <alignment horizontal="right" vertical="center" wrapText="1"/>
    </xf>
    <xf numFmtId="0" fontId="20" fillId="0" borderId="0" xfId="5" applyFont="1" applyAlignment="1">
      <alignment horizontal="center" vertical="center" wrapText="1"/>
    </xf>
    <xf numFmtId="0" fontId="20" fillId="0" borderId="0" xfId="4" applyFont="1" applyAlignment="1">
      <alignment horizontal="left" vertical="center"/>
    </xf>
    <xf numFmtId="0" fontId="20" fillId="0" borderId="0" xfId="5" applyFont="1" applyAlignment="1">
      <alignment vertical="center" wrapText="1"/>
    </xf>
    <xf numFmtId="0" fontId="20" fillId="0" borderId="2" xfId="5" applyFont="1" applyBorder="1" applyAlignment="1">
      <alignment vertical="center"/>
    </xf>
    <xf numFmtId="0" fontId="20" fillId="0" borderId="0" xfId="5" quotePrefix="1" applyFont="1" applyAlignment="1">
      <alignment horizontal="center" vertical="center" wrapText="1"/>
    </xf>
    <xf numFmtId="3" fontId="4" fillId="0" borderId="3" xfId="2" applyNumberFormat="1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3" fontId="4" fillId="0" borderId="3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165" fontId="6" fillId="0" borderId="3" xfId="0" applyNumberFormat="1" applyFont="1" applyBorder="1" applyAlignment="1">
      <alignment vertical="center" wrapText="1"/>
    </xf>
    <xf numFmtId="165" fontId="6" fillId="0" borderId="3" xfId="2" applyNumberFormat="1" applyFont="1" applyBorder="1" applyAlignment="1">
      <alignment horizontal="right" vertical="center"/>
    </xf>
    <xf numFmtId="165" fontId="6" fillId="0" borderId="3" xfId="2" applyNumberFormat="1" applyFont="1" applyBorder="1" applyAlignment="1">
      <alignment vertical="center"/>
    </xf>
    <xf numFmtId="3" fontId="6" fillId="0" borderId="3" xfId="2" applyNumberFormat="1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0" fontId="5" fillId="0" borderId="3" xfId="3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vertical="center" wrapText="1"/>
    </xf>
    <xf numFmtId="3" fontId="5" fillId="0" borderId="3" xfId="2" applyNumberFormat="1" applyFont="1" applyBorder="1" applyAlignment="1">
      <alignment horizontal="right" vertical="center" wrapText="1"/>
    </xf>
    <xf numFmtId="165" fontId="5" fillId="0" borderId="3" xfId="2" applyNumberFormat="1" applyFont="1" applyBorder="1" applyAlignment="1">
      <alignment horizontal="right" vertical="center" wrapText="1"/>
    </xf>
    <xf numFmtId="3" fontId="5" fillId="0" borderId="3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0" fontId="7" fillId="0" borderId="3" xfId="3" applyFont="1" applyBorder="1" applyAlignment="1">
      <alignment horizontal="center" vertical="center" wrapText="1"/>
    </xf>
    <xf numFmtId="165" fontId="7" fillId="0" borderId="3" xfId="3" applyNumberFormat="1" applyFont="1" applyBorder="1" applyAlignment="1">
      <alignment vertical="center" wrapText="1"/>
    </xf>
    <xf numFmtId="165" fontId="7" fillId="0" borderId="3" xfId="2" applyNumberFormat="1" applyFont="1" applyBorder="1" applyAlignment="1">
      <alignment horizontal="right" vertical="center"/>
    </xf>
    <xf numFmtId="3" fontId="7" fillId="0" borderId="3" xfId="2" applyNumberFormat="1" applyFont="1" applyBorder="1" applyAlignment="1">
      <alignment horizontal="right" vertical="center" wrapText="1"/>
    </xf>
    <xf numFmtId="165" fontId="7" fillId="0" borderId="3" xfId="2" applyNumberFormat="1" applyFont="1" applyBorder="1" applyAlignment="1">
      <alignment horizontal="right" vertical="center" wrapText="1"/>
    </xf>
    <xf numFmtId="3" fontId="7" fillId="0" borderId="3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3" fontId="4" fillId="0" borderId="3" xfId="2" applyNumberFormat="1" applyFont="1" applyBorder="1" applyAlignment="1">
      <alignment horizontal="right" vertical="center"/>
    </xf>
    <xf numFmtId="165" fontId="4" fillId="0" borderId="3" xfId="2" applyNumberFormat="1" applyFont="1" applyBorder="1" applyAlignment="1">
      <alignment horizontal="right" vertical="center"/>
    </xf>
    <xf numFmtId="0" fontId="4" fillId="0" borderId="3" xfId="2" applyFont="1" applyBorder="1" applyAlignment="1">
      <alignment horizontal="right" vertical="center"/>
    </xf>
    <xf numFmtId="164" fontId="5" fillId="0" borderId="3" xfId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right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165" fontId="4" fillId="0" borderId="3" xfId="2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23" fillId="0" borderId="3" xfId="0" applyFont="1" applyBorder="1" applyAlignment="1">
      <alignment vertical="center"/>
    </xf>
    <xf numFmtId="165" fontId="23" fillId="0" borderId="3" xfId="0" applyNumberFormat="1" applyFont="1" applyBorder="1" applyAlignment="1">
      <alignment vertical="center"/>
    </xf>
    <xf numFmtId="4" fontId="4" fillId="0" borderId="3" xfId="2" applyNumberFormat="1" applyFont="1" applyBorder="1" applyAlignment="1">
      <alignment horizontal="center" vertical="center"/>
    </xf>
    <xf numFmtId="164" fontId="5" fillId="0" borderId="3" xfId="1" applyFont="1" applyFill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5" fillId="0" borderId="0" xfId="0" applyFont="1" applyAlignment="1">
      <alignment wrapText="1"/>
    </xf>
    <xf numFmtId="0" fontId="11" fillId="0" borderId="3" xfId="0" applyFont="1" applyBorder="1" applyAlignment="1">
      <alignment vertical="center" wrapText="1"/>
    </xf>
    <xf numFmtId="3" fontId="11" fillId="0" borderId="3" xfId="2" applyNumberFormat="1" applyFont="1" applyBorder="1" applyAlignment="1">
      <alignment horizontal="right" vertical="center"/>
    </xf>
    <xf numFmtId="3" fontId="11" fillId="0" borderId="3" xfId="2" applyNumberFormat="1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4" fontId="17" fillId="0" borderId="3" xfId="0" applyNumberFormat="1" applyFont="1" applyBorder="1" applyAlignment="1">
      <alignment vertical="center" wrapText="1"/>
    </xf>
    <xf numFmtId="4" fontId="17" fillId="0" borderId="3" xfId="2" applyNumberFormat="1" applyFont="1" applyBorder="1" applyAlignment="1">
      <alignment vertical="center"/>
    </xf>
    <xf numFmtId="4" fontId="17" fillId="0" borderId="3" xfId="2" applyNumberFormat="1" applyFont="1" applyBorder="1" applyAlignment="1">
      <alignment horizontal="right" vertical="center"/>
    </xf>
    <xf numFmtId="3" fontId="17" fillId="0" borderId="3" xfId="2" applyNumberFormat="1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4" fontId="14" fillId="0" borderId="3" xfId="0" applyNumberFormat="1" applyFont="1" applyBorder="1" applyAlignment="1">
      <alignment vertical="center" wrapText="1"/>
    </xf>
    <xf numFmtId="4" fontId="14" fillId="0" borderId="3" xfId="3" applyNumberFormat="1" applyFont="1" applyBorder="1" applyAlignment="1">
      <alignment vertical="center" wrapText="1"/>
    </xf>
    <xf numFmtId="4" fontId="14" fillId="0" borderId="3" xfId="2" applyNumberFormat="1" applyFont="1" applyBorder="1" applyAlignment="1">
      <alignment horizontal="right" vertical="center"/>
    </xf>
    <xf numFmtId="4" fontId="14" fillId="0" borderId="3" xfId="2" applyNumberFormat="1" applyFont="1" applyBorder="1" applyAlignment="1">
      <alignment horizontal="right" vertical="center" wrapText="1"/>
    </xf>
    <xf numFmtId="3" fontId="14" fillId="0" borderId="3" xfId="2" applyNumberFormat="1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4" fontId="11" fillId="0" borderId="3" xfId="0" applyNumberFormat="1" applyFont="1" applyBorder="1" applyAlignment="1">
      <alignment vertical="center" wrapText="1"/>
    </xf>
    <xf numFmtId="4" fontId="14" fillId="0" borderId="3" xfId="1" applyNumberFormat="1" applyFont="1" applyFill="1" applyBorder="1" applyAlignment="1">
      <alignment horizontal="right" vertical="center"/>
    </xf>
    <xf numFmtId="4" fontId="14" fillId="0" borderId="3" xfId="1" applyNumberFormat="1" applyFont="1" applyFill="1" applyBorder="1" applyAlignment="1">
      <alignment horizontal="center" vertical="center" wrapText="1"/>
    </xf>
    <xf numFmtId="164" fontId="14" fillId="0" borderId="3" xfId="1" applyFont="1" applyFill="1" applyBorder="1" applyAlignment="1">
      <alignment horizontal="right" vertical="center"/>
    </xf>
    <xf numFmtId="4" fontId="14" fillId="0" borderId="3" xfId="2" applyNumberFormat="1" applyFont="1" applyBorder="1" applyAlignment="1">
      <alignment horizontal="center" vertical="center" wrapText="1"/>
    </xf>
    <xf numFmtId="4" fontId="11" fillId="0" borderId="3" xfId="1" applyNumberFormat="1" applyFont="1" applyFill="1" applyBorder="1" applyAlignment="1">
      <alignment horizontal="right" vertical="center"/>
    </xf>
    <xf numFmtId="3" fontId="11" fillId="0" borderId="3" xfId="5" applyNumberFormat="1" applyFont="1" applyBorder="1" applyAlignment="1">
      <alignment horizontal="right" vertical="center"/>
    </xf>
    <xf numFmtId="0" fontId="14" fillId="0" borderId="3" xfId="7" applyFont="1" applyBorder="1" applyAlignment="1">
      <alignment horizontal="center" vertical="center"/>
    </xf>
    <xf numFmtId="0" fontId="14" fillId="0" borderId="3" xfId="7" applyFont="1" applyBorder="1" applyAlignment="1">
      <alignment vertical="center" wrapText="1"/>
    </xf>
    <xf numFmtId="166" fontId="14" fillId="0" borderId="3" xfId="8" applyNumberFormat="1" applyFont="1" applyFill="1" applyBorder="1" applyAlignment="1">
      <alignment vertical="center"/>
    </xf>
    <xf numFmtId="0" fontId="11" fillId="0" borderId="3" xfId="5" applyFont="1" applyBorder="1" applyAlignment="1">
      <alignment horizontal="justify" vertical="center"/>
    </xf>
    <xf numFmtId="3" fontId="14" fillId="0" borderId="3" xfId="5" applyNumberFormat="1" applyFont="1" applyBorder="1" applyAlignment="1">
      <alignment horizontal="center" vertical="center" wrapText="1"/>
    </xf>
    <xf numFmtId="3" fontId="14" fillId="0" borderId="3" xfId="5" applyNumberFormat="1" applyFont="1" applyBorder="1" applyAlignment="1">
      <alignment horizontal="right" vertical="center" wrapText="1"/>
    </xf>
    <xf numFmtId="3" fontId="14" fillId="0" borderId="3" xfId="5" applyNumberFormat="1" applyFont="1" applyBorder="1" applyAlignment="1">
      <alignment horizontal="right" vertical="center"/>
    </xf>
    <xf numFmtId="4" fontId="14" fillId="0" borderId="3" xfId="3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4" fillId="0" borderId="3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3" fontId="4" fillId="0" borderId="3" xfId="2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164" fontId="4" fillId="0" borderId="3" xfId="1" applyFont="1" applyBorder="1" applyAlignment="1">
      <alignment horizontal="center" vertical="center" wrapText="1"/>
    </xf>
    <xf numFmtId="3" fontId="11" fillId="0" borderId="3" xfId="2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3" xfId="2" applyFont="1" applyBorder="1" applyAlignment="1">
      <alignment horizontal="center" vertical="center" wrapText="1"/>
    </xf>
    <xf numFmtId="164" fontId="11" fillId="0" borderId="3" xfId="1" applyFont="1" applyBorder="1" applyAlignment="1">
      <alignment horizontal="center" vertical="center" wrapText="1"/>
    </xf>
    <xf numFmtId="0" fontId="22" fillId="0" borderId="0" xfId="5" applyFont="1" applyAlignment="1">
      <alignment horizontal="left" vertical="center"/>
    </xf>
    <xf numFmtId="0" fontId="14" fillId="0" borderId="0" xfId="5" applyFont="1" applyAlignment="1">
      <alignment horizontal="justify" vertical="center" wrapText="1"/>
    </xf>
    <xf numFmtId="0" fontId="20" fillId="0" borderId="0" xfId="5" applyFont="1" applyAlignment="1">
      <alignment horizontal="justify" vertical="center" wrapText="1"/>
    </xf>
    <xf numFmtId="0" fontId="27" fillId="0" borderId="0" xfId="4" applyFont="1" applyAlignment="1">
      <alignment horizontal="center" vertical="center"/>
    </xf>
    <xf numFmtId="0" fontId="27" fillId="0" borderId="0" xfId="4" applyFont="1" applyAlignment="1">
      <alignment horizontal="center" vertical="center" wrapText="1"/>
    </xf>
    <xf numFmtId="0" fontId="28" fillId="0" borderId="0" xfId="4" applyFont="1" applyAlignment="1">
      <alignment horizontal="center" vertical="center" wrapText="1"/>
    </xf>
    <xf numFmtId="0" fontId="21" fillId="0" borderId="2" xfId="6" applyFont="1" applyBorder="1" applyAlignment="1">
      <alignment horizontal="right" vertical="center"/>
    </xf>
    <xf numFmtId="0" fontId="11" fillId="0" borderId="3" xfId="5" applyFont="1" applyBorder="1" applyAlignment="1">
      <alignment horizontal="center" vertical="center"/>
    </xf>
    <xf numFmtId="0" fontId="11" fillId="0" borderId="3" xfId="5" applyFont="1" applyBorder="1" applyAlignment="1">
      <alignment horizontal="center" vertical="center" wrapText="1"/>
    </xf>
  </cellXfs>
  <cellStyles count="9">
    <cellStyle name="Comma" xfId="1" builtinId="3"/>
    <cellStyle name="Comma 11 2" xfId="8"/>
    <cellStyle name="Normal" xfId="0" builtinId="0"/>
    <cellStyle name="Normal 11 2" xfId="7"/>
    <cellStyle name="Normal 2 2 17 2" xfId="5"/>
    <cellStyle name="Normal 5" xfId="6"/>
    <cellStyle name="Normal 69" xfId="3"/>
    <cellStyle name="Normal 69 3" xfId="4"/>
    <cellStyle name="Normal_Bieu mau (CV 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zoomScale="83" workbookViewId="0">
      <selection activeCell="D16" sqref="D16"/>
    </sheetView>
  </sheetViews>
  <sheetFormatPr defaultColWidth="9.140625" defaultRowHeight="15" x14ac:dyDescent="0.25"/>
  <cols>
    <col min="1" max="1" width="5.140625" style="69" customWidth="1"/>
    <col min="2" max="2" width="25.5703125" style="69" customWidth="1"/>
    <col min="3" max="4" width="15.28515625" style="69" customWidth="1"/>
    <col min="5" max="5" width="11.5703125" style="69" customWidth="1"/>
    <col min="6" max="6" width="12.42578125" style="69" customWidth="1"/>
    <col min="7" max="7" width="13.140625" style="69" customWidth="1"/>
    <col min="8" max="9" width="11.5703125" style="69" customWidth="1"/>
    <col min="10" max="10" width="11.42578125" style="69" customWidth="1"/>
    <col min="11" max="11" width="9.140625" style="69"/>
    <col min="12" max="35" width="0" style="69" hidden="1" customWidth="1"/>
    <col min="36" max="16384" width="9.140625" style="69"/>
  </cols>
  <sheetData>
    <row r="1" spans="1:19" ht="18.75" x14ac:dyDescent="0.25">
      <c r="A1" s="124" t="s">
        <v>45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9" ht="38.25" customHeight="1" x14ac:dyDescent="0.25">
      <c r="A2" s="125" t="s">
        <v>44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</row>
    <row r="3" spans="1:19" ht="18.75" x14ac:dyDescent="0.25">
      <c r="A3" s="126" t="s">
        <v>69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</row>
    <row r="5" spans="1:19" s="4" customFormat="1" ht="29.25" customHeight="1" x14ac:dyDescent="0.25">
      <c r="A5" s="127" t="s">
        <v>21</v>
      </c>
      <c r="B5" s="123" t="s">
        <v>22</v>
      </c>
      <c r="C5" s="123" t="s">
        <v>33</v>
      </c>
      <c r="D5" s="123"/>
      <c r="E5" s="128" t="s">
        <v>64</v>
      </c>
      <c r="F5" s="128"/>
      <c r="G5" s="128"/>
      <c r="H5" s="123" t="s">
        <v>28</v>
      </c>
      <c r="I5" s="123"/>
      <c r="J5" s="123"/>
      <c r="K5" s="123" t="s">
        <v>10</v>
      </c>
    </row>
    <row r="6" spans="1:19" s="4" customFormat="1" ht="33" customHeight="1" x14ac:dyDescent="0.25">
      <c r="A6" s="127"/>
      <c r="B6" s="123"/>
      <c r="C6" s="123" t="s">
        <v>13</v>
      </c>
      <c r="D6" s="123"/>
      <c r="E6" s="123" t="s">
        <v>23</v>
      </c>
      <c r="F6" s="123" t="s">
        <v>29</v>
      </c>
      <c r="G6" s="123"/>
      <c r="H6" s="123" t="s">
        <v>23</v>
      </c>
      <c r="I6" s="123" t="s">
        <v>30</v>
      </c>
      <c r="J6" s="123"/>
      <c r="K6" s="123"/>
    </row>
    <row r="7" spans="1:19" s="4" customFormat="1" ht="15.75" x14ac:dyDescent="0.25">
      <c r="A7" s="127"/>
      <c r="B7" s="123"/>
      <c r="C7" s="123" t="s">
        <v>25</v>
      </c>
      <c r="D7" s="123" t="s">
        <v>24</v>
      </c>
      <c r="E7" s="123"/>
      <c r="F7" s="123" t="s">
        <v>13</v>
      </c>
      <c r="G7" s="123"/>
      <c r="H7" s="123"/>
      <c r="I7" s="123" t="s">
        <v>25</v>
      </c>
      <c r="J7" s="33" t="s">
        <v>13</v>
      </c>
      <c r="K7" s="123"/>
    </row>
    <row r="8" spans="1:19" s="4" customFormat="1" ht="47.25" x14ac:dyDescent="0.25">
      <c r="A8" s="127"/>
      <c r="B8" s="123"/>
      <c r="C8" s="123"/>
      <c r="D8" s="123"/>
      <c r="E8" s="123"/>
      <c r="F8" s="111" t="s">
        <v>25</v>
      </c>
      <c r="G8" s="111" t="s">
        <v>24</v>
      </c>
      <c r="H8" s="123"/>
      <c r="I8" s="123"/>
      <c r="J8" s="111" t="s">
        <v>24</v>
      </c>
      <c r="K8" s="123"/>
    </row>
    <row r="9" spans="1:19" s="1" customFormat="1" ht="63" x14ac:dyDescent="0.25">
      <c r="A9" s="112" t="s">
        <v>14</v>
      </c>
      <c r="B9" s="34" t="s">
        <v>15</v>
      </c>
      <c r="C9" s="35">
        <f>C10</f>
        <v>1835</v>
      </c>
      <c r="D9" s="35">
        <f t="shared" ref="D9:H9" si="0">D10</f>
        <v>1835</v>
      </c>
      <c r="E9" s="35">
        <f t="shared" si="0"/>
        <v>0</v>
      </c>
      <c r="F9" s="35">
        <f>F10</f>
        <v>638</v>
      </c>
      <c r="G9" s="35">
        <f t="shared" si="0"/>
        <v>638</v>
      </c>
      <c r="H9" s="35">
        <f t="shared" si="0"/>
        <v>0</v>
      </c>
      <c r="I9" s="35">
        <f>I13</f>
        <v>638</v>
      </c>
      <c r="J9" s="35">
        <f>J13</f>
        <v>638</v>
      </c>
      <c r="K9" s="36"/>
      <c r="S9" s="2"/>
    </row>
    <row r="10" spans="1:19" s="3" customFormat="1" ht="31.5" x14ac:dyDescent="0.25">
      <c r="A10" s="37" t="s">
        <v>16</v>
      </c>
      <c r="B10" s="38" t="s">
        <v>17</v>
      </c>
      <c r="C10" s="39">
        <f>C11+C12</f>
        <v>1835</v>
      </c>
      <c r="D10" s="39">
        <f>D11+D12</f>
        <v>1835</v>
      </c>
      <c r="E10" s="40"/>
      <c r="F10" s="41">
        <f>F11+F12</f>
        <v>638</v>
      </c>
      <c r="G10" s="41">
        <f>G11+G12</f>
        <v>638</v>
      </c>
      <c r="H10" s="40"/>
      <c r="I10" s="40"/>
      <c r="J10" s="40"/>
      <c r="K10" s="42"/>
    </row>
    <row r="11" spans="1:19" s="2" customFormat="1" ht="31.5" x14ac:dyDescent="0.25">
      <c r="A11" s="43" t="s">
        <v>18</v>
      </c>
      <c r="B11" s="44" t="s">
        <v>66</v>
      </c>
      <c r="C11" s="45">
        <v>466</v>
      </c>
      <c r="D11" s="45">
        <v>466</v>
      </c>
      <c r="E11" s="46" t="s">
        <v>19</v>
      </c>
      <c r="F11" s="47">
        <v>466</v>
      </c>
      <c r="G11" s="47">
        <v>466</v>
      </c>
      <c r="H11" s="48"/>
      <c r="I11" s="49"/>
      <c r="J11" s="49"/>
      <c r="K11" s="50" t="s">
        <v>40</v>
      </c>
    </row>
    <row r="12" spans="1:19" s="2" customFormat="1" ht="31.5" x14ac:dyDescent="0.25">
      <c r="A12" s="43" t="s">
        <v>20</v>
      </c>
      <c r="B12" s="44" t="s">
        <v>11</v>
      </c>
      <c r="C12" s="45">
        <v>1369</v>
      </c>
      <c r="D12" s="45">
        <v>1369</v>
      </c>
      <c r="E12" s="46" t="str">
        <f>E11</f>
        <v>Phòng Dân tộc</v>
      </c>
      <c r="F12" s="47">
        <v>172</v>
      </c>
      <c r="G12" s="47">
        <v>172</v>
      </c>
      <c r="H12" s="48"/>
      <c r="I12" s="49"/>
      <c r="J12" s="49"/>
      <c r="K12" s="50" t="s">
        <v>40</v>
      </c>
    </row>
    <row r="13" spans="1:19" s="6" customFormat="1" ht="15.75" x14ac:dyDescent="0.25">
      <c r="A13" s="51" t="s">
        <v>43</v>
      </c>
      <c r="B13" s="52" t="s">
        <v>27</v>
      </c>
      <c r="C13" s="53"/>
      <c r="D13" s="53"/>
      <c r="E13" s="54"/>
      <c r="F13" s="55"/>
      <c r="G13" s="56"/>
      <c r="H13" s="57"/>
      <c r="I13" s="58">
        <f>I14+I18</f>
        <v>638</v>
      </c>
      <c r="J13" s="58">
        <f t="shared" ref="J13" si="1">J14+J18</f>
        <v>638</v>
      </c>
      <c r="K13" s="59"/>
    </row>
    <row r="14" spans="1:19" s="70" customFormat="1" ht="15.75" x14ac:dyDescent="0.25">
      <c r="A14" s="60" t="s">
        <v>18</v>
      </c>
      <c r="B14" s="34" t="s">
        <v>35</v>
      </c>
      <c r="C14" s="35">
        <f>C15+C16+C17</f>
        <v>530.01</v>
      </c>
      <c r="D14" s="35">
        <f>D15+D16+D17</f>
        <v>466.01</v>
      </c>
      <c r="E14" s="61"/>
      <c r="F14" s="62"/>
      <c r="G14" s="62"/>
      <c r="H14" s="63"/>
      <c r="I14" s="62">
        <f>SUM(I15:I17)</f>
        <v>466</v>
      </c>
      <c r="J14" s="62">
        <f t="shared" ref="J14" si="2">SUM(J15:J17)</f>
        <v>466</v>
      </c>
      <c r="K14" s="74"/>
    </row>
    <row r="15" spans="1:19" ht="31.5" x14ac:dyDescent="0.25">
      <c r="A15" s="71"/>
      <c r="B15" s="72"/>
      <c r="C15" s="73">
        <v>165.63</v>
      </c>
      <c r="D15" s="73">
        <v>145.63</v>
      </c>
      <c r="E15" s="64"/>
      <c r="F15" s="65"/>
      <c r="G15" s="66"/>
      <c r="H15" s="67" t="s">
        <v>0</v>
      </c>
      <c r="I15" s="65">
        <f>J15</f>
        <v>145.62</v>
      </c>
      <c r="J15" s="65">
        <v>145.62</v>
      </c>
      <c r="K15" s="75" t="s">
        <v>41</v>
      </c>
    </row>
    <row r="16" spans="1:19" ht="47.25" x14ac:dyDescent="0.25">
      <c r="A16" s="71"/>
      <c r="B16" s="72"/>
      <c r="C16" s="73">
        <v>165.63</v>
      </c>
      <c r="D16" s="73">
        <v>145.63</v>
      </c>
      <c r="E16" s="64"/>
      <c r="F16" s="65"/>
      <c r="G16" s="66"/>
      <c r="H16" s="67" t="s">
        <v>1</v>
      </c>
      <c r="I16" s="65">
        <f>J16</f>
        <v>145.63</v>
      </c>
      <c r="J16" s="65">
        <v>145.63</v>
      </c>
      <c r="K16" s="75" t="s">
        <v>41</v>
      </c>
    </row>
    <row r="17" spans="1:13" ht="47.25" x14ac:dyDescent="0.25">
      <c r="A17" s="71"/>
      <c r="B17" s="72"/>
      <c r="C17" s="73">
        <v>198.75</v>
      </c>
      <c r="D17" s="73">
        <v>174.75</v>
      </c>
      <c r="E17" s="64"/>
      <c r="F17" s="65"/>
      <c r="G17" s="66"/>
      <c r="H17" s="67" t="s">
        <v>2</v>
      </c>
      <c r="I17" s="65">
        <f>J17</f>
        <v>174.75</v>
      </c>
      <c r="J17" s="65">
        <v>174.75</v>
      </c>
      <c r="K17" s="75" t="s">
        <v>41</v>
      </c>
    </row>
    <row r="18" spans="1:13" s="70" customFormat="1" ht="15.75" x14ac:dyDescent="0.25">
      <c r="A18" s="60" t="s">
        <v>20</v>
      </c>
      <c r="B18" s="34" t="s">
        <v>11</v>
      </c>
      <c r="C18" s="35">
        <f>C19</f>
        <v>231.89</v>
      </c>
      <c r="D18" s="35">
        <f>D19</f>
        <v>203.89</v>
      </c>
      <c r="E18" s="61"/>
      <c r="F18" s="62"/>
      <c r="G18" s="68"/>
      <c r="H18" s="112"/>
      <c r="I18" s="62">
        <v>172</v>
      </c>
      <c r="J18" s="62">
        <v>172</v>
      </c>
      <c r="K18" s="76"/>
    </row>
    <row r="19" spans="1:13" ht="31.5" x14ac:dyDescent="0.25">
      <c r="A19" s="71"/>
      <c r="B19" s="72"/>
      <c r="C19" s="73">
        <v>231.89</v>
      </c>
      <c r="D19" s="73">
        <v>203.89</v>
      </c>
      <c r="E19" s="64"/>
      <c r="F19" s="65"/>
      <c r="G19" s="66"/>
      <c r="H19" s="67" t="s">
        <v>0</v>
      </c>
      <c r="I19" s="65">
        <v>172</v>
      </c>
      <c r="J19" s="65">
        <v>172</v>
      </c>
      <c r="K19" s="77" t="s">
        <v>41</v>
      </c>
      <c r="M19" s="5"/>
    </row>
  </sheetData>
  <mergeCells count="18">
    <mergeCell ref="A1:K1"/>
    <mergeCell ref="A2:K2"/>
    <mergeCell ref="A3:K3"/>
    <mergeCell ref="K5:K8"/>
    <mergeCell ref="E6:E8"/>
    <mergeCell ref="F6:G6"/>
    <mergeCell ref="H6:H8"/>
    <mergeCell ref="I6:J6"/>
    <mergeCell ref="F7:G7"/>
    <mergeCell ref="A5:A8"/>
    <mergeCell ref="B5:B8"/>
    <mergeCell ref="E5:G5"/>
    <mergeCell ref="H5:J5"/>
    <mergeCell ref="C5:D5"/>
    <mergeCell ref="C6:D6"/>
    <mergeCell ref="C7:C8"/>
    <mergeCell ref="D7:D8"/>
    <mergeCell ref="I7:I8"/>
  </mergeCells>
  <pageMargins left="0.261811024" right="6.4960630000000005E-2" top="0.49803149600000002" bottom="0.3543307086614170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6"/>
  <sheetViews>
    <sheetView zoomScale="88" workbookViewId="0">
      <selection activeCell="A3" sqref="A3:XFD3"/>
    </sheetView>
  </sheetViews>
  <sheetFormatPr defaultRowHeight="15" x14ac:dyDescent="0.25"/>
  <cols>
    <col min="1" max="1" width="5.140625" customWidth="1"/>
    <col min="2" max="2" width="28.7109375" customWidth="1"/>
    <col min="3" max="4" width="15.28515625" customWidth="1"/>
    <col min="5" max="5" width="11.5703125" customWidth="1"/>
    <col min="6" max="6" width="12.42578125" customWidth="1"/>
    <col min="7" max="7" width="13.140625" customWidth="1"/>
    <col min="8" max="9" width="11.5703125" customWidth="1"/>
    <col min="10" max="10" width="11.42578125" customWidth="1"/>
    <col min="11" max="11" width="12" customWidth="1"/>
    <col min="13" max="30" width="0" hidden="1" customWidth="1"/>
    <col min="32" max="33" width="10.140625" bestFit="1" customWidth="1"/>
  </cols>
  <sheetData>
    <row r="1" spans="1:20" ht="18.75" x14ac:dyDescent="0.3">
      <c r="A1" s="131" t="s">
        <v>47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20" ht="41.65" customHeight="1" x14ac:dyDescent="0.3">
      <c r="A2" s="130" t="s">
        <v>46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78"/>
    </row>
    <row r="3" spans="1:20" ht="18.75" x14ac:dyDescent="0.3">
      <c r="A3" s="132" t="str">
        <f>'PL 1Năm 2022'!A3:K3</f>
        <v>(Kèm theo Tờ trình số:   220 /TTr - UBND ngày  04 / 10/  2023 của UBND huyện Đăk Glei)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5" spans="1:20" s="7" customFormat="1" ht="35.25" customHeight="1" x14ac:dyDescent="0.25">
      <c r="A5" s="133"/>
      <c r="B5" s="129" t="s">
        <v>22</v>
      </c>
      <c r="C5" s="129" t="s">
        <v>33</v>
      </c>
      <c r="D5" s="129"/>
      <c r="E5" s="134" t="s">
        <v>31</v>
      </c>
      <c r="F5" s="134"/>
      <c r="G5" s="134"/>
      <c r="H5" s="129" t="s">
        <v>34</v>
      </c>
      <c r="I5" s="129"/>
      <c r="J5" s="129"/>
      <c r="K5" s="129"/>
      <c r="L5" s="129" t="s">
        <v>10</v>
      </c>
    </row>
    <row r="6" spans="1:20" s="7" customFormat="1" ht="30.75" customHeight="1" x14ac:dyDescent="0.25">
      <c r="A6" s="133"/>
      <c r="B6" s="129"/>
      <c r="C6" s="129" t="s">
        <v>13</v>
      </c>
      <c r="D6" s="129"/>
      <c r="E6" s="129" t="s">
        <v>23</v>
      </c>
      <c r="F6" s="129" t="s">
        <v>29</v>
      </c>
      <c r="G6" s="129"/>
      <c r="H6" s="129" t="s">
        <v>23</v>
      </c>
      <c r="I6" s="129" t="s">
        <v>36</v>
      </c>
      <c r="J6" s="129"/>
      <c r="K6" s="129"/>
      <c r="L6" s="129"/>
    </row>
    <row r="7" spans="1:20" s="7" customFormat="1" ht="12.75" customHeight="1" x14ac:dyDescent="0.25">
      <c r="A7" s="133"/>
      <c r="B7" s="129"/>
      <c r="C7" s="129" t="s">
        <v>25</v>
      </c>
      <c r="D7" s="129" t="s">
        <v>24</v>
      </c>
      <c r="E7" s="129"/>
      <c r="F7" s="129" t="s">
        <v>13</v>
      </c>
      <c r="G7" s="129"/>
      <c r="H7" s="129"/>
      <c r="I7" s="129" t="s">
        <v>25</v>
      </c>
      <c r="J7" s="129" t="s">
        <v>13</v>
      </c>
      <c r="K7" s="129"/>
      <c r="L7" s="129"/>
    </row>
    <row r="8" spans="1:20" s="7" customFormat="1" ht="47.25" customHeight="1" x14ac:dyDescent="0.25">
      <c r="A8" s="133"/>
      <c r="B8" s="129"/>
      <c r="C8" s="129"/>
      <c r="D8" s="129"/>
      <c r="E8" s="129"/>
      <c r="F8" s="113" t="s">
        <v>25</v>
      </c>
      <c r="G8" s="113" t="s">
        <v>24</v>
      </c>
      <c r="H8" s="129"/>
      <c r="I8" s="129"/>
      <c r="J8" s="113" t="s">
        <v>24</v>
      </c>
      <c r="K8" s="113" t="s">
        <v>65</v>
      </c>
      <c r="L8" s="129"/>
    </row>
    <row r="9" spans="1:20" s="8" customFormat="1" ht="66" x14ac:dyDescent="0.25">
      <c r="A9" s="114" t="s">
        <v>14</v>
      </c>
      <c r="B9" s="79" t="s">
        <v>15</v>
      </c>
      <c r="C9" s="79"/>
      <c r="D9" s="79"/>
      <c r="E9" s="80"/>
      <c r="F9" s="80"/>
      <c r="G9" s="80"/>
      <c r="H9" s="80"/>
      <c r="I9" s="80"/>
      <c r="J9" s="80"/>
      <c r="K9" s="80"/>
      <c r="L9" s="81"/>
      <c r="T9" s="9"/>
    </row>
    <row r="10" spans="1:20" s="10" customFormat="1" ht="17.25" x14ac:dyDescent="0.25">
      <c r="A10" s="82" t="s">
        <v>16</v>
      </c>
      <c r="B10" s="83" t="s">
        <v>17</v>
      </c>
      <c r="C10" s="84">
        <f>C11+C12</f>
        <v>1835</v>
      </c>
      <c r="D10" s="84">
        <f>D11+D12</f>
        <v>1835</v>
      </c>
      <c r="E10" s="86"/>
      <c r="F10" s="85">
        <f>F11+F12</f>
        <v>1955</v>
      </c>
      <c r="G10" s="85">
        <f>G11+G12</f>
        <v>1955</v>
      </c>
      <c r="H10" s="86"/>
      <c r="I10" s="86"/>
      <c r="J10" s="86"/>
      <c r="K10" s="86"/>
      <c r="L10" s="87"/>
    </row>
    <row r="11" spans="1:20" s="9" customFormat="1" ht="33" x14ac:dyDescent="0.25">
      <c r="A11" s="88">
        <v>1</v>
      </c>
      <c r="B11" s="89" t="s">
        <v>11</v>
      </c>
      <c r="C11" s="90">
        <v>466</v>
      </c>
      <c r="D11" s="90">
        <v>466</v>
      </c>
      <c r="E11" s="110" t="s">
        <v>19</v>
      </c>
      <c r="F11" s="91">
        <v>1197</v>
      </c>
      <c r="G11" s="92">
        <v>1197</v>
      </c>
      <c r="H11" s="93"/>
      <c r="I11" s="93"/>
      <c r="J11" s="93"/>
      <c r="K11" s="93"/>
      <c r="L11" s="94" t="s">
        <v>40</v>
      </c>
    </row>
    <row r="12" spans="1:20" s="9" customFormat="1" ht="33" x14ac:dyDescent="0.25">
      <c r="A12" s="88">
        <v>2</v>
      </c>
      <c r="B12" s="89" t="s">
        <v>32</v>
      </c>
      <c r="C12" s="90">
        <v>1369</v>
      </c>
      <c r="D12" s="90">
        <v>1369</v>
      </c>
      <c r="E12" s="110" t="str">
        <f>E11</f>
        <v>Phòng Dân tộc</v>
      </c>
      <c r="F12" s="91">
        <v>758</v>
      </c>
      <c r="G12" s="92">
        <v>758</v>
      </c>
      <c r="H12" s="93"/>
      <c r="I12" s="93"/>
      <c r="J12" s="93"/>
      <c r="K12" s="93"/>
      <c r="L12" s="94" t="s">
        <v>40</v>
      </c>
    </row>
    <row r="13" spans="1:20" s="9" customFormat="1" ht="83.25" customHeight="1" x14ac:dyDescent="0.25">
      <c r="A13" s="114" t="s">
        <v>26</v>
      </c>
      <c r="B13" s="79" t="s">
        <v>15</v>
      </c>
      <c r="C13" s="90"/>
      <c r="D13" s="90"/>
      <c r="E13" s="110"/>
      <c r="F13" s="91"/>
      <c r="G13" s="92"/>
      <c r="H13" s="93"/>
      <c r="I13" s="93"/>
      <c r="J13" s="93"/>
      <c r="K13" s="93"/>
      <c r="L13" s="94"/>
    </row>
    <row r="14" spans="1:20" s="11" customFormat="1" ht="25.5" customHeight="1" x14ac:dyDescent="0.25">
      <c r="A14" s="95">
        <v>1</v>
      </c>
      <c r="B14" s="79" t="s">
        <v>27</v>
      </c>
      <c r="C14" s="96">
        <f>C15+C19+C31</f>
        <v>2923.79</v>
      </c>
      <c r="D14" s="96">
        <f t="shared" ref="D14:K14" si="0">D15+D19+D31</f>
        <v>2735.79</v>
      </c>
      <c r="E14" s="96">
        <f t="shared" si="0"/>
        <v>0</v>
      </c>
      <c r="F14" s="96">
        <f t="shared" si="0"/>
        <v>0</v>
      </c>
      <c r="G14" s="96">
        <f t="shared" si="0"/>
        <v>0</v>
      </c>
      <c r="H14" s="96">
        <f t="shared" si="0"/>
        <v>0</v>
      </c>
      <c r="I14" s="96">
        <f t="shared" si="0"/>
        <v>2207.0068085106382</v>
      </c>
      <c r="J14" s="96">
        <f t="shared" si="0"/>
        <v>1955</v>
      </c>
      <c r="K14" s="96">
        <f t="shared" si="0"/>
        <v>252</v>
      </c>
      <c r="L14" s="81"/>
    </row>
    <row r="15" spans="1:20" s="19" customFormat="1" ht="16.5" x14ac:dyDescent="0.25">
      <c r="A15" s="117" t="s">
        <v>37</v>
      </c>
      <c r="B15" s="79" t="s">
        <v>35</v>
      </c>
      <c r="C15" s="96">
        <f>C16+C17+C18</f>
        <v>530.01</v>
      </c>
      <c r="D15" s="96">
        <f>D16+D17+D18</f>
        <v>466.01</v>
      </c>
      <c r="E15" s="118"/>
      <c r="F15" s="118"/>
      <c r="G15" s="118"/>
      <c r="H15" s="118"/>
      <c r="I15" s="118">
        <f>SUM(I16:I18)</f>
        <v>64</v>
      </c>
      <c r="J15" s="118">
        <f t="shared" ref="J15:K15" si="1">SUM(J16:J18)</f>
        <v>0</v>
      </c>
      <c r="K15" s="118">
        <f t="shared" si="1"/>
        <v>64</v>
      </c>
      <c r="L15" s="117"/>
    </row>
    <row r="16" spans="1:20" ht="33" x14ac:dyDescent="0.25">
      <c r="A16" s="119"/>
      <c r="B16" s="119"/>
      <c r="C16" s="120">
        <v>165.63</v>
      </c>
      <c r="D16" s="120">
        <v>145.63</v>
      </c>
      <c r="E16" s="120"/>
      <c r="F16" s="120"/>
      <c r="G16" s="120"/>
      <c r="H16" s="98" t="s">
        <v>0</v>
      </c>
      <c r="I16" s="120">
        <f>K16</f>
        <v>20</v>
      </c>
      <c r="J16" s="120"/>
      <c r="K16" s="120">
        <v>20</v>
      </c>
      <c r="L16" s="119" t="s">
        <v>42</v>
      </c>
      <c r="N16" s="18"/>
    </row>
    <row r="17" spans="1:33" ht="49.5" x14ac:dyDescent="0.25">
      <c r="A17" s="119"/>
      <c r="B17" s="119"/>
      <c r="C17" s="120">
        <v>165.63</v>
      </c>
      <c r="D17" s="120">
        <v>145.63</v>
      </c>
      <c r="E17" s="120"/>
      <c r="F17" s="120"/>
      <c r="G17" s="120"/>
      <c r="H17" s="98" t="s">
        <v>1</v>
      </c>
      <c r="I17" s="120">
        <f>K17</f>
        <v>20</v>
      </c>
      <c r="J17" s="120"/>
      <c r="K17" s="120">
        <v>20</v>
      </c>
      <c r="L17" s="119" t="s">
        <v>42</v>
      </c>
    </row>
    <row r="18" spans="1:33" ht="49.5" x14ac:dyDescent="0.25">
      <c r="A18" s="119"/>
      <c r="B18" s="119"/>
      <c r="C18" s="120">
        <v>198.75</v>
      </c>
      <c r="D18" s="120">
        <v>174.75</v>
      </c>
      <c r="E18" s="120"/>
      <c r="F18" s="120"/>
      <c r="G18" s="120"/>
      <c r="H18" s="98" t="s">
        <v>2</v>
      </c>
      <c r="I18" s="120">
        <f>K18</f>
        <v>24</v>
      </c>
      <c r="J18" s="120"/>
      <c r="K18" s="120">
        <v>24</v>
      </c>
      <c r="L18" s="119" t="s">
        <v>42</v>
      </c>
    </row>
    <row r="19" spans="1:33" s="12" customFormat="1" ht="17.25" x14ac:dyDescent="0.3">
      <c r="A19" s="95" t="s">
        <v>38</v>
      </c>
      <c r="B19" s="79" t="s">
        <v>11</v>
      </c>
      <c r="C19" s="96">
        <f>SUM(C20:C30)</f>
        <v>1493</v>
      </c>
      <c r="D19" s="96">
        <f>SUM(D20:D30)</f>
        <v>1369</v>
      </c>
      <c r="E19" s="96">
        <f t="shared" ref="E19:K19" si="2">SUM(E20:E30)</f>
        <v>0</v>
      </c>
      <c r="F19" s="96">
        <f t="shared" si="2"/>
        <v>0</v>
      </c>
      <c r="G19" s="96">
        <f t="shared" si="2"/>
        <v>0</v>
      </c>
      <c r="H19" s="96">
        <f t="shared" si="2"/>
        <v>0</v>
      </c>
      <c r="I19" s="96">
        <f>SUM(I20:I30)</f>
        <v>1385.0068085106382</v>
      </c>
      <c r="J19" s="96">
        <f>SUM(J20:J30)</f>
        <v>1197</v>
      </c>
      <c r="K19" s="96">
        <f t="shared" si="2"/>
        <v>188</v>
      </c>
      <c r="L19" s="117"/>
    </row>
    <row r="20" spans="1:33" s="13" customFormat="1" ht="33" x14ac:dyDescent="0.3">
      <c r="A20" s="119"/>
      <c r="B20" s="119"/>
      <c r="C20" s="120">
        <v>231.89</v>
      </c>
      <c r="D20" s="120">
        <v>203.89</v>
      </c>
      <c r="E20" s="98"/>
      <c r="F20" s="97"/>
      <c r="G20" s="98"/>
      <c r="H20" s="98" t="s">
        <v>0</v>
      </c>
      <c r="I20" s="97">
        <v>59.893617021276611</v>
      </c>
      <c r="J20" s="97">
        <v>31.89</v>
      </c>
      <c r="K20" s="97">
        <f>C20-D20</f>
        <v>28</v>
      </c>
      <c r="L20" s="99" t="s">
        <v>41</v>
      </c>
      <c r="M20" s="17"/>
      <c r="N20" s="17"/>
    </row>
    <row r="21" spans="1:33" s="13" customFormat="1" ht="49.5" x14ac:dyDescent="0.3">
      <c r="A21" s="119"/>
      <c r="B21" s="119"/>
      <c r="C21" s="120">
        <v>231.89</v>
      </c>
      <c r="D21" s="120">
        <v>203.89</v>
      </c>
      <c r="E21" s="98"/>
      <c r="F21" s="97"/>
      <c r="G21" s="98"/>
      <c r="H21" s="98" t="s">
        <v>1</v>
      </c>
      <c r="I21" s="97">
        <v>231.89361702127661</v>
      </c>
      <c r="J21" s="97">
        <v>203.89</v>
      </c>
      <c r="K21" s="97">
        <f t="shared" ref="K21:K36" si="3">C21-D21</f>
        <v>28</v>
      </c>
      <c r="L21" s="99" t="s">
        <v>41</v>
      </c>
      <c r="M21" s="17"/>
    </row>
    <row r="22" spans="1:33" s="13" customFormat="1" ht="49.5" x14ac:dyDescent="0.3">
      <c r="A22" s="119"/>
      <c r="B22" s="119"/>
      <c r="C22" s="120">
        <v>198.77</v>
      </c>
      <c r="D22" s="120">
        <v>174.77</v>
      </c>
      <c r="E22" s="98"/>
      <c r="F22" s="97"/>
      <c r="G22" s="98"/>
      <c r="H22" s="98" t="s">
        <v>2</v>
      </c>
      <c r="I22" s="97">
        <v>198.76595744680853</v>
      </c>
      <c r="J22" s="97">
        <v>174.77</v>
      </c>
      <c r="K22" s="97">
        <f t="shared" si="3"/>
        <v>24</v>
      </c>
      <c r="L22" s="99" t="s">
        <v>41</v>
      </c>
      <c r="M22" s="17"/>
      <c r="AG22" s="17"/>
    </row>
    <row r="23" spans="1:33" s="13" customFormat="1" ht="33" x14ac:dyDescent="0.3">
      <c r="A23" s="119"/>
      <c r="B23" s="119"/>
      <c r="C23" s="97">
        <f>D23+E23</f>
        <v>116.51</v>
      </c>
      <c r="D23" s="97">
        <v>116.51</v>
      </c>
      <c r="E23" s="98"/>
      <c r="F23" s="97"/>
      <c r="G23" s="98"/>
      <c r="H23" s="98" t="s">
        <v>68</v>
      </c>
      <c r="I23" s="97">
        <f>J23+K23</f>
        <v>132.51</v>
      </c>
      <c r="J23" s="97">
        <v>116.51</v>
      </c>
      <c r="K23" s="97">
        <v>16</v>
      </c>
      <c r="L23" s="99" t="str">
        <f>L22</f>
        <v>ĐC tăng</v>
      </c>
      <c r="M23" s="17"/>
    </row>
    <row r="24" spans="1:33" s="14" customFormat="1" ht="33" x14ac:dyDescent="0.3">
      <c r="A24" s="88"/>
      <c r="B24" s="89"/>
      <c r="C24" s="97">
        <f>D24+E24</f>
        <v>116.51</v>
      </c>
      <c r="D24" s="97">
        <v>116.51</v>
      </c>
      <c r="E24" s="100"/>
      <c r="F24" s="92"/>
      <c r="G24" s="100"/>
      <c r="H24" s="100" t="s">
        <v>3</v>
      </c>
      <c r="I24" s="97">
        <f>J24+K24</f>
        <v>132.51</v>
      </c>
      <c r="J24" s="97">
        <v>116.51</v>
      </c>
      <c r="K24" s="97">
        <v>16</v>
      </c>
      <c r="L24" s="99" t="s">
        <v>41</v>
      </c>
      <c r="M24" s="17"/>
    </row>
    <row r="25" spans="1:33" s="13" customFormat="1" ht="33" x14ac:dyDescent="0.3">
      <c r="A25" s="119"/>
      <c r="B25" s="119"/>
      <c r="C25" s="97">
        <f>D25+E25</f>
        <v>116.51</v>
      </c>
      <c r="D25" s="97">
        <v>116.51</v>
      </c>
      <c r="E25" s="98"/>
      <c r="F25" s="97"/>
      <c r="G25" s="98"/>
      <c r="H25" s="98" t="s">
        <v>4</v>
      </c>
      <c r="I25" s="97">
        <f>J25+K25</f>
        <v>132.51</v>
      </c>
      <c r="J25" s="97">
        <v>116.51</v>
      </c>
      <c r="K25" s="97">
        <v>16</v>
      </c>
      <c r="L25" s="99" t="s">
        <v>41</v>
      </c>
      <c r="M25" s="17"/>
      <c r="N25" s="15"/>
    </row>
    <row r="26" spans="1:33" s="13" customFormat="1" ht="49.5" x14ac:dyDescent="0.3">
      <c r="A26" s="119"/>
      <c r="B26" s="119"/>
      <c r="C26" s="97">
        <f>D26+E26</f>
        <v>116.51</v>
      </c>
      <c r="D26" s="97">
        <v>116.51</v>
      </c>
      <c r="E26" s="121"/>
      <c r="F26" s="120"/>
      <c r="G26" s="120"/>
      <c r="H26" s="121" t="s">
        <v>6</v>
      </c>
      <c r="I26" s="97">
        <f>J26+K26</f>
        <v>132.51</v>
      </c>
      <c r="J26" s="97">
        <v>116.51</v>
      </c>
      <c r="K26" s="97">
        <v>16</v>
      </c>
      <c r="L26" s="99" t="s">
        <v>41</v>
      </c>
      <c r="M26" s="17"/>
    </row>
    <row r="27" spans="1:33" s="13" customFormat="1" ht="33" x14ac:dyDescent="0.3">
      <c r="A27" s="119"/>
      <c r="B27" s="119"/>
      <c r="C27" s="120">
        <v>99.38</v>
      </c>
      <c r="D27" s="120">
        <v>87.38</v>
      </c>
      <c r="E27" s="121"/>
      <c r="F27" s="120"/>
      <c r="G27" s="120"/>
      <c r="H27" s="121" t="s">
        <v>5</v>
      </c>
      <c r="I27" s="97">
        <v>99.382978723404264</v>
      </c>
      <c r="J27" s="120">
        <v>87.38</v>
      </c>
      <c r="K27" s="97">
        <f t="shared" si="3"/>
        <v>12</v>
      </c>
      <c r="L27" s="99" t="s">
        <v>41</v>
      </c>
      <c r="M27" s="17"/>
    </row>
    <row r="28" spans="1:33" s="13" customFormat="1" ht="33" x14ac:dyDescent="0.3">
      <c r="A28" s="119"/>
      <c r="B28" s="119"/>
      <c r="C28" s="120">
        <v>33.130000000000003</v>
      </c>
      <c r="D28" s="120">
        <v>29.13</v>
      </c>
      <c r="E28" s="121"/>
      <c r="F28" s="120"/>
      <c r="G28" s="120"/>
      <c r="H28" s="121" t="s">
        <v>7</v>
      </c>
      <c r="I28" s="97">
        <v>33.12765957446809</v>
      </c>
      <c r="J28" s="120">
        <v>29.13</v>
      </c>
      <c r="K28" s="97">
        <f t="shared" si="3"/>
        <v>4.0000000000000036</v>
      </c>
      <c r="L28" s="99" t="s">
        <v>41</v>
      </c>
      <c r="M28" s="17"/>
    </row>
    <row r="29" spans="1:33" s="13" customFormat="1" ht="49.5" x14ac:dyDescent="0.3">
      <c r="A29" s="119"/>
      <c r="B29" s="119"/>
      <c r="C29" s="120">
        <v>99.38</v>
      </c>
      <c r="D29" s="120">
        <v>87.38</v>
      </c>
      <c r="E29" s="121"/>
      <c r="F29" s="120"/>
      <c r="G29" s="120"/>
      <c r="H29" s="121" t="s">
        <v>8</v>
      </c>
      <c r="I29" s="97">
        <v>99.382978723404264</v>
      </c>
      <c r="J29" s="120">
        <v>87.38</v>
      </c>
      <c r="K29" s="97">
        <f t="shared" si="3"/>
        <v>12</v>
      </c>
      <c r="L29" s="99" t="s">
        <v>41</v>
      </c>
      <c r="M29" s="17"/>
    </row>
    <row r="30" spans="1:33" s="13" customFormat="1" ht="33" x14ac:dyDescent="0.3">
      <c r="A30" s="119"/>
      <c r="B30" s="119"/>
      <c r="C30" s="97">
        <v>132.52000000000001</v>
      </c>
      <c r="D30" s="97">
        <v>116.52</v>
      </c>
      <c r="E30" s="121"/>
      <c r="F30" s="120"/>
      <c r="G30" s="120"/>
      <c r="H30" s="121" t="s">
        <v>9</v>
      </c>
      <c r="I30" s="97">
        <f>J30+K30</f>
        <v>132.51999999999998</v>
      </c>
      <c r="J30" s="97">
        <v>116.52</v>
      </c>
      <c r="K30" s="97">
        <v>16</v>
      </c>
      <c r="L30" s="99" t="s">
        <v>41</v>
      </c>
      <c r="M30" s="17"/>
    </row>
    <row r="31" spans="1:33" s="16" customFormat="1" ht="17.25" x14ac:dyDescent="0.3">
      <c r="A31" s="117" t="s">
        <v>39</v>
      </c>
      <c r="B31" s="117" t="s">
        <v>12</v>
      </c>
      <c r="C31" s="118">
        <f>SUM(C32:C36)</f>
        <v>900.78</v>
      </c>
      <c r="D31" s="118">
        <f>SUM(D32:D36)</f>
        <v>900.78</v>
      </c>
      <c r="E31" s="122"/>
      <c r="F31" s="118"/>
      <c r="G31" s="118"/>
      <c r="H31" s="122"/>
      <c r="I31" s="101">
        <f>SUM(I32:I36)</f>
        <v>758</v>
      </c>
      <c r="J31" s="101">
        <f>SUM(J32:J36)</f>
        <v>758</v>
      </c>
      <c r="K31" s="101">
        <f t="shared" si="3"/>
        <v>0</v>
      </c>
      <c r="L31" s="117"/>
      <c r="M31" s="20"/>
    </row>
    <row r="32" spans="1:33" s="13" customFormat="1" ht="33" x14ac:dyDescent="0.3">
      <c r="A32" s="119"/>
      <c r="B32" s="119"/>
      <c r="C32" s="120">
        <v>196.53</v>
      </c>
      <c r="D32" s="120">
        <v>196.53</v>
      </c>
      <c r="E32" s="121"/>
      <c r="F32" s="120"/>
      <c r="G32" s="120"/>
      <c r="H32" s="121" t="s">
        <v>0</v>
      </c>
      <c r="I32" s="97">
        <v>196.53</v>
      </c>
      <c r="J32" s="120">
        <v>196.5333333333333</v>
      </c>
      <c r="K32" s="97">
        <f t="shared" si="3"/>
        <v>0</v>
      </c>
      <c r="L32" s="119" t="s">
        <v>41</v>
      </c>
      <c r="M32" s="17"/>
    </row>
    <row r="33" spans="1:32" s="13" customFormat="1" ht="49.5" x14ac:dyDescent="0.3">
      <c r="A33" s="119"/>
      <c r="B33" s="119"/>
      <c r="C33" s="120">
        <v>196.53</v>
      </c>
      <c r="D33" s="120">
        <v>196.53</v>
      </c>
      <c r="E33" s="121"/>
      <c r="F33" s="120"/>
      <c r="G33" s="120"/>
      <c r="H33" s="121" t="s">
        <v>1</v>
      </c>
      <c r="I33" s="97">
        <v>196.53</v>
      </c>
      <c r="J33" s="120">
        <v>196.5333333333333</v>
      </c>
      <c r="K33" s="97">
        <f t="shared" si="3"/>
        <v>0</v>
      </c>
      <c r="L33" s="119" t="s">
        <v>41</v>
      </c>
      <c r="M33" s="17"/>
    </row>
    <row r="34" spans="1:32" s="13" customFormat="1" ht="49.5" x14ac:dyDescent="0.3">
      <c r="A34" s="119"/>
      <c r="B34" s="119"/>
      <c r="C34" s="120">
        <v>180.16</v>
      </c>
      <c r="D34" s="120">
        <v>180.16</v>
      </c>
      <c r="E34" s="121"/>
      <c r="F34" s="120"/>
      <c r="G34" s="120"/>
      <c r="H34" s="121" t="s">
        <v>2</v>
      </c>
      <c r="I34" s="97">
        <v>180.16</v>
      </c>
      <c r="J34" s="120">
        <v>180.15555555555554</v>
      </c>
      <c r="K34" s="97">
        <f t="shared" si="3"/>
        <v>0</v>
      </c>
      <c r="L34" s="119" t="s">
        <v>41</v>
      </c>
      <c r="M34" s="17"/>
      <c r="AF34" s="17"/>
    </row>
    <row r="35" spans="1:32" s="13" customFormat="1" ht="33" x14ac:dyDescent="0.3">
      <c r="A35" s="119"/>
      <c r="B35" s="119"/>
      <c r="C35" s="120">
        <v>163.78</v>
      </c>
      <c r="D35" s="120">
        <v>163.78</v>
      </c>
      <c r="E35" s="121"/>
      <c r="F35" s="120"/>
      <c r="G35" s="120"/>
      <c r="H35" s="121" t="s">
        <v>3</v>
      </c>
      <c r="I35" s="97">
        <v>163.78</v>
      </c>
      <c r="J35" s="120">
        <v>163.77777777777777</v>
      </c>
      <c r="K35" s="97">
        <f t="shared" si="3"/>
        <v>0</v>
      </c>
      <c r="L35" s="119" t="s">
        <v>41</v>
      </c>
      <c r="M35" s="17"/>
    </row>
    <row r="36" spans="1:32" s="13" customFormat="1" ht="33" x14ac:dyDescent="0.3">
      <c r="A36" s="119"/>
      <c r="B36" s="119"/>
      <c r="C36" s="120">
        <v>163.78</v>
      </c>
      <c r="D36" s="120">
        <v>163.78</v>
      </c>
      <c r="E36" s="120"/>
      <c r="F36" s="120"/>
      <c r="G36" s="120"/>
      <c r="H36" s="121" t="s">
        <v>4</v>
      </c>
      <c r="I36" s="97">
        <v>21</v>
      </c>
      <c r="J36" s="120">
        <v>21</v>
      </c>
      <c r="K36" s="97">
        <f t="shared" si="3"/>
        <v>0</v>
      </c>
      <c r="L36" s="119" t="str">
        <f>L35</f>
        <v>ĐC tăng</v>
      </c>
      <c r="M36" s="17"/>
    </row>
  </sheetData>
  <mergeCells count="19">
    <mergeCell ref="C7:C8"/>
    <mergeCell ref="D7:D8"/>
    <mergeCell ref="I7:I8"/>
    <mergeCell ref="J7:K7"/>
    <mergeCell ref="A2:K2"/>
    <mergeCell ref="A1:L1"/>
    <mergeCell ref="A3:L3"/>
    <mergeCell ref="L5:L8"/>
    <mergeCell ref="E6:E8"/>
    <mergeCell ref="F6:G6"/>
    <mergeCell ref="H6:H8"/>
    <mergeCell ref="I6:K6"/>
    <mergeCell ref="F7:G7"/>
    <mergeCell ref="A5:A8"/>
    <mergeCell ref="B5:B8"/>
    <mergeCell ref="E5:G5"/>
    <mergeCell ref="H5:K5"/>
    <mergeCell ref="C5:D5"/>
    <mergeCell ref="C6:D6"/>
  </mergeCells>
  <pageMargins left="0.261811024" right="6.4960630000000005E-2" top="0.49803149600000002" bottom="0.15748031496063" header="0.31496062992126" footer="0.3149606299212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7"/>
  <sheetViews>
    <sheetView zoomScaleNormal="100" workbookViewId="0">
      <selection activeCell="A3" sqref="A3:E3"/>
    </sheetView>
  </sheetViews>
  <sheetFormatPr defaultColWidth="7.7109375" defaultRowHeight="16.5" x14ac:dyDescent="0.25"/>
  <cols>
    <col min="1" max="1" width="4.85546875" style="21" customWidth="1"/>
    <col min="2" max="2" width="36.7109375" style="21" customWidth="1"/>
    <col min="3" max="3" width="15.28515625" style="21" customWidth="1"/>
    <col min="4" max="4" width="27.28515625" style="21" customWidth="1"/>
    <col min="5" max="5" width="9.85546875" style="21" customWidth="1"/>
    <col min="6" max="6" width="10.28515625" style="21" hidden="1" customWidth="1"/>
    <col min="7" max="7" width="9.7109375" style="21" hidden="1" customWidth="1"/>
    <col min="8" max="49" width="0" style="21" hidden="1" customWidth="1"/>
    <col min="50" max="16384" width="7.7109375" style="21"/>
  </cols>
  <sheetData>
    <row r="1" spans="1:5" ht="21.95" customHeight="1" x14ac:dyDescent="0.25">
      <c r="A1" s="138" t="s">
        <v>63</v>
      </c>
      <c r="B1" s="138"/>
      <c r="C1" s="138"/>
      <c r="D1" s="138"/>
      <c r="E1" s="138"/>
    </row>
    <row r="2" spans="1:5" ht="57" customHeight="1" x14ac:dyDescent="0.25">
      <c r="A2" s="139" t="s">
        <v>60</v>
      </c>
      <c r="B2" s="139"/>
      <c r="C2" s="139"/>
      <c r="D2" s="139"/>
      <c r="E2" s="139"/>
    </row>
    <row r="3" spans="1:5" ht="41.25" customHeight="1" x14ac:dyDescent="0.25">
      <c r="A3" s="140" t="str">
        <f>'PL 1Năm 2022'!A3:K3</f>
        <v>(Kèm theo Tờ trình số:   220 /TTr - UBND ngày  04 / 10/  2023 của UBND huyện Đăk Glei)</v>
      </c>
      <c r="B3" s="140"/>
      <c r="C3" s="140"/>
      <c r="D3" s="140"/>
      <c r="E3" s="140"/>
    </row>
    <row r="4" spans="1:5" ht="24" customHeight="1" x14ac:dyDescent="0.25">
      <c r="B4" s="31"/>
      <c r="C4" s="31"/>
      <c r="D4" s="141" t="s">
        <v>48</v>
      </c>
      <c r="E4" s="141"/>
    </row>
    <row r="5" spans="1:5" ht="30" customHeight="1" x14ac:dyDescent="0.25">
      <c r="A5" s="142" t="s">
        <v>21</v>
      </c>
      <c r="B5" s="142" t="s">
        <v>49</v>
      </c>
      <c r="C5" s="143" t="s">
        <v>50</v>
      </c>
      <c r="D5" s="143"/>
      <c r="E5" s="143" t="s">
        <v>10</v>
      </c>
    </row>
    <row r="6" spans="1:5" ht="31.5" customHeight="1" x14ac:dyDescent="0.25">
      <c r="A6" s="142"/>
      <c r="B6" s="142"/>
      <c r="C6" s="143" t="s">
        <v>51</v>
      </c>
      <c r="D6" s="116" t="s">
        <v>52</v>
      </c>
      <c r="E6" s="143"/>
    </row>
    <row r="7" spans="1:5" x14ac:dyDescent="0.25">
      <c r="A7" s="142"/>
      <c r="B7" s="142"/>
      <c r="C7" s="143"/>
      <c r="D7" s="116" t="s">
        <v>67</v>
      </c>
      <c r="E7" s="143"/>
    </row>
    <row r="8" spans="1:5" ht="24.95" customHeight="1" x14ac:dyDescent="0.25">
      <c r="A8" s="115"/>
      <c r="B8" s="115" t="s">
        <v>53</v>
      </c>
      <c r="C8" s="102">
        <f>SUM(C9:C17)</f>
        <v>4416.0000000000009</v>
      </c>
      <c r="D8" s="102">
        <f>SUM(D9:D17)</f>
        <v>4416.0000000000009</v>
      </c>
      <c r="E8" s="116"/>
    </row>
    <row r="9" spans="1:5" ht="24.95" customHeight="1" x14ac:dyDescent="0.25">
      <c r="A9" s="103">
        <v>1</v>
      </c>
      <c r="B9" s="104" t="s">
        <v>61</v>
      </c>
      <c r="C9" s="105">
        <v>700.00000000000011</v>
      </c>
      <c r="D9" s="105">
        <v>700.00000000000011</v>
      </c>
      <c r="E9" s="106"/>
    </row>
    <row r="10" spans="1:5" ht="24.95" customHeight="1" x14ac:dyDescent="0.25">
      <c r="A10" s="103">
        <v>2</v>
      </c>
      <c r="B10" s="104" t="s">
        <v>9</v>
      </c>
      <c r="C10" s="105">
        <v>700.00000000000011</v>
      </c>
      <c r="D10" s="105">
        <v>700.00000000000011</v>
      </c>
      <c r="E10" s="107"/>
    </row>
    <row r="11" spans="1:5" ht="24.95" customHeight="1" x14ac:dyDescent="0.25">
      <c r="A11" s="103">
        <v>3</v>
      </c>
      <c r="B11" s="104" t="s">
        <v>6</v>
      </c>
      <c r="C11" s="105">
        <v>400.00000000000006</v>
      </c>
      <c r="D11" s="105">
        <v>400.00000000000006</v>
      </c>
      <c r="E11" s="107"/>
    </row>
    <row r="12" spans="1:5" ht="24.95" customHeight="1" x14ac:dyDescent="0.25">
      <c r="A12" s="103">
        <v>4</v>
      </c>
      <c r="B12" s="104" t="s">
        <v>4</v>
      </c>
      <c r="C12" s="105">
        <v>400.00000000000006</v>
      </c>
      <c r="D12" s="105">
        <v>400.00000000000006</v>
      </c>
      <c r="E12" s="107"/>
    </row>
    <row r="13" spans="1:5" ht="24.95" customHeight="1" x14ac:dyDescent="0.25">
      <c r="A13" s="103">
        <v>5</v>
      </c>
      <c r="B13" s="104" t="s">
        <v>3</v>
      </c>
      <c r="C13" s="105">
        <v>316.00000000000006</v>
      </c>
      <c r="D13" s="105">
        <v>316.00000000000006</v>
      </c>
      <c r="E13" s="108"/>
    </row>
    <row r="14" spans="1:5" ht="24.95" customHeight="1" x14ac:dyDescent="0.25">
      <c r="A14" s="103">
        <v>6</v>
      </c>
      <c r="B14" s="104" t="s">
        <v>2</v>
      </c>
      <c r="C14" s="105">
        <v>700.00000000000011</v>
      </c>
      <c r="D14" s="105">
        <v>700.00000000000011</v>
      </c>
      <c r="E14" s="108"/>
    </row>
    <row r="15" spans="1:5" ht="24.95" customHeight="1" x14ac:dyDescent="0.25">
      <c r="A15" s="103">
        <v>7</v>
      </c>
      <c r="B15" s="104" t="s">
        <v>62</v>
      </c>
      <c r="C15" s="105">
        <v>500.00000000000006</v>
      </c>
      <c r="D15" s="105">
        <v>500.00000000000006</v>
      </c>
      <c r="E15" s="108"/>
    </row>
    <row r="16" spans="1:5" ht="24.95" customHeight="1" x14ac:dyDescent="0.25">
      <c r="A16" s="103">
        <v>8</v>
      </c>
      <c r="B16" s="104" t="s">
        <v>1</v>
      </c>
      <c r="C16" s="105">
        <v>350.00000000000006</v>
      </c>
      <c r="D16" s="105">
        <v>350.00000000000006</v>
      </c>
      <c r="E16" s="102"/>
    </row>
    <row r="17" spans="1:50" ht="27" customHeight="1" x14ac:dyDescent="0.25">
      <c r="A17" s="103">
        <v>9</v>
      </c>
      <c r="B17" s="104" t="s">
        <v>0</v>
      </c>
      <c r="C17" s="105">
        <v>350.00000000000006</v>
      </c>
      <c r="D17" s="105">
        <v>350.00000000000006</v>
      </c>
      <c r="E17" s="109"/>
    </row>
    <row r="18" spans="1:50" ht="24.95" customHeight="1" x14ac:dyDescent="0.25">
      <c r="A18" s="135" t="s">
        <v>54</v>
      </c>
      <c r="B18" s="135"/>
      <c r="C18" s="135"/>
      <c r="D18" s="135"/>
      <c r="E18" s="135"/>
    </row>
    <row r="19" spans="1:50" s="25" customFormat="1" ht="39" customHeight="1" x14ac:dyDescent="0.25">
      <c r="A19" s="22">
        <v>1</v>
      </c>
      <c r="B19" s="136" t="s">
        <v>55</v>
      </c>
      <c r="C19" s="136"/>
      <c r="D19" s="136"/>
      <c r="E19" s="136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4">
        <v>8</v>
      </c>
      <c r="AC19" s="23" t="s">
        <v>56</v>
      </c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</row>
    <row r="20" spans="1:50" s="25" customFormat="1" ht="36" customHeight="1" x14ac:dyDescent="0.25">
      <c r="A20" s="32" t="s">
        <v>57</v>
      </c>
      <c r="B20" s="137" t="s">
        <v>58</v>
      </c>
      <c r="C20" s="137"/>
      <c r="D20" s="137"/>
      <c r="E20" s="137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7" t="s">
        <v>57</v>
      </c>
      <c r="AC20" s="26" t="s">
        <v>59</v>
      </c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</row>
    <row r="21" spans="1:50" s="29" customFormat="1" ht="20.100000000000001" customHeight="1" x14ac:dyDescent="0.25">
      <c r="A21" s="28"/>
      <c r="B21" s="26"/>
      <c r="C21" s="27"/>
      <c r="D21" s="26"/>
      <c r="E21" s="26"/>
    </row>
    <row r="22" spans="1:50" s="25" customFormat="1" ht="33" customHeight="1" x14ac:dyDescent="0.25">
      <c r="A22" s="22"/>
      <c r="B22" s="23"/>
      <c r="C22" s="24"/>
      <c r="D22" s="23"/>
      <c r="E22" s="23"/>
    </row>
    <row r="23" spans="1:50" s="29" customFormat="1" ht="20.100000000000001" customHeight="1" x14ac:dyDescent="0.25">
      <c r="A23" s="28"/>
      <c r="B23" s="26"/>
      <c r="C23" s="27"/>
      <c r="D23" s="26"/>
      <c r="E23" s="26"/>
    </row>
    <row r="24" spans="1:50" s="29" customFormat="1" ht="20.100000000000001" customHeight="1" x14ac:dyDescent="0.25">
      <c r="A24" s="28"/>
      <c r="B24" s="26"/>
      <c r="C24" s="27"/>
      <c r="D24" s="26"/>
      <c r="E24" s="30"/>
    </row>
    <row r="25" spans="1:50" s="29" customFormat="1" ht="20.100000000000001" customHeight="1" x14ac:dyDescent="0.25">
      <c r="A25" s="28"/>
      <c r="B25" s="26"/>
      <c r="C25" s="27"/>
      <c r="D25" s="26"/>
      <c r="E25" s="26"/>
    </row>
    <row r="26" spans="1:50" s="29" customFormat="1" ht="20.100000000000001" customHeight="1" x14ac:dyDescent="0.25">
      <c r="A26" s="28"/>
      <c r="B26" s="26"/>
      <c r="C26" s="27"/>
      <c r="D26" s="26"/>
      <c r="E26" s="26"/>
    </row>
    <row r="27" spans="1:50" s="25" customFormat="1" ht="20.100000000000001" customHeight="1" x14ac:dyDescent="0.25">
      <c r="A27" s="22"/>
      <c r="B27" s="23"/>
      <c r="C27" s="24"/>
      <c r="D27" s="23"/>
      <c r="E27" s="23"/>
    </row>
  </sheetData>
  <mergeCells count="12">
    <mergeCell ref="A18:E18"/>
    <mergeCell ref="B19:E19"/>
    <mergeCell ref="B20:E20"/>
    <mergeCell ref="A1:E1"/>
    <mergeCell ref="A2:E2"/>
    <mergeCell ref="A3:E3"/>
    <mergeCell ref="D4:E4"/>
    <mergeCell ref="A5:A7"/>
    <mergeCell ref="B5:B7"/>
    <mergeCell ref="C5:D5"/>
    <mergeCell ref="E5:E7"/>
    <mergeCell ref="C6:C7"/>
  </mergeCells>
  <pageMargins left="0.45866141700000002" right="0.261811024" top="0.49803149600000002" bottom="0.24803149599999999" header="0.31496062992126" footer="0.31496062992126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 1Năm 2022</vt:lpstr>
      <vt:lpstr>PL 2 Năm 2023</vt:lpstr>
      <vt:lpstr>PL 3 BS</vt:lpstr>
      <vt:lpstr>'PL 1Năm 2022'!Print_Titles</vt:lpstr>
      <vt:lpstr>'PL 2 Năm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2023-10-04T04:01:19Z</dcterms:modified>
</cp:coreProperties>
</file>