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CACA\huynh ca\"/>
    </mc:Choice>
  </mc:AlternateContent>
  <bookViews>
    <workbookView xWindow="0" yWindow="0" windowWidth="28800" windowHeight="12330" firstSheet="1" activeTab="12"/>
  </bookViews>
  <sheets>
    <sheet name="foxz" sheetId="29" state="veryHidden" r:id="rId1"/>
    <sheet name="Biểu số 01" sheetId="21" r:id="rId2"/>
    <sheet name="Bieu 11. CTMTQG" sheetId="20" state="hidden" r:id="rId3"/>
    <sheet name="ODAKH NSNN" sheetId="4" state="hidden" r:id="rId4"/>
    <sheet name="NC07 TH TPCP" sheetId="5" state="hidden" r:id="rId5"/>
    <sheet name="NC08 TPCP KH" sheetId="6" state="hidden" r:id="rId6"/>
    <sheet name="NC11 PPP" sheetId="7" state="hidden" r:id="rId7"/>
    <sheet name="BM18 BC nam DP" sheetId="8" state="hidden" r:id="rId8"/>
    <sheet name="Quy2THDP" sheetId="10" state="hidden" r:id="rId9"/>
    <sheet name="Quy2TPCPDP" sheetId="12" state="hidden" r:id="rId10"/>
    <sheet name="Quy2von khac Dp" sheetId="14" state="hidden" r:id="rId11"/>
    <sheet name="Biểu 02" sheetId="25" r:id="rId12"/>
    <sheet name="Biểu 03" sheetId="26" r:id="rId13"/>
  </sheets>
  <externalReferences>
    <externalReference r:id="rId14"/>
    <externalReference r:id="rId15"/>
    <externalReference r:id="rId16"/>
  </externalReferences>
  <definedNames>
    <definedName name="____a1" localSheetId="2" hidden="1">{"'Sheet1'!$L$16"}</definedName>
    <definedName name="____a1" hidden="1">{"'Sheet1'!$L$16"}</definedName>
    <definedName name="____B1" localSheetId="2" hidden="1">{"'Sheet1'!$L$16"}</definedName>
    <definedName name="____B1" hidden="1">{"'Sheet1'!$L$16"}</definedName>
    <definedName name="____ban2" localSheetId="2" hidden="1">{"'Sheet1'!$L$16"}</definedName>
    <definedName name="____ban2" hidden="1">{"'Sheet1'!$L$16"}</definedName>
    <definedName name="____h1" localSheetId="2" hidden="1">{"'Sheet1'!$L$16"}</definedName>
    <definedName name="____h1" hidden="1">{"'Sheet1'!$L$16"}</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M36" localSheetId="2" hidden="1">{"'Sheet1'!$L$16"}</definedName>
    <definedName name="____M36"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Tru21" localSheetId="2" hidden="1">{"'Sheet1'!$L$16"}</definedName>
    <definedName name="____Tru21" hidden="1">{"'Sheet1'!$L$16"}</definedName>
    <definedName name="___a1" localSheetId="2" hidden="1">{"'Sheet1'!$L$16"}</definedName>
    <definedName name="___a1" hidden="1">{"'Sheet1'!$L$16"}</definedName>
    <definedName name="___B1" localSheetId="2" hidden="1">{"'Sheet1'!$L$16"}</definedName>
    <definedName name="___B1" hidden="1">{"'Sheet1'!$L$16"}</definedName>
    <definedName name="___ban2" localSheetId="2" hidden="1">{"'Sheet1'!$L$16"}</definedName>
    <definedName name="___ban2" hidden="1">{"'Sheet1'!$L$16"}</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M36" localSheetId="2" hidden="1">{"'Sheet1'!$L$16"}</definedName>
    <definedName name="___M36" hidden="1">{"'Sheet1'!$L$16"}</definedName>
    <definedName name="___NSO2" localSheetId="2" hidden="1">{"'Sheet1'!$L$16"}</definedName>
    <definedName name="___NSO2" hidden="1">{"'Sheet1'!$L$16"}</definedName>
    <definedName name="___PA3" localSheetId="2" hidden="1">{"'Sheet1'!$L$16"}</definedName>
    <definedName name="___PA3" hidden="1">{"'Sheet1'!$L$16"}</definedName>
    <definedName name="___Pl2" localSheetId="2" hidden="1">{"'Sheet1'!$L$16"}</definedName>
    <definedName name="___Pl2" hidden="1">{"'Sheet1'!$L$16"}</definedName>
    <definedName name="___PL3" localSheetId="2"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2" hidden="1">{"'Sheet1'!$L$16"}</definedName>
    <definedName name="___Tru21" hidden="1">{"'Sheet1'!$L$16"}</definedName>
    <definedName name="__a1" localSheetId="2" hidden="1">{"'Sheet1'!$L$16"}</definedName>
    <definedName name="__a1" hidden="1">{"'Sheet1'!$L$16"}</definedName>
    <definedName name="__B1" localSheetId="2" hidden="1">{"'Sheet1'!$L$16"}</definedName>
    <definedName name="__B1" hidden="1">{"'Sheet1'!$L$16"}</definedName>
    <definedName name="__ban2" localSheetId="2" hidden="1">{"'Sheet1'!$L$16"}</definedName>
    <definedName name="__ban2" hidden="1">{"'Sheet1'!$L$16"}</definedName>
    <definedName name="__h1" localSheetId="2" hidden="1">{"'Sheet1'!$L$16"}</definedName>
    <definedName name="__h1" hidden="1">{"'Sheet1'!$L$16"}</definedName>
    <definedName name="__hsm2">1.1289</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isc1">0.035</definedName>
    <definedName name="__isc2">0.02</definedName>
    <definedName name="__isc3">0.054</definedName>
    <definedName name="__M36" localSheetId="2" hidden="1">{"'Sheet1'!$L$16"}</definedName>
    <definedName name="__M36" hidden="1">{"'Sheet1'!$L$16"}</definedName>
    <definedName name="__NSO2" localSheetId="2" hidden="1">{"'Sheet1'!$L$16"}</definedName>
    <definedName name="__NSO2" hidden="1">{"'Sheet1'!$L$16"}</definedName>
    <definedName name="__PA3" localSheetId="2" hidden="1">{"'Sheet1'!$L$16"}</definedName>
    <definedName name="__PA3" hidden="1">{"'Sheet1'!$L$16"}</definedName>
    <definedName name="__Pl2" localSheetId="2"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2" hidden="1">{"'Sheet1'!$L$16"}</definedName>
    <definedName name="__Tru21" hidden="1">{"'Sheet1'!$L$16"}</definedName>
    <definedName name="_40x4">5100</definedName>
    <definedName name="_a1" localSheetId="2" hidden="1">{"'Sheet1'!$L$16"}</definedName>
    <definedName name="_a1" hidden="1">{"'Sheet1'!$L$16"}</definedName>
    <definedName name="_B1" localSheetId="2" hidden="1">{"'Sheet1'!$L$16"}</definedName>
    <definedName name="_B1" hidden="1">{"'Sheet1'!$L$16"}</definedName>
    <definedName name="_ban2" localSheetId="2" hidden="1">{"'Sheet1'!$L$16"}</definedName>
    <definedName name="_ban2" hidden="1">{"'Sheet1'!$L$16"}</definedName>
    <definedName name="_Fill" localSheetId="2" hidden="1">#REF!</definedName>
    <definedName name="_Fill" hidden="1">#REF!</definedName>
    <definedName name="_xlnm._FilterDatabase" localSheetId="2" hidden="1">#REF!</definedName>
    <definedName name="_xlnm._FilterDatabase" hidden="1">#REF!</definedName>
    <definedName name="_ftn1" localSheetId="8">Quy2THDP!#REF!</definedName>
    <definedName name="_ftnref1" localSheetId="8">Quy2THDP!$E$10</definedName>
    <definedName name="_h1" localSheetId="2" hidden="1">{"'Sheet1'!$L$16"}</definedName>
    <definedName name="_h1" hidden="1">{"'Sheet1'!$L$16"}</definedName>
    <definedName name="_hsm2">1.1289</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isc1">0.035</definedName>
    <definedName name="_isc2">0.02</definedName>
    <definedName name="_isc3">0.054</definedName>
    <definedName name="_Key1" localSheetId="2" hidden="1">#REF!</definedName>
    <definedName name="_Key1" hidden="1">#REF!</definedName>
    <definedName name="_Key2" localSheetId="2" hidden="1">#REF!</definedName>
    <definedName name="_Key2" hidden="1">#REF!</definedName>
    <definedName name="_M36" localSheetId="2" hidden="1">{"'Sheet1'!$L$16"}</definedName>
    <definedName name="_M36" hidden="1">{"'Sheet1'!$L$16"}</definedName>
    <definedName name="_NSO2" localSheetId="2" hidden="1">{"'Sheet1'!$L$16"}</definedName>
    <definedName name="_NSO2" hidden="1">{"'Sheet1'!$L$16"}</definedName>
    <definedName name="_Order1" hidden="1">255</definedName>
    <definedName name="_Order2" hidden="1">255</definedName>
    <definedName name="_PA3" localSheetId="2" hidden="1">{"'Sheet1'!$L$16"}</definedName>
    <definedName name="_PA3" hidden="1">{"'Sheet1'!$L$16"}</definedName>
    <definedName name="_Pl2" localSheetId="2" hidden="1">{"'Sheet1'!$L$16"}</definedName>
    <definedName name="_Pl2" hidden="1">{"'Sheet1'!$L$16"}</definedName>
    <definedName name="_PL3" localSheetId="2" hidden="1">#REF!</definedName>
    <definedName name="_PL3" hidden="1">#REF!</definedName>
    <definedName name="_SOC10">0.3456</definedName>
    <definedName name="_SOC8">0.2827</definedName>
    <definedName name="_Sort" localSheetId="2" hidden="1">#REF!</definedName>
    <definedName name="_Sort" hidden="1">#REF!</definedName>
    <definedName name="_Sta1">531.877</definedName>
    <definedName name="_Sta2">561.952</definedName>
    <definedName name="_Sta3">712.202</definedName>
    <definedName name="_Sta4">762.202</definedName>
    <definedName name="_Tru21" localSheetId="2" hidden="1">{"'Sheet1'!$L$16"}</definedName>
    <definedName name="_Tru21" hidden="1">{"'Sheet1'!$L$16"}</definedName>
    <definedName name="a" localSheetId="2" hidden="1">{"'Sheet1'!$L$16"}</definedName>
    <definedName name="a" hidden="1">{"'Sheet1'!$L$16"}</definedName>
    <definedName name="ABC" localSheetId="2" hidden="1">#REF!</definedName>
    <definedName name="ABC" hidden="1">#REF!</definedName>
    <definedName name="anscount" hidden="1">3</definedName>
    <definedName name="ATGT" localSheetId="2"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LVC3">0.1</definedName>
    <definedName name="CoCauN" localSheetId="2" hidden="1">{"'Sheet1'!$L$16"}</definedName>
    <definedName name="CoCauN" hidden="1">{"'Sheet1'!$L$16"}</definedName>
    <definedName name="Code" localSheetId="2" hidden="1">#REF!</definedName>
    <definedName name="Code" hidden="1">#REF!</definedName>
    <definedName name="Cotsatma">9726</definedName>
    <definedName name="Cotthepma">9726</definedName>
    <definedName name="CP" localSheetId="2" hidden="1">#REF!</definedName>
    <definedName name="CP" hidden="1">#REF!</definedName>
    <definedName name="CTCT1" localSheetId="2" hidden="1">{"'Sheet1'!$L$16"}</definedName>
    <definedName name="CTCT1" hidden="1">{"'Sheet1'!$L$16"}</definedName>
    <definedName name="chitietbgiang2" localSheetId="2" hidden="1">{"'Sheet1'!$L$16"}</definedName>
    <definedName name="chitietbgiang2" hidden="1">{"'Sheet1'!$L$16"}</definedName>
    <definedName name="chung">66</definedName>
    <definedName name="dam">78000</definedName>
    <definedName name="data1" localSheetId="2" hidden="1">#REF!</definedName>
    <definedName name="data1" hidden="1">#REF!</definedName>
    <definedName name="data2" localSheetId="2" hidden="1">#REF!</definedName>
    <definedName name="data2" hidden="1">#REF!</definedName>
    <definedName name="data3" localSheetId="2" hidden="1">#REF!</definedName>
    <definedName name="data3" hidden="1">#REF!</definedName>
    <definedName name="DataFilter" localSheetId="2">[2]!DataFilter</definedName>
    <definedName name="DataFilter">[2]!DataFilter</definedName>
    <definedName name="DataSort" localSheetId="2">[2]!DataSort</definedName>
    <definedName name="DataSort">[2]!DataSort</definedName>
    <definedName name="DCL_22">12117600</definedName>
    <definedName name="DCL_35">25490000</definedName>
    <definedName name="dddem">0.1</definedName>
    <definedName name="Discount" localSheetId="2" hidden="1">#REF!</definedName>
    <definedName name="Discount" hidden="1">#REF!</definedName>
    <definedName name="display_area_2" localSheetId="2" hidden="1">#REF!</definedName>
    <definedName name="display_area_2" hidden="1">#REF!</definedName>
    <definedName name="docdoc">0.03125</definedName>
    <definedName name="dotcong">1</definedName>
    <definedName name="drf" localSheetId="2" hidden="1">#REF!</definedName>
    <definedName name="drf" hidden="1">#REF!</definedName>
    <definedName name="ds" localSheetId="2" hidden="1">{#N/A,#N/A,FALSE,"Chi tiÆt"}</definedName>
    <definedName name="ds" hidden="1">{#N/A,#N/A,FALSE,"Chi tiÆt"}</definedName>
    <definedName name="dsh" localSheetId="2"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hidden="1">#REF!</definedName>
    <definedName name="FI_12">4820</definedName>
    <definedName name="g" localSheetId="2" hidden="1">{"'Sheet1'!$L$16"}</definedName>
    <definedName name="g" hidden="1">{"'Sheet1'!$L$16"}</definedName>
    <definedName name="GoBack" localSheetId="2">[2]Sheet1!GoBack</definedName>
    <definedName name="GoBack">[2]Sheet1!GoBack</definedName>
    <definedName name="h" localSheetId="2"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2" hidden="1">{"'Sheet1'!$L$16"}</definedName>
    <definedName name="hu" hidden="1">{"'Sheet1'!$L$16"}</definedName>
    <definedName name="HUU" localSheetId="2" hidden="1">{"'Sheet1'!$L$16"}</definedName>
    <definedName name="HUU" hidden="1">{"'Sheet1'!$L$16"}</definedName>
    <definedName name="huy" localSheetId="2" hidden="1">{"'Sheet1'!$L$16"}</definedName>
    <definedName name="huy" hidden="1">{"'Sheet1'!$L$16"}</definedName>
    <definedName name="j" localSheetId="2" hidden="1">{"'Sheet1'!$L$16"}</definedName>
    <definedName name="j" hidden="1">{"'Sheet1'!$L$16"}</definedName>
    <definedName name="k" localSheetId="2" hidden="1">{"'Sheet1'!$L$16"}</definedName>
    <definedName name="k" hidden="1">{"'Sheet1'!$L$16"}</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hac">2</definedName>
    <definedName name="khongtruotgia" localSheetId="2" hidden="1">{"'Sheet1'!$L$16"}</definedName>
    <definedName name="khongtruotgia" hidden="1">{"'Sheet1'!$L$16"}</definedName>
    <definedName name="l" localSheetId="2" hidden="1">{"'Sheet1'!$L$16"}</definedName>
    <definedName name="l" hidden="1">{"'Sheet1'!$L$16"}</definedName>
    <definedName name="L63x6">5800</definedName>
    <definedName name="langson" localSheetId="2" hidden="1">{"'Sheet1'!$L$16"}</definedName>
    <definedName name="langson" hidden="1">{"'Sheet1'!$L$16"}</definedName>
    <definedName name="LBS_22">107800000</definedName>
    <definedName name="lk" localSheetId="2" hidden="1">#REF!</definedName>
    <definedName name="lk" hidden="1">#REF!</definedName>
    <definedName name="m" localSheetId="2" hidden="1">{"'Sheet1'!$L$16"}</definedName>
    <definedName name="m" hidden="1">{"'Sheet1'!$L$16"}</definedName>
    <definedName name="mo" localSheetId="2" hidden="1">{"'Sheet1'!$L$16"}</definedName>
    <definedName name="mo" hidden="1">{"'Sheet1'!$L$16"}</definedName>
    <definedName name="moi" localSheetId="2" hidden="1">{"'Sheet1'!$L$16"}</definedName>
    <definedName name="moi" hidden="1">{"'Sheet1'!$L$16"}</definedName>
    <definedName name="n" localSheetId="2" hidden="1">{"'Sheet1'!$L$16"}</definedName>
    <definedName name="n" hidden="1">{"'Sheet1'!$L$16"}</definedName>
    <definedName name="OrderTable" localSheetId="2" hidden="1">#REF!</definedName>
    <definedName name="OrderTable" hidden="1">#REF!</definedName>
    <definedName name="PAIII_" localSheetId="2" hidden="1">{"'Sheet1'!$L$16"}</definedName>
    <definedName name="PAIII_" hidden="1">{"'Sheet1'!$L$16"}</definedName>
    <definedName name="PMS" localSheetId="2" hidden="1">{"'Sheet1'!$L$16"}</definedName>
    <definedName name="PMS" hidden="1">{"'Sheet1'!$L$16"}</definedName>
    <definedName name="_xlnm.Print_Area" localSheetId="2">'Bieu 11. CTMTQG'!$A$1:$AU$68</definedName>
    <definedName name="_xlnm.Print_Area" localSheetId="12">'Biểu 03'!$A$1:$X$142</definedName>
    <definedName name="_xlnm.Print_Area" localSheetId="7">'BM18 BC nam DP'!$A$1:$M$77</definedName>
    <definedName name="_xlnm.Print_Area" localSheetId="4">'NC07 TH TPCP'!$A$1:$U$19</definedName>
    <definedName name="_xlnm.Print_Area" localSheetId="5">'NC08 TPCP KH'!$A$1:$AK$39</definedName>
    <definedName name="_xlnm.Print_Area" localSheetId="6">'NC11 PPP'!$A$1:$Q$19</definedName>
    <definedName name="_xlnm.Print_Area" localSheetId="3">'ODAKH NSNN'!$A$1:$BQ$74</definedName>
    <definedName name="_xlnm.Print_Area" localSheetId="9">Quy2TPCPDP!$A$1:$P$38</definedName>
    <definedName name="_xlnm.Print_Area" localSheetId="8">Quy2THDP!$A$1:$Q$72</definedName>
    <definedName name="_xlnm.Print_Area" localSheetId="10">'Quy2von khac Dp'!$A$1:$O$38</definedName>
    <definedName name="_xlnm.Print_Titles" localSheetId="2">'Bieu 11. CTMTQG'!$5:$10</definedName>
    <definedName name="_xlnm.Print_Titles" localSheetId="12">'Biểu 03'!$7:$11</definedName>
    <definedName name="_xlnm.Print_Titles" localSheetId="7">'BM18 BC nam DP'!$6:$8</definedName>
    <definedName name="_xlnm.Print_Titles" localSheetId="4">'NC07 TH TPCP'!$6:$9</definedName>
    <definedName name="_xlnm.Print_Titles" localSheetId="5">'NC08 TPCP KH'!$6:$9</definedName>
    <definedName name="_xlnm.Print_Titles" localSheetId="3">'ODAKH NSNN'!$8:$15</definedName>
    <definedName name="_xlnm.Print_Titles" localSheetId="9">Quy2TPCPDP!$8:$12</definedName>
    <definedName name="_xlnm.Print_Titles" localSheetId="8">Quy2THDP!$9:$11</definedName>
    <definedName name="_xlnm.Print_Titles" localSheetId="10">'Quy2von khac Dp'!$7:$11</definedName>
    <definedName name="ProdForm" localSheetId="2" hidden="1">#REF!</definedName>
    <definedName name="ProdForm" hidden="1">#REF!</definedName>
    <definedName name="Product" localSheetId="2" hidden="1">#REF!</definedName>
    <definedName name="Product" hidden="1">#REF!</definedName>
    <definedName name="rate">14000</definedName>
    <definedName name="RCArea" localSheetId="2" hidden="1">#REF!</definedName>
    <definedName name="RCArea" hidden="1">#REF!</definedName>
    <definedName name="S.dinh">640</definedName>
    <definedName name="Spanner_Auto_File">"C:\My Documents\tinh cdo.x2a"</definedName>
    <definedName name="SpecialPrice" localSheetId="2" hidden="1">#REF!</definedName>
    <definedName name="SpecialPrice" hidden="1">#REF!</definedName>
    <definedName name="t" localSheetId="2" hidden="1">{"'Sheet1'!$L$16"}</definedName>
    <definedName name="t" hidden="1">{"'Sheet1'!$L$16"}</definedName>
    <definedName name="Tang">100</definedName>
    <definedName name="TaxTV">10%</definedName>
    <definedName name="TaxXL">5%</definedName>
    <definedName name="tbl_ProdInfo" localSheetId="2" hidden="1">#REF!</definedName>
    <definedName name="tbl_ProdInfo" hidden="1">#REF!</definedName>
    <definedName name="Tiepdiama">9500</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uyennhanh" localSheetId="2" hidden="1">{"'Sheet1'!$L$16"}</definedName>
    <definedName name="tuyennhanh" hidden="1">{"'Sheet1'!$L$16"}</definedName>
    <definedName name="tytrong16so5nam">'[1]PLI CTrinh'!$CN$10</definedName>
    <definedName name="tha" localSheetId="2" hidden="1">{"'Sheet1'!$L$16"}</definedName>
    <definedName name="tha" hidden="1">{"'Sheet1'!$L$16"}</definedName>
    <definedName name="thepma">10500</definedName>
    <definedName name="thue">6</definedName>
    <definedName name="u" localSheetId="2" hidden="1">{"'Sheet1'!$L$16"}</definedName>
    <definedName name="u" hidden="1">{"'Sheet1'!$L$16"}</definedName>
    <definedName name="ư" localSheetId="2" hidden="1">{"'Sheet1'!$L$16"}</definedName>
    <definedName name="ư" hidden="1">{"'Sheet1'!$L$16"}</definedName>
    <definedName name="v" localSheetId="2" hidden="1">{"'Sheet1'!$L$16"}</definedName>
    <definedName name="v" hidden="1">{"'Sheet1'!$L$16"}</definedName>
    <definedName name="VAÄT_LIEÄU">"nhandongia"</definedName>
    <definedName name="vcoto" localSheetId="2" hidden="1">{"'Sheet1'!$L$16"}</definedName>
    <definedName name="vcoto" hidden="1">{"'Sheet1'!$L$16"}</definedName>
    <definedName name="Viet" localSheetId="2" hidden="1">{"'Sheet1'!$L$16"}</definedName>
    <definedName name="Viet" hidden="1">{"'Sheet1'!$L$16"}</definedName>
    <definedName name="WIRE1">5</definedName>
    <definedName name="wrn.aaa." localSheetId="2" hidden="1">{#N/A,#N/A,FALSE,"Sheet1";#N/A,#N/A,FALSE,"Sheet1";#N/A,#N/A,FALSE,"Sheet1"}</definedName>
    <definedName name="wrn.aaa." hidden="1">{#N/A,#N/A,FALSE,"Sheet1";#N/A,#N/A,FALSE,"Sheet1";#N/A,#N/A,FALSE,"Sheet1"}</definedName>
    <definedName name="wrn.cong." localSheetId="2" hidden="1">{#N/A,#N/A,FALSE,"Sheet1"}</definedName>
    <definedName name="wrn.cong." hidden="1">{#N/A,#N/A,FALSE,"Sheet1"}</definedName>
    <definedName name="wrn.chi._.tiÆt." localSheetId="2" hidden="1">{#N/A,#N/A,FALSE,"Chi tiÆt"}</definedName>
    <definedName name="wrn.chi._.tiÆt." hidden="1">{#N/A,#N/A,FALSE,"Chi tiÆt"}</definedName>
    <definedName name="wrn.vd." localSheetId="2" hidden="1">{#N/A,#N/A,TRUE,"BT M200 da 10x20"}</definedName>
    <definedName name="wrn.vd." hidden="1">{#N/A,#N/A,TRUE,"BT M200 da 10x20"}</definedName>
    <definedName name="XBCNCKT">5600</definedName>
    <definedName name="XCCT">0.5</definedName>
    <definedName name="xls" localSheetId="2" hidden="1">{"'Sheet1'!$L$16"}</definedName>
    <definedName name="xls" hidden="1">{"'Sheet1'!$L$16"}</definedName>
    <definedName name="xlttbninh" localSheetId="2"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T27" i="26" l="1"/>
  <c r="T26" i="26"/>
  <c r="V26" i="26" s="1"/>
  <c r="C14" i="25" l="1"/>
  <c r="M13" i="25"/>
  <c r="M10" i="25"/>
  <c r="J10" i="25"/>
  <c r="P10" i="25"/>
  <c r="P11" i="25"/>
  <c r="D10" i="25"/>
  <c r="F10" i="21"/>
  <c r="F19" i="21"/>
  <c r="F22" i="21"/>
  <c r="Q56" i="26"/>
  <c r="H53" i="26"/>
  <c r="J53" i="26"/>
  <c r="L53" i="26"/>
  <c r="M53" i="26"/>
  <c r="O53" i="26"/>
  <c r="Q53" i="26"/>
  <c r="R53" i="26"/>
  <c r="S53" i="26"/>
  <c r="U53" i="26"/>
  <c r="X53" i="26"/>
  <c r="G53" i="26"/>
  <c r="Q58" i="26"/>
  <c r="R58" i="26"/>
  <c r="S58" i="26"/>
  <c r="H61" i="26"/>
  <c r="J61" i="26"/>
  <c r="K61" i="26"/>
  <c r="L61" i="26"/>
  <c r="M61" i="26"/>
  <c r="O61" i="26"/>
  <c r="P61" i="26"/>
  <c r="Q61" i="26"/>
  <c r="R61" i="26"/>
  <c r="S61" i="26"/>
  <c r="T61" i="26"/>
  <c r="U61" i="26"/>
  <c r="V61" i="26"/>
  <c r="L56" i="26"/>
  <c r="M56" i="26"/>
  <c r="N56" i="26"/>
  <c r="O56" i="26"/>
  <c r="P56" i="26"/>
  <c r="R56" i="26"/>
  <c r="S56" i="26"/>
  <c r="T56" i="26"/>
  <c r="U56" i="26"/>
  <c r="R65" i="26"/>
  <c r="R64" i="26" s="1"/>
  <c r="S65" i="26"/>
  <c r="S64" i="26" s="1"/>
  <c r="T65" i="26"/>
  <c r="T64" i="26" s="1"/>
  <c r="U65" i="26"/>
  <c r="U64" i="26" s="1"/>
  <c r="V65" i="26"/>
  <c r="V64" i="26" s="1"/>
  <c r="Q65" i="26"/>
  <c r="Q64" i="26" s="1"/>
  <c r="X61" i="26"/>
  <c r="L62" i="26"/>
  <c r="M62" i="26"/>
  <c r="O62" i="26"/>
  <c r="P62" i="26"/>
  <c r="Q62" i="26"/>
  <c r="R62" i="26"/>
  <c r="S62" i="26"/>
  <c r="T62" i="26"/>
  <c r="U62" i="26"/>
  <c r="V62" i="26"/>
  <c r="X62" i="26"/>
  <c r="K62" i="26"/>
  <c r="W63" i="26"/>
  <c r="W61" i="26" s="1"/>
  <c r="W66" i="26"/>
  <c r="W65" i="26" s="1"/>
  <c r="W64" i="26" s="1"/>
  <c r="W69" i="26"/>
  <c r="W68" i="26" s="1"/>
  <c r="W67" i="26" s="1"/>
  <c r="T55" i="26"/>
  <c r="T53" i="26" s="1"/>
  <c r="R68" i="26"/>
  <c r="R67" i="26" s="1"/>
  <c r="S68" i="26"/>
  <c r="S67" i="26" s="1"/>
  <c r="T68" i="26"/>
  <c r="T67" i="26" s="1"/>
  <c r="U68" i="26"/>
  <c r="U67" i="26" s="1"/>
  <c r="V68" i="26"/>
  <c r="V67" i="26" s="1"/>
  <c r="Q68" i="26"/>
  <c r="Q67" i="26" s="1"/>
  <c r="V85" i="26"/>
  <c r="U85" i="26"/>
  <c r="T85" i="26"/>
  <c r="S85" i="26"/>
  <c r="R85" i="26"/>
  <c r="Q85" i="26"/>
  <c r="H83" i="26"/>
  <c r="K83" i="26"/>
  <c r="L83" i="26"/>
  <c r="N83" i="26"/>
  <c r="O83" i="26"/>
  <c r="Q83" i="26"/>
  <c r="R83" i="26"/>
  <c r="S83" i="26"/>
  <c r="T83" i="26"/>
  <c r="U83" i="26"/>
  <c r="V83" i="26"/>
  <c r="H89" i="26"/>
  <c r="H88" i="26" s="1"/>
  <c r="J89" i="26"/>
  <c r="J88" i="26" s="1"/>
  <c r="K89" i="26"/>
  <c r="K88" i="26" s="1"/>
  <c r="L89" i="26"/>
  <c r="L88" i="26" s="1"/>
  <c r="M89" i="26"/>
  <c r="M88" i="26" s="1"/>
  <c r="O89" i="26"/>
  <c r="O88" i="26" s="1"/>
  <c r="P89" i="26"/>
  <c r="P88" i="26" s="1"/>
  <c r="Q89" i="26"/>
  <c r="Q88" i="26" s="1"/>
  <c r="R89" i="26"/>
  <c r="R88" i="26" s="1"/>
  <c r="S89" i="26"/>
  <c r="S88" i="26" s="1"/>
  <c r="T89" i="26"/>
  <c r="T88" i="26" s="1"/>
  <c r="U89" i="26"/>
  <c r="U88" i="26" s="1"/>
  <c r="V89" i="26"/>
  <c r="V88" i="26" s="1"/>
  <c r="G89" i="26"/>
  <c r="W93" i="26"/>
  <c r="W90" i="26"/>
  <c r="W89" i="26" s="1"/>
  <c r="W88" i="26" s="1"/>
  <c r="W84" i="26"/>
  <c r="W83" i="26" s="1"/>
  <c r="W29" i="26"/>
  <c r="W28" i="26" s="1"/>
  <c r="W27" i="26"/>
  <c r="W26" i="26"/>
  <c r="W20" i="26"/>
  <c r="Q17" i="26"/>
  <c r="R17" i="26"/>
  <c r="S17" i="26"/>
  <c r="W17" i="26"/>
  <c r="H28" i="26"/>
  <c r="I28" i="26"/>
  <c r="J28" i="26"/>
  <c r="K28" i="26"/>
  <c r="L28" i="26"/>
  <c r="M28" i="26"/>
  <c r="N28" i="26"/>
  <c r="O28" i="26"/>
  <c r="P28" i="26"/>
  <c r="Q28" i="26"/>
  <c r="Q23" i="26" s="1"/>
  <c r="R28" i="26"/>
  <c r="R23" i="26" s="1"/>
  <c r="S28" i="26"/>
  <c r="S23" i="26" s="1"/>
  <c r="T28" i="26"/>
  <c r="U28" i="26"/>
  <c r="V28" i="26"/>
  <c r="G28" i="26"/>
  <c r="R52" i="26" l="1"/>
  <c r="R51" i="26"/>
  <c r="R50" i="26" s="1"/>
  <c r="O52" i="26"/>
  <c r="T52" i="26"/>
  <c r="W62" i="26"/>
  <c r="L52" i="26"/>
  <c r="Q52" i="26"/>
  <c r="Q51" i="26" s="1"/>
  <c r="Q50" i="26" s="1"/>
  <c r="Q49" i="26" s="1"/>
  <c r="Q48" i="26" s="1"/>
  <c r="Q14" i="26" s="1"/>
  <c r="Q13" i="26" s="1"/>
  <c r="M52" i="26"/>
  <c r="U52" i="26"/>
  <c r="R49" i="26"/>
  <c r="R48" i="26" s="1"/>
  <c r="R14" i="26" s="1"/>
  <c r="R13" i="26" s="1"/>
  <c r="S52" i="26"/>
  <c r="S51" i="26" s="1"/>
  <c r="S50" i="26" s="1"/>
  <c r="S49" i="26" s="1"/>
  <c r="S48" i="26" s="1"/>
  <c r="S14" i="26" s="1"/>
  <c r="S13" i="26" s="1"/>
  <c r="W25" i="26"/>
  <c r="W24" i="26"/>
  <c r="W23" i="26" s="1"/>
  <c r="C10" i="25"/>
  <c r="J84" i="26" l="1"/>
  <c r="J83" i="26" s="1"/>
  <c r="F117" i="26" l="1"/>
  <c r="F118" i="26" s="1"/>
  <c r="F126" i="26" s="1"/>
  <c r="K98" i="26"/>
  <c r="N63" i="26"/>
  <c r="K54" i="26"/>
  <c r="N54" i="26" l="1"/>
  <c r="N53" i="26" s="1"/>
  <c r="N52" i="26" s="1"/>
  <c r="K53" i="26"/>
  <c r="N62" i="26"/>
  <c r="N61" i="26"/>
  <c r="F122" i="26"/>
  <c r="F130" i="26" s="1"/>
  <c r="F134" i="26" s="1"/>
  <c r="W82" i="26"/>
  <c r="W87" i="26"/>
  <c r="W86" i="26" s="1"/>
  <c r="W85" i="26" s="1"/>
  <c r="N90" i="26"/>
  <c r="N89" i="26" s="1"/>
  <c r="N88" i="26" s="1"/>
  <c r="K43" i="26"/>
  <c r="M43" i="26" s="1"/>
  <c r="N43" i="26" l="1"/>
  <c r="P43" i="26" s="1"/>
  <c r="W81" i="26"/>
  <c r="C10" i="21"/>
  <c r="P9" i="25" l="1"/>
  <c r="D9" i="25"/>
  <c r="E9" i="25"/>
  <c r="F9" i="25"/>
  <c r="G9" i="25"/>
  <c r="H9" i="25"/>
  <c r="I9" i="25"/>
  <c r="J9" i="25"/>
  <c r="K9" i="25"/>
  <c r="L9" i="25"/>
  <c r="O9" i="25"/>
  <c r="Q9" i="25"/>
  <c r="R9" i="25"/>
  <c r="C15" i="25"/>
  <c r="C16" i="25"/>
  <c r="C17" i="25"/>
  <c r="C18" i="25"/>
  <c r="C19" i="25"/>
  <c r="C20" i="25"/>
  <c r="C13" i="25"/>
  <c r="N10" i="25"/>
  <c r="N9" i="25" s="1"/>
  <c r="H138" i="26"/>
  <c r="H137" i="26" s="1"/>
  <c r="H136" i="26" s="1"/>
  <c r="H135" i="26" s="1"/>
  <c r="J138" i="26"/>
  <c r="J137" i="26" s="1"/>
  <c r="J136" i="26" s="1"/>
  <c r="J135" i="26" s="1"/>
  <c r="K138" i="26"/>
  <c r="K137" i="26" s="1"/>
  <c r="K136" i="26" s="1"/>
  <c r="K135" i="26" s="1"/>
  <c r="L138" i="26"/>
  <c r="L137" i="26" s="1"/>
  <c r="L136" i="26" s="1"/>
  <c r="L135" i="26" s="1"/>
  <c r="M138" i="26"/>
  <c r="M137" i="26" s="1"/>
  <c r="M136" i="26" s="1"/>
  <c r="M135" i="26" s="1"/>
  <c r="N138" i="26"/>
  <c r="N137" i="26" s="1"/>
  <c r="N136" i="26" s="1"/>
  <c r="N135" i="26" s="1"/>
  <c r="O138" i="26"/>
  <c r="O137" i="26" s="1"/>
  <c r="O136" i="26" s="1"/>
  <c r="O135" i="26" s="1"/>
  <c r="P138" i="26"/>
  <c r="P137" i="26" s="1"/>
  <c r="P136" i="26" s="1"/>
  <c r="P135" i="26" s="1"/>
  <c r="T138" i="26"/>
  <c r="T137" i="26" s="1"/>
  <c r="T136" i="26" s="1"/>
  <c r="T135" i="26" s="1"/>
  <c r="U138" i="26"/>
  <c r="U137" i="26" s="1"/>
  <c r="U136" i="26" s="1"/>
  <c r="U135" i="26" s="1"/>
  <c r="V138" i="26"/>
  <c r="V137" i="26" s="1"/>
  <c r="V136" i="26" s="1"/>
  <c r="V135" i="26" s="1"/>
  <c r="G138" i="26"/>
  <c r="G137" i="26" s="1"/>
  <c r="G136" i="26" s="1"/>
  <c r="G135" i="26" s="1"/>
  <c r="I139" i="26"/>
  <c r="I138" i="26" s="1"/>
  <c r="I137" i="26" s="1"/>
  <c r="I136" i="26" s="1"/>
  <c r="I135" i="26" s="1"/>
  <c r="H129" i="26"/>
  <c r="H128" i="26" s="1"/>
  <c r="H127" i="26" s="1"/>
  <c r="I129" i="26"/>
  <c r="I128" i="26" s="1"/>
  <c r="I127" i="26" s="1"/>
  <c r="J129" i="26"/>
  <c r="J128" i="26" s="1"/>
  <c r="J127" i="26" s="1"/>
  <c r="K129" i="26"/>
  <c r="K128" i="26" s="1"/>
  <c r="K127" i="26" s="1"/>
  <c r="L129" i="26"/>
  <c r="L128" i="26" s="1"/>
  <c r="L127" i="26" s="1"/>
  <c r="M129" i="26"/>
  <c r="M128" i="26" s="1"/>
  <c r="M127" i="26" s="1"/>
  <c r="N129" i="26"/>
  <c r="N128" i="26" s="1"/>
  <c r="N127" i="26" s="1"/>
  <c r="O129" i="26"/>
  <c r="O128" i="26" s="1"/>
  <c r="O127" i="26" s="1"/>
  <c r="P129" i="26"/>
  <c r="P128" i="26" s="1"/>
  <c r="P127" i="26" s="1"/>
  <c r="T129" i="26"/>
  <c r="T128" i="26" s="1"/>
  <c r="T127" i="26" s="1"/>
  <c r="U129" i="26"/>
  <c r="U128" i="26" s="1"/>
  <c r="U127" i="26" s="1"/>
  <c r="V129" i="26"/>
  <c r="V128" i="26" s="1"/>
  <c r="V127" i="26" s="1"/>
  <c r="G129" i="26"/>
  <c r="G128" i="26" s="1"/>
  <c r="G127" i="26" s="1"/>
  <c r="H125" i="26"/>
  <c r="H124" i="26" s="1"/>
  <c r="H123" i="26" s="1"/>
  <c r="I125" i="26"/>
  <c r="I124" i="26" s="1"/>
  <c r="I123" i="26" s="1"/>
  <c r="J125" i="26"/>
  <c r="J124" i="26" s="1"/>
  <c r="J123" i="26" s="1"/>
  <c r="K125" i="26"/>
  <c r="K124" i="26" s="1"/>
  <c r="K123" i="26" s="1"/>
  <c r="L125" i="26"/>
  <c r="L124" i="26" s="1"/>
  <c r="L123" i="26" s="1"/>
  <c r="M125" i="26"/>
  <c r="M124" i="26" s="1"/>
  <c r="M123" i="26" s="1"/>
  <c r="N125" i="26"/>
  <c r="N124" i="26" s="1"/>
  <c r="N123" i="26" s="1"/>
  <c r="O125" i="26"/>
  <c r="O124" i="26" s="1"/>
  <c r="O123" i="26" s="1"/>
  <c r="P125" i="26"/>
  <c r="P124" i="26" s="1"/>
  <c r="P123" i="26" s="1"/>
  <c r="T125" i="26"/>
  <c r="T124" i="26" s="1"/>
  <c r="T123" i="26" s="1"/>
  <c r="U125" i="26"/>
  <c r="U124" i="26" s="1"/>
  <c r="U123" i="26" s="1"/>
  <c r="V125" i="26"/>
  <c r="V124" i="26" s="1"/>
  <c r="V123" i="26" s="1"/>
  <c r="X125" i="26"/>
  <c r="G125" i="26"/>
  <c r="G124" i="26" s="1"/>
  <c r="G123" i="26" s="1"/>
  <c r="H121" i="26"/>
  <c r="H120" i="26" s="1"/>
  <c r="H119" i="26" s="1"/>
  <c r="I121" i="26"/>
  <c r="I120" i="26" s="1"/>
  <c r="I119" i="26" s="1"/>
  <c r="J121" i="26"/>
  <c r="J120" i="26" s="1"/>
  <c r="J119" i="26" s="1"/>
  <c r="K121" i="26"/>
  <c r="K120" i="26" s="1"/>
  <c r="K119" i="26" s="1"/>
  <c r="L121" i="26"/>
  <c r="L120" i="26" s="1"/>
  <c r="L119" i="26" s="1"/>
  <c r="M121" i="26"/>
  <c r="M120" i="26" s="1"/>
  <c r="M119" i="26" s="1"/>
  <c r="N121" i="26"/>
  <c r="N120" i="26" s="1"/>
  <c r="N119" i="26" s="1"/>
  <c r="O121" i="26"/>
  <c r="O120" i="26" s="1"/>
  <c r="O119" i="26" s="1"/>
  <c r="P121" i="26"/>
  <c r="P120" i="26" s="1"/>
  <c r="P119" i="26" s="1"/>
  <c r="T121" i="26"/>
  <c r="T120" i="26" s="1"/>
  <c r="T119" i="26" s="1"/>
  <c r="U121" i="26"/>
  <c r="U120" i="26" s="1"/>
  <c r="U119" i="26" s="1"/>
  <c r="V121" i="26"/>
  <c r="V120" i="26" s="1"/>
  <c r="V119" i="26" s="1"/>
  <c r="X121" i="26"/>
  <c r="G121" i="26"/>
  <c r="G120" i="26" s="1"/>
  <c r="G119" i="26" s="1"/>
  <c r="G116" i="26"/>
  <c r="G115" i="26" s="1"/>
  <c r="G114" i="26" s="1"/>
  <c r="H116" i="26"/>
  <c r="H115" i="26" s="1"/>
  <c r="H114" i="26" s="1"/>
  <c r="I116" i="26"/>
  <c r="I115" i="26" s="1"/>
  <c r="I114" i="26" s="1"/>
  <c r="J116" i="26"/>
  <c r="J115" i="26" s="1"/>
  <c r="J114" i="26" s="1"/>
  <c r="K116" i="26"/>
  <c r="K115" i="26" s="1"/>
  <c r="K114" i="26" s="1"/>
  <c r="L116" i="26"/>
  <c r="L115" i="26" s="1"/>
  <c r="L114" i="26" s="1"/>
  <c r="M116" i="26"/>
  <c r="M115" i="26" s="1"/>
  <c r="M114" i="26" s="1"/>
  <c r="N116" i="26"/>
  <c r="N115" i="26" s="1"/>
  <c r="N114" i="26" s="1"/>
  <c r="O116" i="26"/>
  <c r="O115" i="26" s="1"/>
  <c r="O114" i="26" s="1"/>
  <c r="P116" i="26"/>
  <c r="P115" i="26" s="1"/>
  <c r="P114" i="26" s="1"/>
  <c r="T116" i="26"/>
  <c r="T115" i="26" s="1"/>
  <c r="T114" i="26" s="1"/>
  <c r="U116" i="26"/>
  <c r="U115" i="26" s="1"/>
  <c r="U114" i="26" s="1"/>
  <c r="V116" i="26"/>
  <c r="V115" i="26" s="1"/>
  <c r="V114" i="26" s="1"/>
  <c r="H112" i="26"/>
  <c r="H111" i="26" s="1"/>
  <c r="H110" i="26" s="1"/>
  <c r="I112" i="26"/>
  <c r="I111" i="26" s="1"/>
  <c r="I110" i="26" s="1"/>
  <c r="J112" i="26"/>
  <c r="J111" i="26" s="1"/>
  <c r="J110" i="26" s="1"/>
  <c r="K112" i="26"/>
  <c r="K111" i="26" s="1"/>
  <c r="K110" i="26" s="1"/>
  <c r="L112" i="26"/>
  <c r="L111" i="26" s="1"/>
  <c r="L110" i="26" s="1"/>
  <c r="M112" i="26"/>
  <c r="M111" i="26" s="1"/>
  <c r="M110" i="26" s="1"/>
  <c r="N112" i="26"/>
  <c r="N111" i="26" s="1"/>
  <c r="N110" i="26" s="1"/>
  <c r="O112" i="26"/>
  <c r="O111" i="26" s="1"/>
  <c r="O110" i="26" s="1"/>
  <c r="P112" i="26"/>
  <c r="P111" i="26" s="1"/>
  <c r="P110" i="26" s="1"/>
  <c r="T112" i="26"/>
  <c r="T111" i="26" s="1"/>
  <c r="T110" i="26" s="1"/>
  <c r="U112" i="26"/>
  <c r="U111" i="26" s="1"/>
  <c r="U110" i="26" s="1"/>
  <c r="V112" i="26"/>
  <c r="V111" i="26" s="1"/>
  <c r="V110" i="26" s="1"/>
  <c r="G112" i="26"/>
  <c r="G111" i="26" s="1"/>
  <c r="G110" i="26" s="1"/>
  <c r="H108" i="26"/>
  <c r="H107" i="26" s="1"/>
  <c r="H106" i="26" s="1"/>
  <c r="I108" i="26"/>
  <c r="I107" i="26" s="1"/>
  <c r="I106" i="26" s="1"/>
  <c r="J108" i="26"/>
  <c r="J107" i="26" s="1"/>
  <c r="J106" i="26" s="1"/>
  <c r="K108" i="26"/>
  <c r="K107" i="26" s="1"/>
  <c r="K106" i="26" s="1"/>
  <c r="L108" i="26"/>
  <c r="L107" i="26" s="1"/>
  <c r="L106" i="26" s="1"/>
  <c r="M108" i="26"/>
  <c r="M107" i="26" s="1"/>
  <c r="M106" i="26" s="1"/>
  <c r="N108" i="26"/>
  <c r="N107" i="26" s="1"/>
  <c r="N106" i="26" s="1"/>
  <c r="O108" i="26"/>
  <c r="O107" i="26" s="1"/>
  <c r="O106" i="26" s="1"/>
  <c r="P108" i="26"/>
  <c r="P107" i="26" s="1"/>
  <c r="P106" i="26" s="1"/>
  <c r="T108" i="26"/>
  <c r="T107" i="26" s="1"/>
  <c r="T106" i="26" s="1"/>
  <c r="U108" i="26"/>
  <c r="U107" i="26" s="1"/>
  <c r="U106" i="26" s="1"/>
  <c r="V108" i="26"/>
  <c r="V107" i="26" s="1"/>
  <c r="V106" i="26" s="1"/>
  <c r="G108" i="26"/>
  <c r="G107" i="26" s="1"/>
  <c r="G106" i="26" s="1"/>
  <c r="G104" i="26"/>
  <c r="G103" i="26" s="1"/>
  <c r="G102" i="26" s="1"/>
  <c r="H100" i="26"/>
  <c r="H99" i="26" s="1"/>
  <c r="J100" i="26"/>
  <c r="J99" i="26" s="1"/>
  <c r="L100" i="26"/>
  <c r="L99" i="26" s="1"/>
  <c r="N100" i="26"/>
  <c r="N99" i="26" s="1"/>
  <c r="O100" i="26"/>
  <c r="O99" i="26" s="1"/>
  <c r="T100" i="26"/>
  <c r="T99" i="26" s="1"/>
  <c r="U100" i="26"/>
  <c r="U99" i="26" s="1"/>
  <c r="X100" i="26"/>
  <c r="G100" i="26"/>
  <c r="G99" i="26" s="1"/>
  <c r="H97" i="26"/>
  <c r="H96" i="26" s="1"/>
  <c r="J97" i="26"/>
  <c r="J96" i="26" s="1"/>
  <c r="K97" i="26"/>
  <c r="K96" i="26" s="1"/>
  <c r="L97" i="26"/>
  <c r="L96" i="26" s="1"/>
  <c r="M97" i="26"/>
  <c r="M96" i="26" s="1"/>
  <c r="N97" i="26"/>
  <c r="N96" i="26" s="1"/>
  <c r="O97" i="26"/>
  <c r="O96" i="26" s="1"/>
  <c r="P97" i="26"/>
  <c r="P96" i="26" s="1"/>
  <c r="T97" i="26"/>
  <c r="T96" i="26" s="1"/>
  <c r="U97" i="26"/>
  <c r="U96" i="26" s="1"/>
  <c r="G97" i="26"/>
  <c r="G96" i="26" s="1"/>
  <c r="H133" i="26"/>
  <c r="H132" i="26" s="1"/>
  <c r="H131" i="26" s="1"/>
  <c r="I133" i="26"/>
  <c r="I132" i="26" s="1"/>
  <c r="I131" i="26" s="1"/>
  <c r="J133" i="26"/>
  <c r="J132" i="26" s="1"/>
  <c r="J131" i="26" s="1"/>
  <c r="K133" i="26"/>
  <c r="K132" i="26" s="1"/>
  <c r="K131" i="26" s="1"/>
  <c r="L133" i="26"/>
  <c r="L132" i="26" s="1"/>
  <c r="L131" i="26" s="1"/>
  <c r="M133" i="26"/>
  <c r="M132" i="26" s="1"/>
  <c r="M131" i="26" s="1"/>
  <c r="N133" i="26"/>
  <c r="N132" i="26" s="1"/>
  <c r="N131" i="26" s="1"/>
  <c r="O133" i="26"/>
  <c r="O132" i="26" s="1"/>
  <c r="O131" i="26" s="1"/>
  <c r="P133" i="26"/>
  <c r="P132" i="26" s="1"/>
  <c r="P131" i="26" s="1"/>
  <c r="T133" i="26"/>
  <c r="T132" i="26" s="1"/>
  <c r="T131" i="26" s="1"/>
  <c r="U133" i="26"/>
  <c r="U132" i="26" s="1"/>
  <c r="U131" i="26" s="1"/>
  <c r="V133" i="26"/>
  <c r="V132" i="26" s="1"/>
  <c r="V131" i="26" s="1"/>
  <c r="G133" i="26"/>
  <c r="G132" i="26" s="1"/>
  <c r="G131" i="26" s="1"/>
  <c r="D113" i="26"/>
  <c r="D117" i="26" s="1"/>
  <c r="D118" i="26" s="1"/>
  <c r="D122" i="26" s="1"/>
  <c r="D126" i="26" s="1"/>
  <c r="D130" i="26" s="1"/>
  <c r="D134" i="26" s="1"/>
  <c r="D139" i="26" s="1"/>
  <c r="P105" i="26"/>
  <c r="P104" i="26" s="1"/>
  <c r="P103" i="26" s="1"/>
  <c r="P102" i="26" s="1"/>
  <c r="M105" i="26"/>
  <c r="M104" i="26" s="1"/>
  <c r="M103" i="26" s="1"/>
  <c r="M102" i="26" s="1"/>
  <c r="I105" i="26"/>
  <c r="I104" i="26" s="1"/>
  <c r="I103" i="26" s="1"/>
  <c r="I102" i="26" s="1"/>
  <c r="C105" i="26"/>
  <c r="X104" i="26"/>
  <c r="X103" i="26" s="1"/>
  <c r="X102" i="26" s="1"/>
  <c r="U104" i="26"/>
  <c r="U103" i="26" s="1"/>
  <c r="U102" i="26" s="1"/>
  <c r="T104" i="26"/>
  <c r="T103" i="26" s="1"/>
  <c r="T102" i="26" s="1"/>
  <c r="O104" i="26"/>
  <c r="O103" i="26" s="1"/>
  <c r="O102" i="26" s="1"/>
  <c r="N104" i="26"/>
  <c r="N103" i="26" s="1"/>
  <c r="N102" i="26" s="1"/>
  <c r="L104" i="26"/>
  <c r="L103" i="26" s="1"/>
  <c r="L102" i="26" s="1"/>
  <c r="K104" i="26"/>
  <c r="K103" i="26" s="1"/>
  <c r="K102" i="26" s="1"/>
  <c r="J104" i="26"/>
  <c r="J103" i="26" s="1"/>
  <c r="J102" i="26" s="1"/>
  <c r="H104" i="26"/>
  <c r="H103" i="26" s="1"/>
  <c r="H102" i="26" s="1"/>
  <c r="G95" i="26" l="1"/>
  <c r="O95" i="26"/>
  <c r="H95" i="26"/>
  <c r="N95" i="26"/>
  <c r="N94" i="26" s="1"/>
  <c r="J95" i="26"/>
  <c r="U95" i="26"/>
  <c r="U94" i="26" s="1"/>
  <c r="L95" i="26"/>
  <c r="L94" i="26" s="1"/>
  <c r="T95" i="26"/>
  <c r="T94" i="26" s="1"/>
  <c r="G94" i="26"/>
  <c r="O94" i="26"/>
  <c r="H94" i="26"/>
  <c r="J94" i="26"/>
  <c r="V104" i="26"/>
  <c r="V103" i="26" s="1"/>
  <c r="V102" i="26" s="1"/>
  <c r="V101" i="26" l="1"/>
  <c r="V100" i="26" s="1"/>
  <c r="V99" i="26" s="1"/>
  <c r="P100" i="26"/>
  <c r="P99" i="26" s="1"/>
  <c r="P95" i="26" s="1"/>
  <c r="P94" i="26" s="1"/>
  <c r="I101" i="26"/>
  <c r="I100" i="26" s="1"/>
  <c r="I99" i="26" s="1"/>
  <c r="V98" i="26"/>
  <c r="V97" i="26" s="1"/>
  <c r="V96" i="26" s="1"/>
  <c r="I98" i="26"/>
  <c r="I97" i="26" s="1"/>
  <c r="I96" i="26" s="1"/>
  <c r="V95" i="26" l="1"/>
  <c r="V94" i="26" s="1"/>
  <c r="I95" i="26"/>
  <c r="I94" i="26" s="1"/>
  <c r="K100" i="26"/>
  <c r="M100" i="26"/>
  <c r="M99" i="26" s="1"/>
  <c r="M95" i="26" s="1"/>
  <c r="M94" i="26" s="1"/>
  <c r="K99" i="26" l="1"/>
  <c r="K95" i="26" s="1"/>
  <c r="K94" i="26" s="1"/>
  <c r="U42" i="26" l="1"/>
  <c r="U41" i="26" s="1"/>
  <c r="U40" i="26" s="1"/>
  <c r="U46" i="26"/>
  <c r="U45" i="26" s="1"/>
  <c r="U44" i="26" s="1"/>
  <c r="X42" i="26"/>
  <c r="T42" i="26"/>
  <c r="T41" i="26" s="1"/>
  <c r="T40" i="26" s="1"/>
  <c r="V55" i="26"/>
  <c r="N20" i="26"/>
  <c r="P20" i="26" s="1"/>
  <c r="P19" i="26" s="1"/>
  <c r="K20" i="26"/>
  <c r="H24" i="26"/>
  <c r="H23" i="26" s="1"/>
  <c r="J24" i="26"/>
  <c r="J23" i="26" s="1"/>
  <c r="L24" i="26"/>
  <c r="L23" i="26" s="1"/>
  <c r="M24" i="26"/>
  <c r="M23" i="26" s="1"/>
  <c r="O24" i="26"/>
  <c r="O23" i="26" s="1"/>
  <c r="P24" i="26"/>
  <c r="P23" i="26" s="1"/>
  <c r="U24" i="26"/>
  <c r="U23" i="26" s="1"/>
  <c r="G25" i="26"/>
  <c r="H42" i="26"/>
  <c r="J42" i="26"/>
  <c r="L42" i="26"/>
  <c r="M42" i="26"/>
  <c r="O42" i="26"/>
  <c r="G42" i="26"/>
  <c r="G62" i="26"/>
  <c r="X74" i="26"/>
  <c r="X73" i="26" s="1"/>
  <c r="H82" i="26"/>
  <c r="J82" i="26"/>
  <c r="K82" i="26"/>
  <c r="L82" i="26"/>
  <c r="N82" i="26"/>
  <c r="O82" i="26"/>
  <c r="X83" i="26"/>
  <c r="H92" i="26"/>
  <c r="H91" i="26" s="1"/>
  <c r="J92" i="26"/>
  <c r="J91" i="26" s="1"/>
  <c r="K92" i="26"/>
  <c r="K91" i="26" s="1"/>
  <c r="L92" i="26"/>
  <c r="L91" i="26" s="1"/>
  <c r="N92" i="26"/>
  <c r="N91" i="26" s="1"/>
  <c r="O92" i="26"/>
  <c r="O91" i="26" s="1"/>
  <c r="X92" i="26"/>
  <c r="X91" i="26" s="1"/>
  <c r="G92" i="26"/>
  <c r="X89" i="26"/>
  <c r="G83" i="26"/>
  <c r="G82" i="26" s="1"/>
  <c r="H86" i="26"/>
  <c r="H85" i="26" s="1"/>
  <c r="J86" i="26"/>
  <c r="J85" i="26" s="1"/>
  <c r="L86" i="26"/>
  <c r="L85" i="26" s="1"/>
  <c r="O86" i="26"/>
  <c r="O85" i="26" s="1"/>
  <c r="X86" i="26"/>
  <c r="G86" i="26"/>
  <c r="G85" i="26" s="1"/>
  <c r="G19" i="26"/>
  <c r="H78" i="26"/>
  <c r="J78" i="26"/>
  <c r="K78" i="26"/>
  <c r="L78" i="26"/>
  <c r="M78" i="26"/>
  <c r="N78" i="26"/>
  <c r="O78" i="26"/>
  <c r="P78" i="26"/>
  <c r="U78" i="26"/>
  <c r="X78" i="26"/>
  <c r="G78" i="26"/>
  <c r="H76" i="26"/>
  <c r="J76" i="26"/>
  <c r="L76" i="26"/>
  <c r="M76" i="26"/>
  <c r="O76" i="26"/>
  <c r="P76" i="26"/>
  <c r="U76" i="26"/>
  <c r="X76" i="26"/>
  <c r="G76" i="26"/>
  <c r="H62" i="26"/>
  <c r="J62" i="26"/>
  <c r="H59" i="26"/>
  <c r="H58" i="26" s="1"/>
  <c r="J59" i="26"/>
  <c r="J58" i="26" s="1"/>
  <c r="L59" i="26"/>
  <c r="L58" i="26" s="1"/>
  <c r="L51" i="26" s="1"/>
  <c r="L50" i="26" s="1"/>
  <c r="L49" i="26" s="1"/>
  <c r="L48" i="26" s="1"/>
  <c r="M59" i="26"/>
  <c r="M58" i="26" s="1"/>
  <c r="M51" i="26" s="1"/>
  <c r="M50" i="26" s="1"/>
  <c r="O59" i="26"/>
  <c r="O58" i="26" s="1"/>
  <c r="O51" i="26" s="1"/>
  <c r="O50" i="26" s="1"/>
  <c r="P59" i="26"/>
  <c r="P58" i="26" s="1"/>
  <c r="T59" i="26"/>
  <c r="T58" i="26" s="1"/>
  <c r="T51" i="26" s="1"/>
  <c r="T50" i="26" s="1"/>
  <c r="T49" i="26" s="1"/>
  <c r="U59" i="26"/>
  <c r="U58" i="26" s="1"/>
  <c r="U51" i="26" s="1"/>
  <c r="U50" i="26" s="1"/>
  <c r="U49" i="26" s="1"/>
  <c r="U48" i="26" s="1"/>
  <c r="X59" i="26"/>
  <c r="G59" i="26"/>
  <c r="H56" i="26"/>
  <c r="H52" i="26" s="1"/>
  <c r="H51" i="26" s="1"/>
  <c r="H50" i="26" s="1"/>
  <c r="J56" i="26"/>
  <c r="J52" i="26" s="1"/>
  <c r="J51" i="26" s="1"/>
  <c r="J50" i="26" s="1"/>
  <c r="J49" i="26" s="1"/>
  <c r="J48" i="26" s="1"/>
  <c r="X56" i="26"/>
  <c r="X52" i="26" s="1"/>
  <c r="G56" i="26"/>
  <c r="H46" i="26"/>
  <c r="H45" i="26" s="1"/>
  <c r="H44" i="26" s="1"/>
  <c r="J46" i="26"/>
  <c r="J45" i="26" s="1"/>
  <c r="J44" i="26" s="1"/>
  <c r="K46" i="26"/>
  <c r="K45" i="26" s="1"/>
  <c r="K44" i="26" s="1"/>
  <c r="L46" i="26"/>
  <c r="L45" i="26" s="1"/>
  <c r="L44" i="26" s="1"/>
  <c r="N46" i="26"/>
  <c r="N45" i="26" s="1"/>
  <c r="N44" i="26" s="1"/>
  <c r="O46" i="26"/>
  <c r="O45" i="26" s="1"/>
  <c r="O44" i="26" s="1"/>
  <c r="X46" i="26"/>
  <c r="X45" i="26" s="1"/>
  <c r="X44" i="26" s="1"/>
  <c r="G46" i="26"/>
  <c r="G36" i="26"/>
  <c r="H36" i="26"/>
  <c r="I36" i="26"/>
  <c r="J36" i="26"/>
  <c r="K36" i="26"/>
  <c r="L36" i="26"/>
  <c r="M36" i="26"/>
  <c r="N36" i="26"/>
  <c r="O36" i="26"/>
  <c r="P36" i="26"/>
  <c r="U36" i="26"/>
  <c r="V36" i="26"/>
  <c r="X36" i="26"/>
  <c r="G33" i="26"/>
  <c r="H33" i="26"/>
  <c r="I33" i="26"/>
  <c r="J33" i="26"/>
  <c r="L33" i="26"/>
  <c r="M33" i="26"/>
  <c r="N33" i="26"/>
  <c r="O33" i="26"/>
  <c r="T33" i="26"/>
  <c r="U33" i="26"/>
  <c r="X33" i="26"/>
  <c r="H25" i="26"/>
  <c r="J25" i="26"/>
  <c r="L25" i="26"/>
  <c r="M25" i="26"/>
  <c r="O25" i="26"/>
  <c r="P25" i="26"/>
  <c r="U25" i="26"/>
  <c r="H21" i="26"/>
  <c r="J21" i="26"/>
  <c r="K21" i="26"/>
  <c r="L21" i="26"/>
  <c r="O21" i="26"/>
  <c r="T21" i="26"/>
  <c r="U21" i="26"/>
  <c r="G21" i="26"/>
  <c r="H19" i="26"/>
  <c r="I19" i="26"/>
  <c r="J19" i="26"/>
  <c r="K19" i="26"/>
  <c r="L19" i="26"/>
  <c r="M19" i="26"/>
  <c r="O19" i="26"/>
  <c r="T19" i="26"/>
  <c r="U19" i="26"/>
  <c r="K18" i="26" l="1"/>
  <c r="K17" i="26" s="1"/>
  <c r="L18" i="26"/>
  <c r="L17" i="26" s="1"/>
  <c r="J18" i="26"/>
  <c r="J17" i="26" s="1"/>
  <c r="G75" i="26"/>
  <c r="J81" i="26"/>
  <c r="O18" i="26"/>
  <c r="O17" i="26" s="1"/>
  <c r="U75" i="26"/>
  <c r="U74" i="26" s="1"/>
  <c r="U73" i="26" s="1"/>
  <c r="O75" i="26"/>
  <c r="O74" i="26" s="1"/>
  <c r="O73" i="26" s="1"/>
  <c r="H75" i="26"/>
  <c r="H74" i="26" s="1"/>
  <c r="H73" i="26" s="1"/>
  <c r="N19" i="26"/>
  <c r="N18" i="26" s="1"/>
  <c r="N17" i="26" s="1"/>
  <c r="P75" i="26"/>
  <c r="P74" i="26" s="1"/>
  <c r="P73" i="26" s="1"/>
  <c r="J75" i="26"/>
  <c r="J74" i="26" s="1"/>
  <c r="J73" i="26" s="1"/>
  <c r="J14" i="26" s="1"/>
  <c r="J13" i="26" s="1"/>
  <c r="U18" i="26"/>
  <c r="U17" i="26" s="1"/>
  <c r="H18" i="26"/>
  <c r="H17" i="26" s="1"/>
  <c r="M75" i="26"/>
  <c r="M74" i="26" s="1"/>
  <c r="M73" i="26" s="1"/>
  <c r="L75" i="26"/>
  <c r="L74" i="26" s="1"/>
  <c r="L73" i="26" s="1"/>
  <c r="L14" i="26" s="1"/>
  <c r="T47" i="26"/>
  <c r="V47" i="26" s="1"/>
  <c r="V46" i="26" s="1"/>
  <c r="V45" i="26" s="1"/>
  <c r="V44" i="26" s="1"/>
  <c r="U39" i="26"/>
  <c r="T18" i="26"/>
  <c r="T17" i="26" s="1"/>
  <c r="K42" i="26"/>
  <c r="T79" i="26"/>
  <c r="V72" i="26"/>
  <c r="T71" i="26"/>
  <c r="V71" i="26" s="1"/>
  <c r="V60" i="26"/>
  <c r="V54" i="26"/>
  <c r="V53" i="26" s="1"/>
  <c r="V42" i="26"/>
  <c r="V41" i="26" s="1"/>
  <c r="V40" i="26" s="1"/>
  <c r="T38" i="26"/>
  <c r="T37" i="26"/>
  <c r="U30" i="26"/>
  <c r="V35" i="26"/>
  <c r="V34" i="26"/>
  <c r="V27" i="26"/>
  <c r="V22" i="26"/>
  <c r="V21" i="26" s="1"/>
  <c r="V19" i="26"/>
  <c r="V33" i="26" l="1"/>
  <c r="V32" i="26" s="1"/>
  <c r="V31" i="26" s="1"/>
  <c r="W47" i="26"/>
  <c r="W46" i="26" s="1"/>
  <c r="W45" i="26" s="1"/>
  <c r="W44" i="26" s="1"/>
  <c r="V39" i="26"/>
  <c r="T46" i="26"/>
  <c r="T45" i="26" s="1"/>
  <c r="T44" i="26" s="1"/>
  <c r="T39" i="26" s="1"/>
  <c r="V18" i="26"/>
  <c r="V17" i="26" s="1"/>
  <c r="T36" i="26"/>
  <c r="T32" i="26" s="1"/>
  <c r="T31" i="26" s="1"/>
  <c r="V59" i="26"/>
  <c r="V58" i="26" s="1"/>
  <c r="T24" i="26"/>
  <c r="T23" i="26" s="1"/>
  <c r="T25" i="26"/>
  <c r="V79" i="26"/>
  <c r="V78" i="26" s="1"/>
  <c r="T78" i="26"/>
  <c r="U32" i="26"/>
  <c r="U31" i="26" s="1"/>
  <c r="U16" i="26"/>
  <c r="U15" i="26" s="1"/>
  <c r="U14" i="26" s="1"/>
  <c r="U13" i="26" s="1"/>
  <c r="T70" i="26"/>
  <c r="V30" i="26"/>
  <c r="V70" i="26" l="1"/>
  <c r="T48" i="26"/>
  <c r="T16" i="26"/>
  <c r="T30" i="26"/>
  <c r="V24" i="26"/>
  <c r="V23" i="26" s="1"/>
  <c r="V25" i="26"/>
  <c r="G58" i="26"/>
  <c r="V16" i="26" l="1"/>
  <c r="V15" i="26" s="1"/>
  <c r="T15" i="26"/>
  <c r="G52" i="26"/>
  <c r="C12" i="25" l="1"/>
  <c r="M9" i="25"/>
  <c r="P55" i="26" l="1"/>
  <c r="P53" i="26" s="1"/>
  <c r="P52" i="26" s="1"/>
  <c r="P51" i="26" s="1"/>
  <c r="P50" i="26" s="1"/>
  <c r="K86" i="26" l="1"/>
  <c r="K85" i="26" s="1"/>
  <c r="M86" i="26"/>
  <c r="M85" i="26" s="1"/>
  <c r="P86" i="26" l="1"/>
  <c r="P85" i="26" s="1"/>
  <c r="N86" i="26"/>
  <c r="N85" i="26" s="1"/>
  <c r="B36" i="26"/>
  <c r="B33" i="26"/>
  <c r="B42" i="26" s="1"/>
  <c r="B53" i="26" s="1"/>
  <c r="B25" i="26"/>
  <c r="B76" i="26" l="1"/>
  <c r="B86" i="26" s="1"/>
  <c r="B59" i="26"/>
  <c r="B62" i="26" s="1"/>
  <c r="B46" i="26"/>
  <c r="B92" i="26" s="1"/>
  <c r="B56" i="26"/>
  <c r="B83" i="26" l="1"/>
  <c r="B89" i="26" s="1"/>
  <c r="B78" i="26"/>
  <c r="G18" i="26"/>
  <c r="G17" i="26" s="1"/>
  <c r="C11" i="25"/>
  <c r="L40" i="26"/>
  <c r="G45" i="26"/>
  <c r="G44" i="26" s="1"/>
  <c r="G24" i="26"/>
  <c r="G23" i="26" s="1"/>
  <c r="L81" i="26"/>
  <c r="G91" i="26"/>
  <c r="I90" i="26"/>
  <c r="I89" i="26" s="1"/>
  <c r="I88" i="26" s="1"/>
  <c r="D90" i="26"/>
  <c r="G88" i="26"/>
  <c r="G81" i="26" s="1"/>
  <c r="X40" i="26"/>
  <c r="C47" i="26"/>
  <c r="P47" i="26"/>
  <c r="P46" i="26" s="1"/>
  <c r="P45" i="26" s="1"/>
  <c r="P44" i="26" s="1"/>
  <c r="M47" i="26"/>
  <c r="M46" i="26" s="1"/>
  <c r="M45" i="26" s="1"/>
  <c r="M44" i="26" s="1"/>
  <c r="I47" i="26"/>
  <c r="I46" i="26" s="1"/>
  <c r="I45" i="26" s="1"/>
  <c r="I44" i="26" s="1"/>
  <c r="G16" i="26" l="1"/>
  <c r="O81" i="26"/>
  <c r="K81" i="26"/>
  <c r="N81" i="26"/>
  <c r="H81" i="26"/>
  <c r="L39" i="26"/>
  <c r="O16" i="26"/>
  <c r="L16" i="26"/>
  <c r="H16" i="26"/>
  <c r="G80" i="26"/>
  <c r="C9" i="25" l="1"/>
  <c r="A4" i="25"/>
  <c r="A4" i="26" l="1"/>
  <c r="D13" i="21" l="1"/>
  <c r="E13" i="21" s="1"/>
  <c r="W92" i="26" l="1"/>
  <c r="W91" i="26" s="1"/>
  <c r="W80" i="26" s="1"/>
  <c r="L80" i="26"/>
  <c r="L13" i="26" s="1"/>
  <c r="H80" i="26"/>
  <c r="N80" i="26"/>
  <c r="O80" i="26"/>
  <c r="K80" i="26"/>
  <c r="W55" i="26"/>
  <c r="W53" i="26" s="1"/>
  <c r="W43" i="26"/>
  <c r="N77" i="26"/>
  <c r="N76" i="26" s="1"/>
  <c r="N75" i="26" s="1"/>
  <c r="N74" i="26" s="1"/>
  <c r="N73" i="26" s="1"/>
  <c r="N60" i="26"/>
  <c r="P35" i="26"/>
  <c r="P34" i="26"/>
  <c r="N26" i="26"/>
  <c r="P33" i="26" l="1"/>
  <c r="W42" i="26"/>
  <c r="W41" i="26" s="1"/>
  <c r="W40" i="26" s="1"/>
  <c r="W39" i="26" s="1"/>
  <c r="N24" i="26"/>
  <c r="N23" i="26" s="1"/>
  <c r="N16" i="26" s="1"/>
  <c r="N25" i="26"/>
  <c r="N59" i="26"/>
  <c r="N58" i="26" s="1"/>
  <c r="N51" i="26" s="1"/>
  <c r="N50" i="26" s="1"/>
  <c r="N42" i="26"/>
  <c r="K57" i="26"/>
  <c r="K56" i="26" s="1"/>
  <c r="K52" i="26" s="1"/>
  <c r="K77" i="26"/>
  <c r="K76" i="26" s="1"/>
  <c r="K75" i="26" s="1"/>
  <c r="K74" i="26" s="1"/>
  <c r="K73" i="26" s="1"/>
  <c r="K60" i="26"/>
  <c r="K35" i="26"/>
  <c r="K34" i="26"/>
  <c r="K27" i="26"/>
  <c r="K26" i="26"/>
  <c r="D22" i="26"/>
  <c r="C22" i="26"/>
  <c r="P22" i="26"/>
  <c r="P21" i="26" s="1"/>
  <c r="P18" i="26" s="1"/>
  <c r="P17" i="26" s="1"/>
  <c r="M22" i="26"/>
  <c r="M21" i="26" s="1"/>
  <c r="M18" i="26" s="1"/>
  <c r="M17" i="26" s="1"/>
  <c r="I22" i="26"/>
  <c r="K33" i="26" l="1"/>
  <c r="P42" i="26"/>
  <c r="K24" i="26"/>
  <c r="K23" i="26" s="1"/>
  <c r="K25" i="26"/>
  <c r="I21" i="26"/>
  <c r="I18" i="26" s="1"/>
  <c r="I17" i="26" s="1"/>
  <c r="K59" i="26"/>
  <c r="K58" i="26" s="1"/>
  <c r="K51" i="26" s="1"/>
  <c r="K50" i="26" s="1"/>
  <c r="M16" i="26"/>
  <c r="G61" i="26"/>
  <c r="G51" i="26" s="1"/>
  <c r="D68" i="26"/>
  <c r="D67" i="26" s="1"/>
  <c r="E68" i="26"/>
  <c r="E67" i="26" s="1"/>
  <c r="F68" i="26"/>
  <c r="F67" i="26" s="1"/>
  <c r="G68" i="26"/>
  <c r="G67" i="26" s="1"/>
  <c r="H68" i="26"/>
  <c r="H67" i="26" s="1"/>
  <c r="H49" i="26" s="1"/>
  <c r="H48" i="26" s="1"/>
  <c r="I68" i="26"/>
  <c r="I67" i="26" s="1"/>
  <c r="K68" i="26"/>
  <c r="K67" i="26" s="1"/>
  <c r="M68" i="26"/>
  <c r="M67" i="26" s="1"/>
  <c r="M49" i="26" s="1"/>
  <c r="M48" i="26" s="1"/>
  <c r="N68" i="26"/>
  <c r="N67" i="26" s="1"/>
  <c r="N49" i="26" s="1"/>
  <c r="N48" i="26" s="1"/>
  <c r="O68" i="26"/>
  <c r="O67" i="26" s="1"/>
  <c r="O49" i="26" s="1"/>
  <c r="O48" i="26" s="1"/>
  <c r="P68" i="26"/>
  <c r="P67" i="26" s="1"/>
  <c r="P49" i="26" s="1"/>
  <c r="P48" i="26" s="1"/>
  <c r="C68" i="26"/>
  <c r="C67" i="26" s="1"/>
  <c r="B50" i="26"/>
  <c r="B74" i="26" s="1"/>
  <c r="B81" i="26" s="1"/>
  <c r="B82" i="26"/>
  <c r="B71" i="26" s="1"/>
  <c r="B68" i="26" s="1"/>
  <c r="B61" i="26"/>
  <c r="B85" i="26" s="1"/>
  <c r="B32" i="26"/>
  <c r="B58" i="26" s="1"/>
  <c r="B75" i="26" s="1"/>
  <c r="P93" i="26"/>
  <c r="P92" i="26" s="1"/>
  <c r="P91" i="26" s="1"/>
  <c r="M93" i="26"/>
  <c r="M92" i="26" s="1"/>
  <c r="M91" i="26" s="1"/>
  <c r="I93" i="26"/>
  <c r="I92" i="26" s="1"/>
  <c r="I91" i="26" s="1"/>
  <c r="C93" i="26"/>
  <c r="P84" i="26"/>
  <c r="M84" i="26"/>
  <c r="I84" i="26"/>
  <c r="F84" i="26"/>
  <c r="F93" i="26" s="1"/>
  <c r="D84" i="26"/>
  <c r="D93" i="26" s="1"/>
  <c r="I87" i="26"/>
  <c r="I79" i="26"/>
  <c r="I78" i="26" s="1"/>
  <c r="I77" i="26"/>
  <c r="I76" i="26" s="1"/>
  <c r="D77" i="26"/>
  <c r="D79" i="26" s="1"/>
  <c r="D101" i="26" s="1"/>
  <c r="D105" i="26" s="1"/>
  <c r="I57" i="26"/>
  <c r="I56" i="26" s="1"/>
  <c r="I63" i="26"/>
  <c r="I60" i="26"/>
  <c r="I54" i="26"/>
  <c r="I53" i="26" s="1"/>
  <c r="I43" i="26"/>
  <c r="I42" i="26" s="1"/>
  <c r="G41" i="26"/>
  <c r="G40" i="26" s="1"/>
  <c r="G39" i="26" s="1"/>
  <c r="F38" i="26"/>
  <c r="F37" i="26" s="1"/>
  <c r="D38" i="26"/>
  <c r="I27" i="26"/>
  <c r="I26" i="26"/>
  <c r="D26" i="26"/>
  <c r="D63" i="26" s="1"/>
  <c r="C26" i="26"/>
  <c r="C54" i="26" s="1"/>
  <c r="I52" i="26" l="1"/>
  <c r="K49" i="26"/>
  <c r="K48" i="26" s="1"/>
  <c r="M83" i="26"/>
  <c r="M82" i="26" s="1"/>
  <c r="M81" i="26" s="1"/>
  <c r="I62" i="26"/>
  <c r="I61" i="26"/>
  <c r="I83" i="26"/>
  <c r="I82" i="26" s="1"/>
  <c r="P83" i="26"/>
  <c r="P82" i="26" s="1"/>
  <c r="P81" i="26" s="1"/>
  <c r="K16" i="26"/>
  <c r="I75" i="26"/>
  <c r="I74" i="26" s="1"/>
  <c r="I73" i="26" s="1"/>
  <c r="I24" i="26"/>
  <c r="I23" i="26" s="1"/>
  <c r="I25" i="26"/>
  <c r="I59" i="26"/>
  <c r="I58" i="26" s="1"/>
  <c r="I51" i="26" s="1"/>
  <c r="I50" i="26" s="1"/>
  <c r="I49" i="26" s="1"/>
  <c r="I48" i="26" s="1"/>
  <c r="I86" i="26"/>
  <c r="P16" i="26"/>
  <c r="O32" i="26"/>
  <c r="O31" i="26" s="1"/>
  <c r="M32" i="26"/>
  <c r="M31" i="26" s="1"/>
  <c r="D43" i="26"/>
  <c r="D47" i="26" s="1"/>
  <c r="D37" i="26"/>
  <c r="P32" i="26"/>
  <c r="P31" i="26" s="1"/>
  <c r="N32" i="26"/>
  <c r="N31" i="26" s="1"/>
  <c r="K32" i="26"/>
  <c r="K31" i="26" s="1"/>
  <c r="H32" i="26"/>
  <c r="H31" i="26" s="1"/>
  <c r="I32" i="26"/>
  <c r="I31" i="26" s="1"/>
  <c r="G32" i="26"/>
  <c r="G31" i="26" s="1"/>
  <c r="G50" i="26"/>
  <c r="G49" i="26" s="1"/>
  <c r="G48" i="26" s="1"/>
  <c r="H41" i="26"/>
  <c r="H40" i="26" s="1"/>
  <c r="H39" i="26" s="1"/>
  <c r="N41" i="26"/>
  <c r="N40" i="26" s="1"/>
  <c r="N39" i="26" s="1"/>
  <c r="P41" i="26"/>
  <c r="P40" i="26" s="1"/>
  <c r="P39" i="26" s="1"/>
  <c r="K41" i="26"/>
  <c r="K40" i="26" s="1"/>
  <c r="K39" i="26" s="1"/>
  <c r="M41" i="26"/>
  <c r="M40" i="26" s="1"/>
  <c r="M39" i="26" s="1"/>
  <c r="O41" i="26"/>
  <c r="O40" i="26" s="1"/>
  <c r="O39" i="26" s="1"/>
  <c r="I41" i="26"/>
  <c r="I40" i="26" s="1"/>
  <c r="I39" i="26" s="1"/>
  <c r="P30" i="26"/>
  <c r="N30" i="26"/>
  <c r="I30" i="26"/>
  <c r="G30" i="26"/>
  <c r="O30" i="26"/>
  <c r="M30" i="26"/>
  <c r="K30" i="26"/>
  <c r="H30" i="26"/>
  <c r="D27" i="26"/>
  <c r="I85" i="26" l="1"/>
  <c r="I81" i="26" s="1"/>
  <c r="I80" i="26" s="1"/>
  <c r="I16" i="26"/>
  <c r="I15" i="26" s="1"/>
  <c r="I14" i="26" s="1"/>
  <c r="V57" i="26"/>
  <c r="V56" i="26" s="1"/>
  <c r="V52" i="26" s="1"/>
  <c r="V51" i="26" s="1"/>
  <c r="V50" i="26" s="1"/>
  <c r="V49" i="26" s="1"/>
  <c r="V48" i="26" s="1"/>
  <c r="W57" i="26"/>
  <c r="W56" i="26" s="1"/>
  <c r="W52" i="26" s="1"/>
  <c r="W51" i="26" s="1"/>
  <c r="W50" i="26" s="1"/>
  <c r="W49" i="26" s="1"/>
  <c r="W48" i="26" s="1"/>
  <c r="W14" i="26" s="1"/>
  <c r="W13" i="26" s="1"/>
  <c r="T76" i="26"/>
  <c r="T75" i="26" s="1"/>
  <c r="T74" i="26" s="1"/>
  <c r="T73" i="26" s="1"/>
  <c r="T14" i="26" s="1"/>
  <c r="T13" i="26" s="1"/>
  <c r="M80" i="26"/>
  <c r="P80" i="26"/>
  <c r="G74" i="26"/>
  <c r="G73" i="26" s="1"/>
  <c r="P15" i="26"/>
  <c r="P14" i="26" s="1"/>
  <c r="G15" i="26"/>
  <c r="K15" i="26"/>
  <c r="K14" i="26" s="1"/>
  <c r="K13" i="26" s="1"/>
  <c r="O15" i="26"/>
  <c r="O14" i="26" s="1"/>
  <c r="O13" i="26" s="1"/>
  <c r="M15" i="26"/>
  <c r="M14" i="26" s="1"/>
  <c r="H15" i="26"/>
  <c r="H14" i="26" s="1"/>
  <c r="H13" i="26" s="1"/>
  <c r="N15" i="26"/>
  <c r="N14" i="26" s="1"/>
  <c r="N13" i="26" s="1"/>
  <c r="G14" i="26" l="1"/>
  <c r="G13" i="26" s="1"/>
  <c r="M13" i="26"/>
  <c r="P13" i="26"/>
  <c r="I13" i="26"/>
  <c r="V77" i="26"/>
  <c r="V76" i="26" l="1"/>
  <c r="V75" i="26" s="1"/>
  <c r="V74" i="26" s="1"/>
  <c r="V73" i="26" s="1"/>
  <c r="V14" i="26" s="1"/>
  <c r="V13" i="26" s="1"/>
  <c r="D21" i="21" l="1"/>
  <c r="D20" i="21"/>
  <c r="F20" i="21" s="1"/>
  <c r="D18" i="21"/>
  <c r="C16" i="21"/>
  <c r="C15" i="21"/>
  <c r="C9" i="21" s="1"/>
  <c r="D14" i="21"/>
  <c r="E14" i="21" s="1"/>
  <c r="D12" i="21"/>
  <c r="D10" i="21" l="1"/>
  <c r="F18" i="21"/>
  <c r="D15" i="21"/>
  <c r="D9" i="21" s="1"/>
  <c r="E12" i="21"/>
  <c r="E10" i="21" s="1"/>
  <c r="E9" i="21" s="1"/>
  <c r="E21" i="21"/>
  <c r="E15" i="21" s="1"/>
  <c r="D16" i="21"/>
  <c r="B10" i="6"/>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E10" i="20"/>
  <c r="F10" i="20" s="1"/>
  <c r="B10" i="20"/>
  <c r="D10" i="20" s="1"/>
  <c r="F15" i="21" l="1"/>
  <c r="F9" i="21" s="1"/>
  <c r="F16" i="21"/>
  <c r="E16" i="21"/>
</calcChain>
</file>

<file path=xl/sharedStrings.xml><?xml version="1.0" encoding="utf-8"?>
<sst xmlns="http://schemas.openxmlformats.org/spreadsheetml/2006/main" count="1479" uniqueCount="486">
  <si>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</si>
  <si>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</si>
  <si>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</si>
  <si>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</si>
  <si>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</si>
  <si>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</si>
  <si>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</si>
  <si>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</si>
  <si>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</si>
  <si>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</si>
  <si>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</si>
  <si>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</si>
  <si>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</si>
  <si>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</si>
  <si>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</si>
  <si>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</si>
  <si>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</si>
  <si>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</si>
  <si>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</si>
  <si>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</si>
  <si>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</si>
  <si>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</si>
  <si>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</si>
  <si>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</si>
  <si>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Số quyết định; ngày, tháng, năm ban hành</t>
  </si>
  <si>
    <t xml:space="preserve">TMĐT </t>
  </si>
  <si>
    <t>Kế hoạch</t>
  </si>
  <si>
    <t>Tổng số (tất cả các nguồn vốn)</t>
  </si>
  <si>
    <t>Trong đó: NSĐP</t>
  </si>
  <si>
    <t>Thanh toán nợ XDCB</t>
  </si>
  <si>
    <t>I</t>
  </si>
  <si>
    <t>*</t>
  </si>
  <si>
    <t>Chuẩn bị đầu tư</t>
  </si>
  <si>
    <t>(1)</t>
  </si>
  <si>
    <t>a</t>
  </si>
  <si>
    <t>Dự án nhóm A</t>
  </si>
  <si>
    <t>b</t>
  </si>
  <si>
    <t>Dự án nhóm B</t>
  </si>
  <si>
    <t>c</t>
  </si>
  <si>
    <t>Dự án nhóm C</t>
  </si>
  <si>
    <t>1</t>
  </si>
  <si>
    <t>TT Đăk Glei</t>
  </si>
  <si>
    <t>(2)</t>
  </si>
  <si>
    <t>2</t>
  </si>
  <si>
    <t>(3)</t>
  </si>
  <si>
    <t>(4)</t>
  </si>
  <si>
    <t>II</t>
  </si>
  <si>
    <t>III</t>
  </si>
  <si>
    <t>IV</t>
  </si>
  <si>
    <t>V</t>
  </si>
  <si>
    <t>4</t>
  </si>
  <si>
    <t>San ủi mặt bằng khu trung tâm huyện</t>
  </si>
  <si>
    <t>Thị trấn Đăk Glei</t>
  </si>
  <si>
    <t>Cổng hàng rào trung tâm Chính trị</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</si>
  <si>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</si>
  <si>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</si>
  <si>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</si>
  <si>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</si>
  <si>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</si>
  <si>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</si>
  <si>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</si>
  <si>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</si>
  <si>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</si>
  <si>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</si>
  <si>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</si>
  <si>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</si>
  <si>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</si>
  <si>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</si>
  <si>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</si>
  <si>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</si>
  <si>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</si>
  <si>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</si>
  <si>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</si>
  <si>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</si>
  <si>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</si>
  <si>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</si>
  <si>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</si>
  <si>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</si>
  <si>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</si>
  <si>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</si>
  <si>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</si>
  <si>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</si>
  <si>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</si>
  <si>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</si>
  <si>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</si>
  <si>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</si>
  <si>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</si>
  <si>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</si>
  <si>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</si>
  <si>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</si>
  <si>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</si>
  <si>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</si>
  <si>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</si>
  <si>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</si>
  <si>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</si>
  <si>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</si>
  <si>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</si>
  <si>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</si>
  <si>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</si>
  <si>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</si>
  <si>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</si>
  <si>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</si>
  <si>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</si>
  <si>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</si>
  <si>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</si>
  <si>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</si>
  <si>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</si>
  <si>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</si>
  <si>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</si>
  <si>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</si>
  <si>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</si>
  <si>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</si>
  <si>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</si>
  <si>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</si>
  <si>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</si>
  <si>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</si>
  <si>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</si>
  <si>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</si>
  <si>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</si>
  <si>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</si>
  <si>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</si>
  <si>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</si>
  <si>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</si>
  <si>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</si>
  <si>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</si>
  <si>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</si>
  <si>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</si>
  <si>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</si>
  <si>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</si>
  <si>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</si>
  <si>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</si>
  <si>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</si>
  <si>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</si>
  <si>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</si>
  <si>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</si>
  <si>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</si>
  <si>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</si>
  <si>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</si>
  <si>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</si>
  <si>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</si>
  <si>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</si>
  <si>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</si>
  <si>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</si>
  <si>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</si>
  <si>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</si>
  <si>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</si>
  <si>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</si>
  <si>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</si>
  <si>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</si>
  <si>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</si>
  <si>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</si>
  <si>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</si>
  <si>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</si>
  <si>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</si>
  <si>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</si>
  <si>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</si>
  <si>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</si>
  <si>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</si>
  <si>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</si>
  <si>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</si>
  <si>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</si>
  <si>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</si>
  <si>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</si>
  <si>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</si>
  <si>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</si>
  <si>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</si>
  <si>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</si>
  <si>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</si>
  <si>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</si>
  <si>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</si>
  <si>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</si>
  <si>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</si>
  <si>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</si>
  <si>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</si>
  <si>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</si>
  <si>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</si>
  <si>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</si>
  <si>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</si>
  <si>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</si>
  <si>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</si>
  <si>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</si>
  <si>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</si>
  <si>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</si>
  <si>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</si>
  <si>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</si>
  <si>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</si>
  <si>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</si>
  <si>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</si>
  <si>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</si>
  <si>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</si>
  <si>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</si>
  <si>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</si>
  <si>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</si>
  <si>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</si>
  <si>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</si>
  <si>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</si>
  <si>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</si>
  <si>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</si>
  <si>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</si>
  <si>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</si>
  <si>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</si>
  <si>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</si>
  <si>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</si>
  <si>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</si>
  <si>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</si>
  <si>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</si>
  <si>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</si>
  <si>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</si>
  <si>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</si>
  <si>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</si>
  <si>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</si>
  <si>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</si>
  <si>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</si>
  <si>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</si>
  <si>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</si>
  <si>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</si>
  <si>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</si>
  <si>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</si>
  <si>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</si>
  <si>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</si>
  <si>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</si>
  <si>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</si>
  <si>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</si>
  <si>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</si>
  <si>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</si>
  <si>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</si>
  <si>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</si>
  <si>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</si>
  <si>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</si>
  <si>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</si>
  <si>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</si>
  <si>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</si>
  <si>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</si>
  <si>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</si>
  <si>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</si>
  <si>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</si>
  <si>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</si>
  <si>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</si>
  <si>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</si>
  <si>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</si>
  <si>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</si>
  <si>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</si>
  <si>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</si>
  <si>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</si>
  <si>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</si>
  <si>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</si>
  <si>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</si>
  <si>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</si>
  <si>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</si>
  <si>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</si>
  <si>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</si>
  <si>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</si>
  <si>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</si>
  <si>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</si>
  <si>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</si>
  <si>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</si>
  <si>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</si>
  <si>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</si>
  <si>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</si>
  <si>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</si>
  <si>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</si>
  <si>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</si>
  <si>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</si>
  <si>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</si>
  <si>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</si>
  <si>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</si>
  <si>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</si>
  <si>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</si>
  <si>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</si>
  <si>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</si>
  <si>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</si>
  <si>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</si>
  <si>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</si>
  <si>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</si>
  <si>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</si>
  <si>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</si>
  <si>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</si>
  <si>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</si>
  <si>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</si>
  <si>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</si>
  <si>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</si>
  <si>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</si>
  <si>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</si>
  <si>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</si>
  <si>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</si>
  <si>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</si>
  <si>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</si>
  <si>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</si>
  <si>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</si>
  <si>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</si>
  <si>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</si>
  <si>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</si>
  <si>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</si>
  <si>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</si>
  <si>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</si>
  <si>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</si>
  <si>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</si>
  <si>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</si>
  <si>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</si>
  <si>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</si>
  <si>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</si>
  <si>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</si>
  <si>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</si>
  <si>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</si>
  <si>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</si>
  <si>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</si>
  <si>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</si>
  <si>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</si>
  <si>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</si>
  <si>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</si>
  <si>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</si>
  <si>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</si>
  <si>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</si>
  <si>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Đăk Pek</t>
  </si>
  <si>
    <t>Thực hiện đầu tư</t>
  </si>
  <si>
    <t xml:space="preserve">Đường GTNT nội thôn nú vai từ nhà rông ra đường HCM giai đoạn 3 </t>
  </si>
  <si>
    <t>Đăk Kroong</t>
  </si>
  <si>
    <t>Nâng cấp, cải tạo Đài truyền thanh - truyền hình huyện Đăk Glei</t>
  </si>
  <si>
    <t>Phân cấp hỗ trợ đầu tư các công trình cấp bách</t>
  </si>
  <si>
    <t>Trường PTDTBT THCS xã Đăk Long</t>
  </si>
  <si>
    <t>xã Đăk Long</t>
  </si>
  <si>
    <t>Phân cấp thực hiện nhiệm vụ chi đo đạc, cấp giấy chứng nhận quản lý đất đai (cân đối)</t>
  </si>
  <si>
    <t>Hỗ trợ thực hiện nông thôn mới (ưu tiên giáo dục và đào tạo)</t>
  </si>
  <si>
    <t>Phân cấp đầu tư nguồn thu XSKT (lồng nghép thực hiện CT MTQG ưu tiên giáo dục và đào tạo)</t>
  </si>
  <si>
    <t>Đường vào trung tâm huyện (giai đoạn 1)</t>
  </si>
  <si>
    <t>2020-</t>
  </si>
  <si>
    <t>Dự án khai thác quỹ đất để đầu tư phát triển kết cấu hạ tầng huyện Đăk Glei</t>
  </si>
  <si>
    <t>Đường vào trung tâm huyện Đăk Glei (giai đoạn 1)</t>
  </si>
  <si>
    <t>Nhà làm việc chính Huyện ủy</t>
  </si>
  <si>
    <t>ĐVT: Triệu đồng</t>
  </si>
  <si>
    <t>Nguồn vốn</t>
  </si>
  <si>
    <t>Tỉnh giao</t>
  </si>
  <si>
    <t>Tăng (+)/ Giảm (-)</t>
  </si>
  <si>
    <t>Nguồn vốn hỗ trợ thực hiện nông thôn mới</t>
  </si>
  <si>
    <t>Nguồn thu xổ số kiến thiết</t>
  </si>
  <si>
    <t xml:space="preserve">Nguồn thu tiền sử dụng đất </t>
  </si>
  <si>
    <t>Phân cấp đầu tư nguồn thu tiền sử dụng đất trong cân đối</t>
  </si>
  <si>
    <t>Chi đầu tư phát tiển</t>
  </si>
  <si>
    <t>Phân cấp thực hiện nhiệm vụ chi đo đạc. Cấp giấy chứng nhận, quản lý đất đai</t>
  </si>
  <si>
    <t xml:space="preserve">Nguồn thu tiền sử dụng đất từ dự án khai thác quỹ đất, nguồn thu bán đấu giá đất và tài sản trên đất để tạo vốn đầu tư CSHT  </t>
  </si>
  <si>
    <t>Phâ cấp cân đối theo tiêu chí tại NQ 63/2020/NQ-HĐND</t>
  </si>
  <si>
    <t>TỔNG CỘNG A+B</t>
  </si>
  <si>
    <t>10 17/4/2020</t>
  </si>
  <si>
    <t>Nguồn thu tiền sử dụng đất từ dự án khai thác quỹ đất, nguồn thu bán đấu giá đất và tài sản trên đất để tạo vốn đầu tư CSHT (Sau khi đã trừ đi các chi phí liên quan)</t>
  </si>
  <si>
    <t>Nguồn đầu tư các công trình cấp bách khác</t>
  </si>
  <si>
    <t xml:space="preserve">Trường Tiểu học thị trấn Đăk Glei  </t>
  </si>
  <si>
    <t>1333; 29/10/2019</t>
  </si>
  <si>
    <t>Nhà làm việc của cơ quan huyện ủy Đăk Glei</t>
  </si>
  <si>
    <t>Tổng mức đầu tư được duyệt</t>
  </si>
  <si>
    <t xml:space="preserve">Tổng số (tất cả các nguồn vốn </t>
  </si>
  <si>
    <t>Chia theo nguồn</t>
  </si>
  <si>
    <t>NS trung ương</t>
  </si>
  <si>
    <t>NS địa phương</t>
  </si>
  <si>
    <t xml:space="preserve">Trường THCS Đăk Pék </t>
  </si>
  <si>
    <t xml:space="preserve"> Trường Tiểu học Mường Hoong (điểm trường chính)</t>
  </si>
  <si>
    <t>Xã Đăk Pek</t>
  </si>
  <si>
    <t>Xã Mường Hoong</t>
  </si>
  <si>
    <t>934; 22/10/2021</t>
  </si>
  <si>
    <t>935; 22/10/2021</t>
  </si>
  <si>
    <t xml:space="preserve"> Trường TH&amp;THCS xã Xốp </t>
  </si>
  <si>
    <t>Xã Xốp</t>
  </si>
  <si>
    <t>Trường THCS xã Đăk Kroong</t>
  </si>
  <si>
    <t>Xã Đăk Kroong</t>
  </si>
  <si>
    <t>839; 05/9/2021</t>
  </si>
  <si>
    <t>2497; 15/12/2020</t>
  </si>
  <si>
    <t>380; 5/5/2021</t>
  </si>
  <si>
    <t>381; 05/5/2021</t>
  </si>
  <si>
    <t>31; 07/12/2020</t>
  </si>
  <si>
    <t>2496; 15/12/2020</t>
  </si>
  <si>
    <t>344; 14/4/2021</t>
  </si>
  <si>
    <t>Nguồn cân đối NSĐP theo tiêu chí quy đinh tại quyết định số 26/2020/QĐ-TTg</t>
  </si>
  <si>
    <t>Thu tiền sử dụng đất</t>
  </si>
  <si>
    <t>Phân cấp đầu tư từ nguồn thu tiền sử dụng đất trong cân đối</t>
  </si>
  <si>
    <t>Phân cấp ngân sách huyện hưởng theo dự toán giao cân đối</t>
  </si>
  <si>
    <t>A1</t>
  </si>
  <si>
    <t>A2</t>
  </si>
  <si>
    <t>A3</t>
  </si>
  <si>
    <t>BQL dự án đầu tư xây dựng</t>
  </si>
  <si>
    <t>Điều tiết ngân sách</t>
  </si>
  <si>
    <t>Chi giáo dục - đào tạo và dạy nghề</t>
  </si>
  <si>
    <t>Chi giao thông</t>
  </si>
  <si>
    <t>Tên đơn vị</t>
  </si>
  <si>
    <t>Chi khoa học và công nghệ</t>
  </si>
  <si>
    <t>Chi quốc phòng</t>
  </si>
  <si>
    <t>Chi an ninh và trât tự án toàn xã hội</t>
  </si>
  <si>
    <t>Chi ý tế, dân số và gia đình</t>
  </si>
  <si>
    <t>Chi văn hóa thông tin</t>
  </si>
  <si>
    <t>Chi phát thanh, truyền thống</t>
  </si>
  <si>
    <t>Chi thể dục thể thao</t>
  </si>
  <si>
    <t>Chi bảo vệ môi trường</t>
  </si>
  <si>
    <t>Chi các hoạt động kinh tế</t>
  </si>
  <si>
    <t>Chi nông nghiệp, lâm nghiệp, thủy lợi, thủy sản</t>
  </si>
  <si>
    <t>Chi hoạt động của cơ quan quản lý nhà nước, đảng đoàn thể</t>
  </si>
  <si>
    <t>Chi bảo đảm xã hội</t>
  </si>
  <si>
    <t>Chi đầu tư khác</t>
  </si>
  <si>
    <t>Điều tiết nguồn thu tiền sử dụng đất</t>
  </si>
  <si>
    <t>Phòng Tài nguyên và Môi trường</t>
  </si>
  <si>
    <t>Đơn vị tính: Triệu đồng</t>
  </si>
  <si>
    <t>Biểu mẫu số 36</t>
  </si>
  <si>
    <t>Biểu mẫu số 46</t>
  </si>
  <si>
    <t>Chi hoạt động của cơ quan quản lý nhà nước</t>
  </si>
  <si>
    <t>Chi phát thanh, truyền thông</t>
  </si>
  <si>
    <t>Các hoạt động kinh tế</t>
  </si>
  <si>
    <t>UBND các xã, thị trấn</t>
  </si>
  <si>
    <t>1.1</t>
  </si>
  <si>
    <t>1.2</t>
  </si>
  <si>
    <t>1.3</t>
  </si>
  <si>
    <t>DANH MỤC CHƯƠNG TRÌNH, DỰ ÁN SỬ DỤNG VỐN NGÂN SÁCH NHÀ NƯỚC NĂM 2022</t>
  </si>
  <si>
    <t>Biểu số 03</t>
  </si>
  <si>
    <t>DỰ TOÁN CHI ĐẦU TƯ PHÁT TRIỂN CỦA NGÂN SÁCH CẤP HUYỆN CHO TỪNG CƠ QUAN, TỔ CHỨC THEO LĨNH VỰC NĂM 2022</t>
  </si>
  <si>
    <t>Biểu số 01</t>
  </si>
  <si>
    <t>Biểu số 02</t>
  </si>
  <si>
    <t>Quy hoạch, đo đạc, đăng ký quản lý đất đai, cấp giấy chứng nhận, xây dựng cơ sở, đăng ký biến động, chỉnh lý hồ sơ địa chính và lập quy hoạch, kế hoạch sử dụng đất</t>
  </si>
  <si>
    <t>Trường Tiểu học  - THCS xã Đăk Man</t>
  </si>
  <si>
    <t>Xã Đăk Man</t>
  </si>
  <si>
    <t>**</t>
  </si>
  <si>
    <t>Văn phòng Huyện ủy Đăk Glei</t>
  </si>
  <si>
    <t>BQL dự án dầu tư xây dựng</t>
  </si>
  <si>
    <t>Bố trí các công trình chuyển tiếp</t>
  </si>
  <si>
    <t>Bố trí các công trình khởi công mới</t>
  </si>
  <si>
    <t>** Nội dung thực hiện chi tiết theo phân bổ dự toán chi ngân sách năm 2022</t>
  </si>
  <si>
    <t>Giá trị khối lương thực hiện từ khởi công đến 31/12/2021</t>
  </si>
  <si>
    <t>Lũy kế vốn bố trí đến 31/12/2021</t>
  </si>
  <si>
    <t>Nguồn phân cấp cân đối theo tiêu chi Nghị quyết số 63/2020/NQ-HĐND</t>
  </si>
  <si>
    <t>Điều tiết ngân sáchtheo Nghị quyết HĐND tỉnh</t>
  </si>
  <si>
    <t>Vốn cân NSĐP theo tiêu chí, định mức</t>
  </si>
  <si>
    <t>Kế hoạch vốn năm 2022 điều chỉnh</t>
  </si>
  <si>
    <t>Kế hoạch đầu tư công trung hạn giai đoạn 2021-2025</t>
  </si>
  <si>
    <t>2020-2022</t>
  </si>
  <si>
    <t>Tăng (+), giảm (-)</t>
  </si>
  <si>
    <t>Phòng Nông nghiệp và PTNT huyện Đăk Glei</t>
  </si>
  <si>
    <t>Dự án hỗ trợ trồng rừng sản xuất trên đất trống, đồi núi, đá bạc màu trên địa bàn huyện Đăk Glei năm 2022</t>
  </si>
  <si>
    <t>Khắc phục, sửa chữa đường giao thông từ Trung tâm xã Đăk Plô đi vào Đồn Biên phòng Sông Thanh</t>
  </si>
  <si>
    <t xml:space="preserve">Khắc phục, sửa chữa đường giao thông xã Đăk Nhoong đi xã Đăk Plô </t>
  </si>
  <si>
    <t>Khắc phục, sửa chữa tuyến đường DH.83 từ thị trấn Đăk Glei đi xã Đăk Nhoong</t>
  </si>
  <si>
    <t>Khắc phục, sửa chữa Cống qua đường D100 (Lý trình: Km4+200) tuyến đường ĐH.83 từ thị trấn đi Đăk Nhoong</t>
  </si>
  <si>
    <t>Sửa chữa Cầu tràn đi sản xuất thôn Đăk Tung thị trấn Đăk Glei</t>
  </si>
  <si>
    <t>UBND xã Đăk Plô</t>
  </si>
  <si>
    <t>UBND thị trấn Đăk Glei</t>
  </si>
  <si>
    <t>UBND xã Mường Hoong</t>
  </si>
  <si>
    <t>UBND xã Ngọc Linh</t>
  </si>
  <si>
    <t>Xã Đăk Plô</t>
  </si>
  <si>
    <t>Xã Ngọc Linh</t>
  </si>
  <si>
    <t>Đường GTNT từ nhà A Đĩa đến nhà A Tiếp thôn Đăk Bể xã Mường Hoong</t>
  </si>
  <si>
    <t>Nguồn tăng thu ngân sách huyện năm 2021</t>
  </si>
  <si>
    <t>Chi các hoạt động của cơ quan quản lý nhà nước</t>
  </si>
  <si>
    <t>Bố trí dự án khởi công mới</t>
  </si>
  <si>
    <t>3.1</t>
  </si>
  <si>
    <t>Phòng Nông nghiệp và PTNT huyện</t>
  </si>
  <si>
    <t>Các xã, thị trấn</t>
  </si>
  <si>
    <t>Phòng Kinh tế và Hạ tầng huyện Đăk Glei</t>
  </si>
  <si>
    <t>4.1</t>
  </si>
  <si>
    <t>Xã Đăk Nhoong, Đăk Plô</t>
  </si>
  <si>
    <t>5.1</t>
  </si>
  <si>
    <t>UBND xã Đăk Pek</t>
  </si>
  <si>
    <t>6.1</t>
  </si>
  <si>
    <t>7.1</t>
  </si>
  <si>
    <t>8.1</t>
  </si>
  <si>
    <t>9.1</t>
  </si>
  <si>
    <t>Nguồn tiét kiệm chi ngân sách tỉnh</t>
  </si>
  <si>
    <t>Trụ sở làm việc Đảng ủy HĐND, ỤBND xã Ngọc Linh huyện Đăk Gkei</t>
  </si>
  <si>
    <t>01; 26/01/2021</t>
  </si>
  <si>
    <t>4=3-2</t>
  </si>
  <si>
    <t>Nguồn tăng thu ngan sách cấp huyện năm 2021</t>
  </si>
  <si>
    <t>Nguồn tiết kiệm chi ngân sách tỉnh</t>
  </si>
  <si>
    <t>253; 22/7/2022</t>
  </si>
  <si>
    <t>Điều chỉnh</t>
  </si>
  <si>
    <t>Cầu 16/5 thị trấn Đăk Glei, huyện Đăk Glei</t>
  </si>
  <si>
    <t>1066-15/11/2021</t>
  </si>
  <si>
    <t xml:space="preserve">Kế hoạch vốn năm 2022 đã đã điều chỉnh tại Nghị quyết số 13/NQ-HĐND </t>
  </si>
  <si>
    <t>* Nguồn Thu tiền sử dụng đất được thực hiện khi có nguồn thu</t>
  </si>
  <si>
    <t>HĐND huyện đã đc tại Nghị quyết số 13/NQ-HĐND</t>
  </si>
  <si>
    <t>Giảm</t>
  </si>
  <si>
    <t>Bổ sung</t>
  </si>
  <si>
    <t>Nước sinh hoạt thôn Kung Rang xã Ngọc Linh</t>
  </si>
  <si>
    <t>TỔNG HỢP KẾ HOẠCH ĐẦU TƯ CÔNG NGUỒN NGÂN SÁCH ĐỊA PHƯƠNG
NĂM 2022 HUYỆN ĐĂK GLEI</t>
  </si>
  <si>
    <t>2021-2022</t>
  </si>
  <si>
    <t>2019-2021</t>
  </si>
  <si>
    <t>2021-2023</t>
  </si>
  <si>
    <t>2022-2025</t>
  </si>
  <si>
    <t>2022-2023</t>
  </si>
  <si>
    <t>2023-2024</t>
  </si>
  <si>
    <t>2022-2024</t>
  </si>
  <si>
    <t>465; 27/9/2022</t>
  </si>
  <si>
    <t>Thời gian KC-HT /Thời gian thực hiện dự án</t>
  </si>
  <si>
    <t>(Kèm theo Nghị quyết số:           /NQ- HĐND ngày        /       /2022 của HĐND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</si>
</sst>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5">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_.&quot;€&quot;* #,##0.00_)_%;_._.&quot;€&quot;* \(#,##0.00\)_%"/>
    <numFmt numFmtId="171" formatCode="_(0_)%;\(0\)%"/>
    <numFmt numFmtId="172" formatCode="#,##0.0_);\(#,##0.0\)"/>
    <numFmt numFmtId="173" formatCode="_-* #,##0.00\ &quot;€&quot;_-;\-* #,##0.00\ &quot;€&quot;_-;_-* &quot;-&quot;??\ &quot;€&quot;_-;_-@_-"/>
    <numFmt numFmtId="174" formatCode="_-* #,##0.00\ _F_-;\-* #,##0.00\ _F_-;_-* &quot;-&quot;??\ _F_-;_-@_-"/>
    <numFmt numFmtId="175" formatCode="_-* #,##0\ _ñ_-;_-* #,##0\ _ñ\-;_-* &quot;-&quot;\ _ñ_-;_-@_-"/>
    <numFmt numFmtId="176" formatCode="_-* #,##0_-;\-* #,##0_-;_-* &quot;-&quot;_-;_-@_-"/>
    <numFmt numFmtId="177" formatCode="_(* #.##0.00_);_(* \(#.##0.00\);_(* &quot;-&quot;??_);_(@_)"/>
    <numFmt numFmtId="178" formatCode="&quot;\&quot;#,##0;[Red]&quot;\&quot;\-#,##0"/>
    <numFmt numFmtId="179" formatCode="_ * #,##0.00_)\ _$_ ;_ * \(#,##0.00\)\ _$_ ;_ * &quot;-&quot;??_)\ _$_ ;_ @_ "/>
    <numFmt numFmtId="180" formatCode="_-* #,##0.00\ _€_-;\-* #,##0.00\ _€_-;_-* &quot;-&quot;??\ _€_-;_-@_-"/>
    <numFmt numFmtId="181" formatCode="_-* #,##0.00\ _V_N_D_-;\-* #,##0.00\ _V_N_D_-;_-* &quot;-&quot;??\ _V_N_D_-;_-@_-"/>
    <numFmt numFmtId="182" formatCode="_ * #,##0.00_ ;_ * \-#,##0.00_ ;_ * &quot;-&quot;??_ ;_ @_ "/>
    <numFmt numFmtId="183" formatCode="_ * #,##0_ ;_ * \-#,##0_ ;_ * &quot;-&quot;_ ;_ @_ "/>
    <numFmt numFmtId="184" formatCode="0.000"/>
    <numFmt numFmtId="185" formatCode="_-* #,##0.00\ _$_-;\-* #,##0.00\ _$_-;_-* &quot;-&quot;??\ _$_-;_-@_-"/>
    <numFmt numFmtId="186" formatCode="&quot;\&quot;#,##0.00;&quot;\&quot;&quot;\&quot;&quot;\&quot;&quot;\&quot;&quot;\&quot;&quot;\&quot;&quot;\&quot;&quot;\&quot;&quot;\&quot;&quot;\&quot;&quot;\&quot;&quot;\&quot;&quot;\&quot;&quot;\&quot;\-#,##0.00"/>
    <numFmt numFmtId="187" formatCode="_(&quot;$&quot;\ * #,##0_);_(&quot;$&quot;\ * \(#,##0\);_(&quot;$&quot;\ * &quot;-&quot;_);_(@_)"/>
    <numFmt numFmtId="188" formatCode="#,##0.00\ &quot;F&quot;;[Red]\-#,##0.00\ &quot;F&quot;"/>
    <numFmt numFmtId="189" formatCode="#,##0_)_%;\(#,##0\)_%;"/>
    <numFmt numFmtId="190" formatCode="#,##0.00\ \ "/>
    <numFmt numFmtId="191" formatCode="0%_);\(0%\)"/>
    <numFmt numFmtId="192" formatCode="#,##0\ &quot;F&quot;;[Red]\-#,##0\ &quot;F&quot;"/>
    <numFmt numFmtId="193" formatCode="_ * #,##0.00_)&quot;£&quot;_ ;_ * \(#,##0.00\)&quot;£&quot;_ ;_ * &quot;-&quot;??_)&quot;£&quot;_ ;_ @_ "/>
    <numFmt numFmtId="194" formatCode="_-* #,##0\ &quot;$&quot;_-;\-* #,##0\ &quot;$&quot;_-;_-* &quot;-&quot;\ &quot;$&quot;_-;_-@_-"/>
    <numFmt numFmtId="195" formatCode="_-* #,##0\ &quot;F&quot;_-;\-* #,##0\ &quot;F&quot;_-;_-* &quot;-&quot;\ &quot;F&quot;_-;_-@_-"/>
    <numFmt numFmtId="196" formatCode="_ * #,##0_ ;_ * &quot;\&quot;&quot;\&quot;&quot;\&quot;&quot;\&quot;&quot;\&quot;&quot;\&quot;&quot;\&quot;&quot;\&quot;&quot;\&quot;&quot;\&quot;&quot;\&quot;&quot;\&quot;\-#,##0_ ;_ * &quot;-&quot;_ ;_ @_ "/>
    <numFmt numFmtId="197" formatCode="_._.&quot;€&quot;* #,##0.000_)_%;_._.&quot;€&quot;* \(#,##0.000\)_%"/>
    <numFmt numFmtId="198" formatCode="_-* #,##0.00_-;\-* #,##0.00_-;_-* &quot;-&quot;??_-;_-@_-"/>
    <numFmt numFmtId="199" formatCode="&quot;¡Ì&quot;#,##0;[Red]\-&quot;¡Ì&quot;#,##0"/>
    <numFmt numFmtId="200" formatCode="#.##00"/>
    <numFmt numFmtId="201" formatCode="0.00000"/>
    <numFmt numFmtId="202" formatCode="_-* #,##0\ _$_-;\-* #,##0\ _$_-;_-* &quot;-&quot;\ _$_-;_-@_-"/>
    <numFmt numFmtId="203" formatCode="_ * #,##0_ ;_ * \-#,##0_ ;_ * &quot;-&quot;??_ ;_ @_ "/>
    <numFmt numFmtId="204" formatCode="&quot;$&quot;* #,##0_)_%;&quot;$&quot;* \(#,##0\)_%;&quot;$&quot;* &quot;-&quot;??_)_%;@_)_%"/>
    <numFmt numFmtId="205" formatCode="_ * #,##0.00_)_$_ ;_ * \(#,##0.00\)_$_ ;_ * &quot;-&quot;??_)_$_ ;_ @_ "/>
    <numFmt numFmtId="206" formatCode="#,##0.00\ \ \ \ "/>
    <numFmt numFmtId="207" formatCode="_ &quot;\&quot;* #,##0.00_ ;_ &quot;\&quot;* &quot;\&quot;&quot;\&quot;&quot;\&quot;&quot;\&quot;&quot;\&quot;&quot;\&quot;&quot;\&quot;&quot;\&quot;&quot;\&quot;&quot;\&quot;&quot;\&quot;&quot;\&quot;\-#,##0.00_ ;_ &quot;\&quot;* &quot;-&quot;??_ ;_ @_ "/>
    <numFmt numFmtId="208" formatCode="_-* ###,0&quot;.&quot;00\ _F_B_-;\-* ###,0&quot;.&quot;00\ _F_B_-;_-* &quot;-&quot;??\ _F_B_-;_-@_-"/>
    <numFmt numFmtId="209" formatCode="_-* #,##0\ _F_-;\-* #,##0\ _F_-;_-* &quot;-&quot;\ _F_-;_-@_-"/>
    <numFmt numFmtId="210" formatCode="&quot;£&quot;#,##0;[Red]\-&quot;£&quot;#,##0"/>
    <numFmt numFmtId="211" formatCode="_ * #,##0_)_$_ ;_ * \(#,##0\)_$_ ;_ * &quot;-&quot;_)_$_ ;_ @_ "/>
    <numFmt numFmtId="212" formatCode="&quot;€&quot;* #,##0.00_)_%;&quot;€&quot;* \(#,##0.00\)_%;&quot;€&quot;* \ .00_)_%"/>
    <numFmt numFmtId="213" formatCode="&quot;Rp&quot;#,##0_);[Red]\(&quot;Rp&quot;#,##0\)"/>
    <numFmt numFmtId="214" formatCode="_-* #,##0\ _F_B_-;\-* #,##0\ _F_B_-;_-* &quot;-&quot;\ _F_B_-;_-@_-"/>
    <numFmt numFmtId="215" formatCode="#,##0;\(#,##0\)"/>
    <numFmt numFmtId="216" formatCode="_-&quot;£&quot;* #,##0_-;\-&quot;£&quot;* #,##0_-;_-&quot;£&quot;* &quot;-&quot;_-;_-@_-"/>
    <numFmt numFmtId="217" formatCode="_-&quot;$&quot;* #,##0_-;\-&quot;$&quot;* #,##0_-;_-&quot;$&quot;* &quot;-&quot;_-;_-@_-"/>
    <numFmt numFmtId="218" formatCode="\U\S&quot;$&quot;#,##0.00;\(\U\S&quot;$&quot;#,##0.00\)"/>
    <numFmt numFmtId="219" formatCode="_-* #,##0.00000000_-;\-* #,##0.00000000_-;_-* &quot;-&quot;??_-;_-@_-"/>
    <numFmt numFmtId="220" formatCode="_(* #,##0_);_(* \(#,##0\);_(* &quot;-&quot;??_);_(@_)"/>
    <numFmt numFmtId="221" formatCode="_-* #,##0\ &quot;€&quot;_-;\-* #,##0\ &quot;€&quot;_-;_-* &quot;-&quot;\ &quot;€&quot;_-;_-@_-"/>
    <numFmt numFmtId="222" formatCode="_-&quot;$&quot;* #,##0.00_-;\-&quot;$&quot;* #,##0.00_-;_-&quot;$&quot;* &quot;-&quot;??_-;_-@_-"/>
    <numFmt numFmtId="223" formatCode="&quot;Fr.&quot;\ #,##0.00;[Red]&quot;Fr.&quot;\ \-#,##0.00"/>
    <numFmt numFmtId="224" formatCode="\t0.00%"/>
    <numFmt numFmtId="225" formatCode="_-[$€]* #,##0.00_-;\-[$€]* #,##0.00_-;_-[$€]* &quot;-&quot;??_-;_-@_-"/>
    <numFmt numFmtId="226" formatCode="_(&quot;€&quot;\ * #,##0_);_(&quot;€&quot;\ * \(#,##0\);_(&quot;€&quot;\ * &quot;-&quot;_);_(@_)"/>
    <numFmt numFmtId="227" formatCode="0_)%;\(0\)%"/>
    <numFmt numFmtId="228" formatCode="_-* #,##0\ _V_N_D_-;\-* #,##0\ _V_N_D_-;_-* &quot;-&quot;\ _V_N_D_-;_-@_-"/>
    <numFmt numFmtId="229" formatCode="_ * #,##0_)\ &quot;$&quot;_ ;_ * \(#,##0\)\ &quot;$&quot;_ ;_ * &quot;-&quot;_)\ &quot;$&quot;_ ;_ @_ "/>
    <numFmt numFmtId="230" formatCode="#,##0.00\ &quot;FB&quot;;[Red]\-#,##0.00\ &quot;FB&quot;"/>
    <numFmt numFmtId="231" formatCode="0.00000000000E+00;\?"/>
    <numFmt numFmtId="232" formatCode="&quot;True&quot;;&quot;True&quot;;&quot;False&quot;"/>
    <numFmt numFmtId="233" formatCode="&quot;\&quot;#,##0;&quot;\&quot;&quot;\&quot;&quot;\&quot;&quot;\&quot;&quot;\&quot;&quot;\&quot;&quot;\&quot;&quot;\&quot;&quot;\&quot;&quot;\&quot;&quot;\&quot;&quot;\&quot;&quot;\&quot;&quot;\&quot;\-#,##0"/>
    <numFmt numFmtId="234" formatCode="&quot;£&quot;#,##0.00;\-&quot;£&quot;#,##0.00"/>
    <numFmt numFmtId="235" formatCode="_ &quot;\&quot;* #,##0_ ;_ &quot;\&quot;* \-#,##0_ ;_ &quot;\&quot;* &quot;-&quot;_ ;_ @_ "/>
    <numFmt numFmtId="236" formatCode="_-&quot;ñ&quot;* #,##0_-;\-&quot;ñ&quot;* #,##0_-;_-&quot;ñ&quot;* &quot;-&quot;_-;_-@_-"/>
    <numFmt numFmtId="237" formatCode="_ * #,##0_)\ _$_ ;_ * \(#,##0\)\ _$_ ;_ * &quot;-&quot;_)\ _$_ ;_ @_ "/>
    <numFmt numFmtId="238" formatCode="&quot;\&quot;#&quot;,&quot;##0&quot;.&quot;00;[Red]&quot;\&quot;\-#&quot;,&quot;##0&quot;.&quot;00"/>
    <numFmt numFmtId="239" formatCode="_-* #,##0\ &quot;ñ&quot;_-;\-* #,##0\ &quot;ñ&quot;_-;_-* &quot;-&quot;\ &quot;ñ&quot;_-;_-@_-"/>
    <numFmt numFmtId="240" formatCode="&quot;$&quot;#,##0;[Red]\-&quot;$&quot;#,##0"/>
    <numFmt numFmtId="241" formatCode="&quot;\&quot;#,##0;[Red]\-&quot;\&quot;#,##0"/>
    <numFmt numFmtId="242" formatCode="_-&quot;€&quot;* #,##0_-;\-&quot;€&quot;* #,##0_-;_-&quot;€&quot;* &quot;-&quot;_-;_-@_-"/>
    <numFmt numFmtId="243" formatCode="_-* #,##0\ _€_-;\-* #,##0\ _€_-;_-* &quot;-&quot;\ _€_-;_-@_-"/>
    <numFmt numFmtId="244" formatCode="_ * #,##0_)&quot;$&quot;_ ;_ * \(#,##0\)&quot;$&quot;_ ;_ * &quot;-&quot;_)&quot;$&quot;_ ;_ @_ "/>
    <numFmt numFmtId="245" formatCode="#,##0\ &quot;DM&quot;;\-#,##0\ &quot;DM&quot;"/>
    <numFmt numFmtId="246" formatCode="_ &quot;\&quot;* #,##0_ ;_ &quot;\&quot;* &quot;\&quot;&quot;\&quot;&quot;\&quot;&quot;\&quot;&quot;\&quot;&quot;\&quot;&quot;\&quot;&quot;\&quot;&quot;\&quot;&quot;\&quot;&quot;\&quot;&quot;\&quot;&quot;\&quot;&quot;\&quot;\-#,##0_ ;_ &quot;\&quot;* &quot;-&quot;_ ;_ @_ "/>
    <numFmt numFmtId="247" formatCode="_-* #,##0.00\ _ñ_-;_-* #,##0.00\ _ñ\-;_-* &quot;-&quot;??\ _ñ_-;_-@_-"/>
    <numFmt numFmtId="248" formatCode="&quot;VND&quot;#,##0_);[Red]\(&quot;VND&quot;#,##0\)"/>
    <numFmt numFmtId="249" formatCode="_(* #,##0.0_);_(* \(#,##0.0\);_(* &quot;-&quot;??_);_(@_)"/>
    <numFmt numFmtId="250" formatCode="0.000%"/>
    <numFmt numFmtId="251" formatCode="0.0%;\(0.0%\)"/>
    <numFmt numFmtId="252" formatCode="_-* #,##0\ _ñ_-;\-* #,##0\ _ñ_-;_-* &quot;-&quot;\ _ñ_-;_-@_-"/>
    <numFmt numFmtId="253" formatCode="#,##0\ &quot;$&quot;;\-#,##0\ &quot;$&quot;"/>
    <numFmt numFmtId="254" formatCode="0.000_)"/>
    <numFmt numFmtId="255" formatCode="&quot;\&quot;#,##0;[Red]&quot;\&quot;&quot;\&quot;&quot;\&quot;&quot;\&quot;&quot;\&quot;&quot;\&quot;&quot;\&quot;&quot;\&quot;&quot;\&quot;&quot;\&quot;&quot;\&quot;&quot;\&quot;&quot;\&quot;&quot;\&quot;\-#,##0"/>
    <numFmt numFmtId="256" formatCode="&quot;\&quot;#,##0;[Red]&quot;\&quot;&quot;\&quot;\-#,##0"/>
    <numFmt numFmtId="257" formatCode="_ * #,##0.00_ ;_ * &quot;\&quot;&quot;\&quot;&quot;\&quot;&quot;\&quot;&quot;\&quot;&quot;\&quot;\-#,##0.00_ ;_ * &quot;-&quot;??_ ;_ @_ "/>
    <numFmt numFmtId="258" formatCode="#,##0.000_)_%;\(#,##0.000\)_%;\ \ .000_)_%"/>
    <numFmt numFmtId="259" formatCode="* #,##0_);* \(#,##0\);&quot;-&quot;??_);@"/>
    <numFmt numFmtId="260" formatCode="#,##0.00\ &quot;F&quot;;\-#,##0.00\ &quot;F&quot;"/>
    <numFmt numFmtId="261" formatCode="#"/>
    <numFmt numFmtId="262" formatCode="_._.* \(#,##0\)_%;_._.* #,##0_)_%;_._.* 0_)_%;_._.@_)_%"/>
    <numFmt numFmtId="263" formatCode="&quot;$&quot;#,##0\ ;\(&quot;$&quot;#,##0\)"/>
    <numFmt numFmtId="264" formatCode="&quot;§&quot;\g#,##0_);\(&quot;§&quot;\g#,##0\)"/>
    <numFmt numFmtId="265" formatCode="_._.&quot;$&quot;* #,##0.0_)_%;_._.&quot;$&quot;* \(#,##0.0\)_%"/>
    <numFmt numFmtId="266" formatCode="\t#\ ??/??"/>
    <numFmt numFmtId="267" formatCode="_-* #,##0\ _₫_-;\-* #,##0\ _₫_-;_-* &quot;-&quot;??\ _₫_-;_-@_-"/>
    <numFmt numFmtId="268" formatCode="_(0.00_)%;\(0.00\)%"/>
    <numFmt numFmtId="269" formatCode="_ * #,##0.00_ ;_ * &quot;\&quot;&quot;\&quot;&quot;\&quot;&quot;\&quot;&quot;\&quot;&quot;\&quot;&quot;\&quot;&quot;\&quot;&quot;\&quot;&quot;\&quot;&quot;\&quot;&quot;\&quot;\-#,##0.00_ ;_ * &quot;-&quot;??_ ;_ @_ "/>
    <numFmt numFmtId="270" formatCode="#,###;\-#,###;&quot;&quot;;_(@_)"/>
    <numFmt numFmtId="271" formatCode="_(&quot;§&quot;\g\ #,##0_);_(&quot;§&quot;\g\ \(#,##0\);_(&quot;§&quot;\g\ &quot;-&quot;_);_(@_)"/>
    <numFmt numFmtId="272" formatCode="_-* #,##0.00\ _ñ_-;\-* #,##0.00\ _ñ_-;_-* &quot;-&quot;??\ _ñ_-;_-@_-"/>
    <numFmt numFmtId="273" formatCode="&quot;\&quot;#,##0.00;[Red]&quot;\&quot;\-#,##0.00"/>
    <numFmt numFmtId="274" formatCode="&quot;$&quot;#,##0;\-&quot;$&quot;#,##0"/>
    <numFmt numFmtId="275" formatCode="_._.&quot;€&quot;* \(#,##0\)_%;_._.&quot;€&quot;* #,##0_)_%;_._.&quot;€&quot;* 0_)_%;_._.@_)_%"/>
    <numFmt numFmtId="276" formatCode="_ * #,##0.00_)&quot;$&quot;_ ;_ * \(#,##0.00\)&quot;$&quot;_ ;_ * &quot;-&quot;??_)&quot;$&quot;_ ;_ @_ "/>
    <numFmt numFmtId="277" formatCode="_ &quot;Fr.&quot;\ * #,##0_ ;_ &quot;Fr.&quot;\ * \-#,##0_ ;_ &quot;Fr.&quot;\ * &quot;-&quot;_ ;_ @_ "/>
    <numFmt numFmtId="278" formatCode="&quot;€&quot;#,##0;\-&quot;€&quot;#,##0"/>
    <numFmt numFmtId="279" formatCode="&quot;€&quot;#,##0;[Red]\-&quot;€&quot;#,##0"/>
    <numFmt numFmtId="280" formatCode="_(&quot;Rp&quot;* #,##0.00_);_(&quot;Rp&quot;* \(#,##0.00\);_(&quot;Rp&quot;* &quot;-&quot;??_);_(@_)"/>
    <numFmt numFmtId="281" formatCode="&quot;\&quot;#,##0.00;\-&quot;\&quot;#,##0.00"/>
    <numFmt numFmtId="282" formatCode="_(&quot;§&quot;\g\ #,##0_);_(&quot;§&quot;\g\ \(#,##0\);_(&quot;§&quot;\g\ &quot;-&quot;??_);_(@_)"/>
    <numFmt numFmtId="283" formatCode="#,###"/>
    <numFmt numFmtId="284" formatCode="_-* ###,0&quot;.&quot;00_-;\-* ###,0&quot;.&quot;00_-;_-* &quot;-&quot;??_-;_-@_-"/>
    <numFmt numFmtId="285" formatCode="_._._(* 0.00_)%;_._.* \(0.00\)%"/>
    <numFmt numFmtId="286" formatCode="&quot;€&quot;* #,##0_)_%;&quot;€&quot;* \(#,##0\)_%;&quot;€&quot;* &quot;-&quot;??_)_%;@_)_%"/>
    <numFmt numFmtId="287" formatCode="_._._(* 0.000_)%;_._.* \(0.000\)%"/>
    <numFmt numFmtId="288" formatCode="_-&quot;VND&quot;* #,##0_-;\-&quot;VND&quot;* #,##0_-;_-&quot;VND&quot;* &quot;-&quot;_-;_-@_-"/>
    <numFmt numFmtId="289" formatCode="&quot;\&quot;#,##0.00;[Red]&quot;\&quot;&quot;\&quot;&quot;\&quot;&quot;\&quot;&quot;\&quot;&quot;\&quot;&quot;\&quot;&quot;\&quot;&quot;\&quot;&quot;\&quot;&quot;\&quot;&quot;\&quot;&quot;\&quot;&quot;\&quot;\-#,##0.00"/>
    <numFmt numFmtId="290" formatCode="_._.* #,##0.0_)_%;_._.* \(#,##0.0\)_%"/>
    <numFmt numFmtId="291" formatCode="_(* #,##0.0_);_(* \(#,##0.0\);_(* &quot;-&quot;?_);_(@_)"/>
    <numFmt numFmtId="292" formatCode="#,##0.0_)_%;\(#,##0.0\)_%;\ \ .0_)_%"/>
    <numFmt numFmtId="293" formatCode="#,##0.00;[Red]#,##0.00"/>
    <numFmt numFmtId="294" formatCode="_ &quot;\&quot;* #,##0_ ;_ &quot;\&quot;* &quot;\&quot;&quot;\&quot;&quot;\&quot;&quot;\&quot;&quot;\&quot;&quot;\&quot;&quot;\&quot;&quot;\&quot;&quot;\&quot;&quot;\&quot;&quot;\&quot;&quot;\&quot;&quot;\&quot;\-#,##0_ ;_ &quot;\&quot;* &quot;-&quot;_ ;_ @_ "/>
    <numFmt numFmtId="295" formatCode="_ * #,##0.00_)&quot;€&quot;_ ;_ * \(#,##0.00\)&quot;€&quot;_ ;_ * &quot;-&quot;??_)&quot;€&quot;_ ;_ @_ "/>
    <numFmt numFmtId="296" formatCode="_._.&quot;$&quot;* #,##0.00_)_%;_._.&quot;$&quot;* \(#,##0.00\)_%"/>
    <numFmt numFmtId="297" formatCode="_-&quot;$&quot;* ###,0&quot;.&quot;00_-;\-&quot;$&quot;* ###,0&quot;.&quot;00_-;_-&quot;$&quot;* &quot;-&quot;??_-;_-@_-"/>
    <numFmt numFmtId="298" formatCode=";;"/>
    <numFmt numFmtId="299" formatCode="&quot;€&quot;* #,##0.0_)_%;&quot;€&quot;* \(#,##0.0\)_%;&quot;€&quot;* \ .0_)_%"/>
    <numFmt numFmtId="300" formatCode="_(* #,##0.00_);_(* \(#,##0.00\);_(* &quot;-&quot;&quot;?&quot;&quot;?&quot;_);_(@_)"/>
    <numFmt numFmtId="301" formatCode="_ * #,##0.0_)_$_ ;_ * \(#,##0.0\)_$_ ;_ * &quot;-&quot;??_)_$_ ;_ @_ "/>
    <numFmt numFmtId="302" formatCode="_._.&quot;€&quot;* #,##0.0_)_%;_._.&quot;€&quot;* \(#,##0.0\)_%"/>
    <numFmt numFmtId="303" formatCode="0.0000"/>
    <numFmt numFmtId="304" formatCode="&quot;$&quot;#,##0.00"/>
    <numFmt numFmtId="305" formatCode="_._.&quot;$&quot;* #,##0.000_)_%;_._.&quot;$&quot;* \(#,##0.000\)_%"/>
    <numFmt numFmtId="306" formatCode="_-* #,##0\ &quot;þ&quot;_-;\-* #,##0\ &quot;þ&quot;_-;_-* &quot;-&quot;\ &quot;þ&quot;_-;_-@_-"/>
    <numFmt numFmtId="307" formatCode="0.0%"/>
    <numFmt numFmtId="308" formatCode="&quot;€&quot;* #,##0.000_)_%;&quot;€&quot;* \(#,##0.000\)_%;&quot;€&quot;* \ .000_)_%"/>
    <numFmt numFmtId="309" formatCode="#,##0\ &quot;$&quot;_);\(#,##0\ &quot;$&quot;\)"/>
    <numFmt numFmtId="310" formatCode="_ * #,##0_ ;_ * &quot;\&quot;&quot;\&quot;&quot;\&quot;&quot;\&quot;&quot;\&quot;&quot;\&quot;\-#,##0_ ;_ * &quot;-&quot;_ ;_ @_ "/>
    <numFmt numFmtId="311" formatCode="_-* #,##0.00\ _þ_-;\-* #,##0.00\ _þ_-;_-* &quot;-&quot;??\ _þ_-;_-@_-"/>
    <numFmt numFmtId="312" formatCode="_-* #,##0.00\ &quot;F&quot;_-;\-* #,##0.00\ &quot;F&quot;_-;_-* &quot;-&quot;??\ &quot;F&quot;_-;_-@_-"/>
    <numFmt numFmtId="313" formatCode="_ * #.##._ ;_ * \-#.##._ ;_ * &quot;-&quot;??_ ;_ @_ⴆ"/>
    <numFmt numFmtId="314" formatCode="&quot;\&quot;#,##0.00;&quot;\&quot;&quot;\&quot;&quot;\&quot;&quot;\&quot;&quot;\&quot;&quot;\&quot;&quot;\&quot;&quot;\&quot;\-#,##0.00"/>
    <numFmt numFmtId="315" formatCode="_._.* #,##0.000_)_%;_._.* \(#,##0.000\)_%"/>
    <numFmt numFmtId="316" formatCode="_ * #,##0_)\ &quot;F&quot;_ ;_ * \(#,##0\)\ &quot;F&quot;_ ;_ * &quot;-&quot;_)\ &quot;F&quot;_ ;_ @_ "/>
    <numFmt numFmtId="317" formatCode="_-* #,##0.00\ &quot;DM&quot;_-;\-* #,##0.00\ &quot;DM&quot;_-;_-* &quot;-&quot;??\ &quot;DM&quot;_-;_-@_-"/>
    <numFmt numFmtId="318" formatCode="_-* #,##0_-;\-* #,##0_-;_-* &quot;-&quot;??_-;_-@_-"/>
    <numFmt numFmtId="319" formatCode="_-&quot;F&quot;* #,##0_-;\-&quot;F&quot;* #,##0_-;_-&quot;F&quot;* &quot;-&quot;_-;_-@_-"/>
    <numFmt numFmtId="320" formatCode="_-* #,##0\ &quot;DM&quot;_-;\-* #,##0\ &quot;DM&quot;_-;_-* &quot;-&quot;\ &quot;DM&quot;_-;_-@_-"/>
    <numFmt numFmtId="321" formatCode="_ * #,##0.00_)_d_ ;_ * \(#,##0.00\)_d_ ;_ * &quot;-&quot;??_)_d_ ;_ @_ "/>
    <numFmt numFmtId="322" formatCode="* \(#,##0\);* #,##0_);&quot;-&quot;??_);@"/>
    <numFmt numFmtId="323" formatCode="_._.* #,##0.00_)_%;_._.* \(#,##0.00\)_%"/>
    <numFmt numFmtId="324" formatCode="_ &quot;R&quot;\ * #,##0_ ;_ &quot;R&quot;\ * \-#,##0_ ;_ &quot;R&quot;\ * &quot;-&quot;_ ;_ @_ "/>
    <numFmt numFmtId="325" formatCode="#,##0.00_)_%;\(#,##0.00\)_%;\ \ .00_)_%"/>
    <numFmt numFmtId="326" formatCode="#,##0_);\-#,##0_)"/>
    <numFmt numFmtId="327" formatCode="#,##0.00_);\-#,##0.00_)"/>
    <numFmt numFmtId="328" formatCode="_._._(* 0_)%;_._.* \(0\)%"/>
    <numFmt numFmtId="329" formatCode="#,##0.000_);\(#,##0.000\)"/>
    <numFmt numFmtId="330" formatCode="_(0.0_)%;\(0.0\)%"/>
    <numFmt numFmtId="331" formatCode="_._._(* 0.0_)%;_._.* \(0.0\)%"/>
    <numFmt numFmtId="332" formatCode="_(0.000_)%;\(0.000\)%"/>
    <numFmt numFmtId="333" formatCode="#,##0\ &quot;€&quot;;[Red]\-#,##0\ &quot;€&quot;"/>
    <numFmt numFmtId="334" formatCode="_-* #,##0\ _F_-;\-* #,##0\ _F_-;_-* &quot;-&quot;??\ _F_-;_-@_-"/>
    <numFmt numFmtId="335" formatCode="_-&quot;€&quot;* #,##0.00_-;\-&quot;€&quot;* #,##0.00_-;_-&quot;€&quot;* &quot;-&quot;??_-;_-@_-"/>
    <numFmt numFmtId="336" formatCode="0_);\(0\)"/>
  </numFmts>
  <fonts count="271">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family val="2"/>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family val="2"/>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family val="2"/>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family val="2"/>
    </font>
    <font>
      <b/>
      <sz val="20"/>
      <color indexed="12"/>
      <name val="VNnew Century Cond"/>
      <family val="2"/>
    </font>
    <font>
      <sz val="10"/>
      <name val="VNbook-Antiqua"/>
      <family val="2"/>
    </font>
    <font>
      <sz val="12"/>
      <name val="VNI-Helve"/>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font>
    <font>
      <sz val="12"/>
      <name val="VNTime"/>
    </font>
    <font>
      <b/>
      <sz val="12"/>
      <name val="Arial"/>
      <family val="2"/>
    </font>
    <font>
      <b/>
      <sz val="12"/>
      <color indexed="8"/>
      <name val=".VnBook-Antiqua"/>
      <family val="2"/>
    </font>
    <font>
      <b/>
      <sz val="12"/>
      <name val="VNTimeH"/>
    </font>
    <font>
      <i/>
      <sz val="12"/>
      <color indexed="8"/>
      <name val=".VnBook-AntiquaH"/>
      <family val="2"/>
    </font>
    <font>
      <sz val="11"/>
      <color indexed="52"/>
      <name val="Calibri"/>
      <family val="2"/>
    </font>
    <font>
      <b/>
      <u val="double"/>
      <sz val="12"/>
      <color indexed="12"/>
      <name val=".VnBahamasB"/>
      <family val="2"/>
    </font>
    <font>
      <sz val="10"/>
      <name val="VnTimes"/>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family val="2"/>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family val="2"/>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font>
    <font>
      <b/>
      <sz val="18"/>
      <color indexed="10"/>
      <name val="VNnew Century Cond"/>
      <family val="2"/>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family val="2"/>
    </font>
    <font>
      <b/>
      <sz val="16"/>
      <color indexed="14"/>
      <name val="VNottawa"/>
      <family val="2"/>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family val="2"/>
    </font>
    <font>
      <b/>
      <sz val="18"/>
      <color indexed="12"/>
      <name val="VNbritannic"/>
      <family val="2"/>
    </font>
    <font>
      <b/>
      <sz val="12"/>
      <name val="VNTime"/>
    </font>
    <font>
      <sz val="11"/>
      <name val="VNtimes new roman"/>
      <family val="2"/>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font>
    <font>
      <sz val="11"/>
      <color indexed="8"/>
      <name val="Helvetica Neue"/>
    </font>
    <font>
      <sz val="14"/>
      <name val="System"/>
      <family val="2"/>
    </font>
    <font>
      <b/>
      <i/>
      <sz val="12"/>
      <color indexed="8"/>
      <name val="Arial"/>
      <family val="2"/>
    </font>
    <font>
      <sz val="12"/>
      <name val="VNTime"/>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i/>
      <sz val="12"/>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sz val="11"/>
      <color theme="1"/>
      <name val="Times New Roman"/>
      <family val="1"/>
    </font>
    <font>
      <b/>
      <sz val="12"/>
      <color rgb="FFFF0000"/>
      <name val="Times New Roman"/>
      <family val="1"/>
    </font>
    <font>
      <sz val="13"/>
      <color rgb="FFFF0000"/>
      <name val="Times New Roman"/>
      <family val="1"/>
    </font>
  </fonts>
  <fills count="39">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s>
  <cellStyleXfs count="4262">
    <xf numFmtId="0" fontId="0" fillId="0" borderId="0"/>
    <xf numFmtId="174" fontId="58" fillId="0" borderId="0" applyFont="0" applyFill="0" applyBorder="0" applyAlignment="0" applyProtection="0"/>
    <xf numFmtId="169" fontId="58" fillId="0" borderId="0" applyFont="0" applyFill="0" applyBorder="0" applyAlignment="0" applyProtection="0"/>
    <xf numFmtId="204" fontId="59" fillId="0" borderId="0" applyFont="0" applyFill="0" applyBorder="0" applyAlignment="0" applyProtection="0"/>
    <xf numFmtId="0" fontId="62" fillId="0" borderId="0" applyNumberFormat="0" applyFill="0" applyBorder="0" applyAlignment="0" applyProtection="0"/>
    <xf numFmtId="0" fontId="70" fillId="0" borderId="0"/>
    <xf numFmtId="167"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62" fillId="0" borderId="0"/>
    <xf numFmtId="229" fontId="58" fillId="0" borderId="0" applyFont="0" applyFill="0" applyBorder="0" applyAlignment="0" applyProtection="0"/>
    <xf numFmtId="210" fontId="71" fillId="0" borderId="3">
      <alignment horizontal="right" vertical="center"/>
    </xf>
    <xf numFmtId="169" fontId="59" fillId="0" borderId="0" applyFont="0" applyFill="0" applyBorder="0" applyAlignment="0" applyProtection="0"/>
    <xf numFmtId="41" fontId="58" fillId="0" borderId="0" applyFont="0" applyFill="0" applyBorder="0" applyAlignment="0" applyProtection="0"/>
    <xf numFmtId="0" fontId="76" fillId="7" borderId="0" applyNumberFormat="0" applyFont="0" applyBorder="0" applyAlignment="0">
      <alignment horizontal="center"/>
    </xf>
    <xf numFmtId="221"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169" fontId="7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73" fillId="0" borderId="0"/>
    <xf numFmtId="213" fontId="78" fillId="0" borderId="0" applyFont="0" applyFill="0" applyBorder="0" applyAlignment="0" applyProtection="0"/>
    <xf numFmtId="188" fontId="69" fillId="0" borderId="3">
      <alignment horizontal="right" vertical="center"/>
    </xf>
    <xf numFmtId="0" fontId="62" fillId="0" borderId="0"/>
    <xf numFmtId="0" fontId="74" fillId="6" borderId="0"/>
    <xf numFmtId="0" fontId="67" fillId="0" borderId="0"/>
    <xf numFmtId="167" fontId="58" fillId="0" borderId="0" applyFont="0" applyFill="0" applyBorder="0" applyAlignment="0" applyProtection="0"/>
    <xf numFmtId="0" fontId="60" fillId="0" borderId="0"/>
    <xf numFmtId="214" fontId="59" fillId="0" borderId="0" applyFont="0" applyFill="0" applyBorder="0" applyAlignment="0" applyProtection="0"/>
    <xf numFmtId="14" fontId="77" fillId="0" borderId="0">
      <alignment horizontal="center" wrapText="1"/>
      <protection locked="0"/>
    </xf>
    <xf numFmtId="169" fontId="59" fillId="0" borderId="0" applyFont="0" applyFill="0" applyBorder="0" applyAlignment="0" applyProtection="0"/>
    <xf numFmtId="169" fontId="262" fillId="0" borderId="0" applyFont="0" applyFill="0" applyBorder="0" applyAlignment="0" applyProtection="0"/>
    <xf numFmtId="208" fontId="71" fillId="0" borderId="3">
      <alignment horizontal="right" vertical="center"/>
    </xf>
    <xf numFmtId="176" fontId="66" fillId="0" borderId="0" applyFont="0" applyFill="0" applyBorder="0" applyAlignment="0" applyProtection="0"/>
    <xf numFmtId="195" fontId="58" fillId="0" borderId="0" applyFont="0" applyFill="0" applyBorder="0" applyAlignment="0" applyProtection="0"/>
    <xf numFmtId="234" fontId="81" fillId="0" borderId="0" applyFont="0" applyFill="0" applyBorder="0" applyAlignment="0" applyProtection="0"/>
    <xf numFmtId="0" fontId="62" fillId="0" borderId="0" applyNumberFormat="0" applyFill="0" applyBorder="0" applyAlignment="0" applyProtection="0"/>
    <xf numFmtId="210" fontId="71" fillId="0" borderId="3">
      <alignment horizontal="right" vertical="center"/>
    </xf>
    <xf numFmtId="0" fontId="59" fillId="0" borderId="0"/>
    <xf numFmtId="190" fontId="58" fillId="0" borderId="3">
      <alignment horizontal="right" vertical="center"/>
    </xf>
    <xf numFmtId="187" fontId="58" fillId="0" borderId="0" applyFont="0" applyFill="0" applyBorder="0" applyAlignment="0" applyProtection="0"/>
    <xf numFmtId="209" fontId="58" fillId="0" borderId="0" applyFont="0" applyFill="0" applyBorder="0" applyAlignment="0" applyProtection="0"/>
    <xf numFmtId="169" fontId="58" fillId="0" borderId="0" applyFont="0" applyFill="0" applyBorder="0" applyAlignment="0" applyProtection="0"/>
    <xf numFmtId="189" fontId="59" fillId="0" borderId="0" applyFont="0" applyFill="0" applyBorder="0" applyAlignment="0" applyProtection="0"/>
    <xf numFmtId="209" fontId="58" fillId="0" borderId="0" applyFont="0" applyFill="0" applyBorder="0" applyAlignment="0" applyProtection="0"/>
    <xf numFmtId="0" fontId="85" fillId="0" borderId="0"/>
    <xf numFmtId="169" fontId="66" fillId="0" borderId="0" applyFont="0" applyFill="0" applyBorder="0" applyAlignment="0" applyProtection="0"/>
    <xf numFmtId="43" fontId="58" fillId="0" borderId="0" applyFont="0" applyFill="0" applyBorder="0" applyAlignment="0" applyProtection="0"/>
    <xf numFmtId="244"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98" fontId="58" fillId="0" borderId="0" applyFont="0" applyFill="0" applyBorder="0" applyAlignment="0" applyProtection="0"/>
    <xf numFmtId="197" fontId="89"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69" fontId="58" fillId="0" borderId="0" applyFont="0" applyFill="0" applyBorder="0" applyAlignment="0" applyProtection="0"/>
    <xf numFmtId="205" fontId="58" fillId="0" borderId="0" applyFont="0" applyFill="0" applyBorder="0" applyAlignment="0" applyProtection="0"/>
    <xf numFmtId="0" fontId="66" fillId="0" borderId="0"/>
    <xf numFmtId="41" fontId="58" fillId="0" borderId="0" applyFont="0" applyFill="0" applyBorder="0" applyAlignment="0" applyProtection="0"/>
    <xf numFmtId="211" fontId="58" fillId="0" borderId="0" applyFont="0" applyFill="0" applyBorder="0" applyAlignment="0" applyProtection="0"/>
    <xf numFmtId="250" fontId="88" fillId="0" borderId="0" applyFont="0" applyFill="0" applyBorder="0" applyAlignment="0" applyProtection="0"/>
    <xf numFmtId="196" fontId="59" fillId="0" borderId="0" applyFill="0" applyBorder="0" applyAlignment="0"/>
    <xf numFmtId="188" fontId="69" fillId="0" borderId="3">
      <alignment horizontal="right" vertical="center"/>
    </xf>
    <xf numFmtId="4" fontId="57" fillId="8" borderId="17" applyNumberFormat="0" applyProtection="0">
      <alignment horizontal="right" vertical="center"/>
    </xf>
    <xf numFmtId="228" fontId="58" fillId="0" borderId="0" applyFont="0" applyFill="0" applyBorder="0" applyAlignment="0" applyProtection="0"/>
    <xf numFmtId="174" fontId="58" fillId="0" borderId="0" applyFont="0" applyFill="0" applyBorder="0" applyAlignment="0" applyProtection="0"/>
    <xf numFmtId="210"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224" fontId="59" fillId="0" borderId="0"/>
    <xf numFmtId="181" fontId="58" fillId="0" borderId="0" applyFont="0" applyFill="0" applyBorder="0" applyAlignment="0" applyProtection="0"/>
    <xf numFmtId="0" fontId="62" fillId="0" borderId="0"/>
    <xf numFmtId="196" fontId="59" fillId="0" borderId="0" applyFill="0" applyBorder="0" applyAlignment="0"/>
    <xf numFmtId="0" fontId="74" fillId="6" borderId="0"/>
    <xf numFmtId="0" fontId="73" fillId="0" borderId="0"/>
    <xf numFmtId="191" fontId="59" fillId="0" borderId="0" applyFont="0" applyFill="0" applyBorder="0" applyAlignment="0" applyProtection="0"/>
    <xf numFmtId="195" fontId="86" fillId="0" borderId="0" applyFont="0" applyFill="0" applyBorder="0" applyAlignment="0" applyProtection="0"/>
    <xf numFmtId="166" fontId="58" fillId="0" borderId="0" applyFont="0" applyFill="0" applyBorder="0" applyAlignment="0" applyProtection="0"/>
    <xf numFmtId="241" fontId="68" fillId="0" borderId="0" applyFont="0" applyFill="0" applyBorder="0" applyAlignment="0" applyProtection="0"/>
    <xf numFmtId="229" fontId="58" fillId="0" borderId="0" applyFont="0" applyFill="0" applyBorder="0" applyAlignment="0" applyProtection="0"/>
    <xf numFmtId="208" fontId="71" fillId="0" borderId="3">
      <alignment horizontal="right" vertical="center"/>
    </xf>
    <xf numFmtId="204" fontId="59" fillId="0" borderId="0" applyFont="0" applyFill="0" applyBorder="0" applyAlignment="0" applyProtection="0"/>
    <xf numFmtId="174" fontId="58" fillId="0" borderId="0" applyFont="0" applyFill="0" applyBorder="0" applyAlignment="0" applyProtection="0"/>
    <xf numFmtId="172" fontId="67" fillId="0" borderId="0" applyFill="0" applyBorder="0" applyAlignment="0"/>
    <xf numFmtId="0" fontId="62" fillId="0" borderId="0" applyNumberFormat="0" applyFill="0" applyBorder="0" applyAlignment="0" applyProtection="0"/>
    <xf numFmtId="0" fontId="59" fillId="0" borderId="0"/>
    <xf numFmtId="169" fontId="66" fillId="0" borderId="0" applyFont="0" applyFill="0" applyBorder="0" applyAlignment="0" applyProtection="0"/>
    <xf numFmtId="198"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98" fontId="58" fillId="0" borderId="0" applyFont="0" applyFill="0" applyBorder="0" applyAlignment="0" applyProtection="0"/>
    <xf numFmtId="196" fontId="59" fillId="0" borderId="0" applyFill="0" applyBorder="0" applyAlignment="0"/>
    <xf numFmtId="196" fontId="59" fillId="0" borderId="0" applyFill="0" applyBorder="0" applyAlignment="0"/>
    <xf numFmtId="224" fontId="59" fillId="0" borderId="0"/>
    <xf numFmtId="198" fontId="58" fillId="0" borderId="0" applyFont="0" applyFill="0" applyBorder="0" applyAlignment="0" applyProtection="0"/>
    <xf numFmtId="196" fontId="59" fillId="0" borderId="0" applyFill="0" applyBorder="0" applyAlignment="0"/>
    <xf numFmtId="0" fontId="62" fillId="0" borderId="0" applyNumberFormat="0" applyFill="0" applyBorder="0" applyAlignment="0" applyProtection="0"/>
    <xf numFmtId="244" fontId="58" fillId="0" borderId="0" applyFont="0" applyFill="0" applyBorder="0" applyAlignment="0" applyProtection="0"/>
    <xf numFmtId="0" fontId="62" fillId="0" borderId="0" applyNumberFormat="0" applyFill="0" applyBorder="0" applyAlignment="0" applyProtection="0"/>
    <xf numFmtId="196" fontId="59" fillId="0" borderId="0" applyFill="0" applyBorder="0" applyAlignment="0"/>
    <xf numFmtId="220" fontId="84" fillId="0" borderId="16" applyFont="0" applyBorder="0" applyAlignment="0"/>
    <xf numFmtId="166" fontId="58" fillId="0" borderId="0" applyFont="0" applyFill="0" applyBorder="0" applyAlignment="0" applyProtection="0"/>
    <xf numFmtId="195" fontId="86" fillId="0" borderId="0" applyFont="0" applyFill="0" applyBorder="0" applyAlignment="0" applyProtection="0"/>
    <xf numFmtId="222" fontId="59" fillId="0" borderId="0" applyFont="0" applyFill="0" applyBorder="0" applyAlignment="0" applyProtection="0"/>
    <xf numFmtId="196" fontId="59" fillId="0" borderId="0" applyFill="0" applyBorder="0" applyAlignment="0"/>
    <xf numFmtId="216" fontId="83" fillId="0" borderId="3">
      <alignment horizontal="right" vertical="center"/>
    </xf>
    <xf numFmtId="169" fontId="87" fillId="0" borderId="0" applyFont="0" applyFill="0" applyBorder="0" applyAlignment="0" applyProtection="0"/>
    <xf numFmtId="217" fontId="86" fillId="0" borderId="0" applyFont="0" applyFill="0" applyBorder="0" applyAlignment="0" applyProtection="0"/>
    <xf numFmtId="207" fontId="59" fillId="0" borderId="0" applyFill="0" applyBorder="0" applyAlignment="0"/>
    <xf numFmtId="217" fontId="86" fillId="0" borderId="0" applyFont="0" applyFill="0" applyBorder="0" applyAlignment="0" applyProtection="0"/>
    <xf numFmtId="196" fontId="59" fillId="0" borderId="0" applyFill="0" applyBorder="0" applyAlignment="0"/>
    <xf numFmtId="0" fontId="90" fillId="0" borderId="0" applyNumberFormat="0" applyFill="0" applyBorder="0" applyAlignment="0" applyProtection="0"/>
    <xf numFmtId="198" fontId="86" fillId="0" borderId="0" applyFont="0" applyFill="0" applyBorder="0" applyAlignment="0" applyProtection="0"/>
    <xf numFmtId="207" fontId="59" fillId="0" borderId="0" applyFill="0" applyBorder="0" applyAlignment="0"/>
    <xf numFmtId="196" fontId="59" fillId="0" borderId="0" applyFill="0" applyBorder="0" applyAlignment="0"/>
    <xf numFmtId="198" fontId="58" fillId="0" borderId="0" applyFont="0" applyFill="0" applyBorder="0" applyAlignment="0" applyProtection="0"/>
    <xf numFmtId="210" fontId="71" fillId="0" borderId="3">
      <alignment horizontal="right" vertical="center"/>
    </xf>
    <xf numFmtId="174" fontId="58" fillId="0" borderId="0" applyFont="0" applyFill="0" applyBorder="0" applyAlignment="0" applyProtection="0"/>
    <xf numFmtId="248" fontId="85" fillId="0" borderId="0"/>
    <xf numFmtId="169" fontId="58" fillId="0" borderId="0" applyFont="0" applyFill="0" applyBorder="0" applyAlignment="0" applyProtection="0"/>
    <xf numFmtId="176" fontId="86" fillId="0" borderId="0" applyFont="0" applyFill="0" applyBorder="0" applyAlignment="0" applyProtection="0"/>
    <xf numFmtId="0" fontId="62" fillId="0" borderId="0" applyNumberFormat="0" applyFill="0" applyBorder="0" applyAlignment="0" applyProtection="0"/>
    <xf numFmtId="0" fontId="262" fillId="0" borderId="0"/>
    <xf numFmtId="207" fontId="59" fillId="0" borderId="0" applyFill="0" applyBorder="0" applyAlignment="0"/>
    <xf numFmtId="182" fontId="58" fillId="0" borderId="0" applyFont="0" applyFill="0" applyBorder="0" applyAlignment="0" applyProtection="0"/>
    <xf numFmtId="217" fontId="86"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0" fontId="93" fillId="9" borderId="0" applyNumberFormat="0" applyBorder="0" applyAlignment="0" applyProtection="0"/>
    <xf numFmtId="205" fontId="58" fillId="0" borderId="0" applyFont="0" applyFill="0" applyBorder="0" applyAlignment="0" applyProtection="0"/>
    <xf numFmtId="0" fontId="74" fillId="6" borderId="0"/>
    <xf numFmtId="207" fontId="59" fillId="0" borderId="0" applyFill="0" applyBorder="0" applyAlignment="0"/>
    <xf numFmtId="0" fontId="62" fillId="0" borderId="0" applyNumberFormat="0" applyFill="0" applyBorder="0" applyAlignment="0" applyProtection="0"/>
    <xf numFmtId="211" fontId="58" fillId="0" borderId="0" applyFont="0" applyFill="0" applyBorder="0" applyAlignment="0" applyProtection="0"/>
    <xf numFmtId="182" fontId="58" fillId="0" borderId="0" applyFont="0" applyFill="0" applyBorder="0" applyAlignment="0" applyProtection="0"/>
    <xf numFmtId="255" fontId="59" fillId="0" borderId="0" applyFill="0" applyBorder="0" applyAlignment="0"/>
    <xf numFmtId="0" fontId="62" fillId="0" borderId="0" applyNumberFormat="0" applyFill="0" applyBorder="0" applyAlignment="0" applyProtection="0"/>
    <xf numFmtId="201" fontId="60" fillId="0" borderId="3">
      <alignment horizontal="right" vertical="center"/>
    </xf>
    <xf numFmtId="198" fontId="86" fillId="0" borderId="0" applyFont="0" applyFill="0" applyBorder="0" applyAlignment="0" applyProtection="0"/>
    <xf numFmtId="188" fontId="69" fillId="0" borderId="3">
      <alignment horizontal="right" vertical="center"/>
    </xf>
    <xf numFmtId="3" fontId="59" fillId="0" borderId="0" applyFont="0" applyFill="0" applyBorder="0" applyAlignment="0" applyProtection="0"/>
    <xf numFmtId="0" fontId="59" fillId="0" borderId="0" applyProtection="0"/>
    <xf numFmtId="166" fontId="58" fillId="0" borderId="0" applyFont="0" applyFill="0" applyBorder="0" applyAlignment="0" applyProtection="0"/>
    <xf numFmtId="188" fontId="69" fillId="0" borderId="3">
      <alignment horizontal="right" vertical="center"/>
    </xf>
    <xf numFmtId="188" fontId="69" fillId="0" borderId="3">
      <alignment horizontal="right" vertical="center"/>
    </xf>
    <xf numFmtId="198" fontId="58" fillId="0" borderId="0" applyFont="0" applyFill="0" applyBorder="0" applyAlignment="0" applyProtection="0"/>
    <xf numFmtId="0" fontId="91" fillId="0" borderId="0" applyFont="0" applyFill="0" applyBorder="0" applyAlignment="0" applyProtection="0"/>
    <xf numFmtId="203" fontId="68" fillId="0" borderId="3">
      <alignment horizontal="right" vertical="center"/>
    </xf>
    <xf numFmtId="0" fontId="95" fillId="0" borderId="0" applyNumberFormat="0" applyFill="0" applyBorder="0" applyAlignment="0" applyProtection="0">
      <alignment vertical="top"/>
      <protection locked="0"/>
    </xf>
    <xf numFmtId="209" fontId="58" fillId="0" borderId="0" applyFont="0" applyFill="0" applyBorder="0" applyAlignment="0" applyProtection="0"/>
    <xf numFmtId="236" fontId="86" fillId="0" borderId="0" applyFont="0" applyFill="0" applyBorder="0" applyAlignment="0" applyProtection="0"/>
    <xf numFmtId="43" fontId="58" fillId="0" borderId="0" applyFont="0" applyFill="0" applyBorder="0" applyAlignment="0" applyProtection="0"/>
    <xf numFmtId="245"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08" fontId="71" fillId="0" borderId="3">
      <alignment horizontal="right" vertical="center"/>
    </xf>
    <xf numFmtId="220" fontId="100" fillId="0" borderId="21" applyFont="0" applyBorder="0"/>
    <xf numFmtId="0" fontId="66" fillId="0" borderId="0"/>
    <xf numFmtId="220" fontId="101" fillId="0" borderId="0" applyProtection="0"/>
    <xf numFmtId="198" fontId="58" fillId="0" borderId="0" applyFont="0" applyFill="0" applyBorder="0" applyAlignment="0" applyProtection="0"/>
    <xf numFmtId="216" fontId="68" fillId="0" borderId="15"/>
    <xf numFmtId="0" fontId="95" fillId="0" borderId="0" applyNumberFormat="0" applyFill="0" applyBorder="0" applyAlignment="0" applyProtection="0">
      <alignment vertical="top"/>
      <protection locked="0"/>
    </xf>
    <xf numFmtId="208" fontId="71" fillId="0" borderId="3">
      <alignment horizontal="right" vertical="center"/>
    </xf>
    <xf numFmtId="198" fontId="98" fillId="0" borderId="0" applyFont="0" applyFill="0" applyBorder="0" applyAlignment="0" applyProtection="0"/>
    <xf numFmtId="3" fontId="72" fillId="0" borderId="2"/>
    <xf numFmtId="188" fontId="69" fillId="0" borderId="3">
      <alignment horizontal="right" vertical="center"/>
    </xf>
    <xf numFmtId="220" fontId="94" fillId="0" borderId="21" applyFont="0" applyBorder="0"/>
    <xf numFmtId="209"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166" fontId="58" fillId="0" borderId="0" applyFont="0" applyFill="0" applyBorder="0" applyAlignment="0" applyProtection="0"/>
    <xf numFmtId="0" fontId="70" fillId="0" borderId="0"/>
    <xf numFmtId="201" fontId="60" fillId="0" borderId="3">
      <alignment horizontal="right" vertical="center"/>
    </xf>
    <xf numFmtId="196" fontId="59" fillId="0" borderId="0" applyFill="0" applyBorder="0" applyAlignment="0"/>
    <xf numFmtId="217" fontId="86" fillId="0" borderId="0" applyFont="0" applyFill="0" applyBorder="0" applyAlignment="0" applyProtection="0"/>
    <xf numFmtId="169" fontId="59" fillId="0" borderId="0" applyFont="0" applyFill="0" applyBorder="0" applyAlignment="0" applyProtection="0"/>
    <xf numFmtId="207" fontId="59" fillId="0" borderId="0" applyFill="0" applyBorder="0" applyAlignment="0"/>
    <xf numFmtId="180" fontId="59" fillId="0" borderId="0" applyFont="0" applyFill="0" applyBorder="0" applyAlignment="0" applyProtection="0"/>
    <xf numFmtId="0" fontId="62" fillId="0" borderId="0"/>
    <xf numFmtId="195" fontId="58" fillId="0" borderId="0" applyFont="0" applyFill="0" applyBorder="0" applyAlignment="0" applyProtection="0"/>
    <xf numFmtId="256" fontId="59" fillId="0" borderId="0" applyFont="0" applyFill="0" applyBorder="0" applyAlignment="0" applyProtection="0"/>
    <xf numFmtId="0" fontId="39" fillId="0" borderId="0"/>
    <xf numFmtId="0" fontId="39" fillId="0" borderId="0"/>
    <xf numFmtId="250" fontId="88" fillId="0" borderId="0" applyFont="0" applyFill="0" applyBorder="0" applyAlignment="0" applyProtection="0"/>
    <xf numFmtId="186" fontId="59" fillId="0" borderId="0" applyFill="0" applyBorder="0" applyAlignment="0"/>
    <xf numFmtId="169" fontId="58" fillId="0" borderId="0" applyFont="0" applyFill="0" applyBorder="0" applyAlignment="0" applyProtection="0"/>
    <xf numFmtId="0" fontId="62" fillId="0" borderId="0" applyNumberFormat="0" applyFill="0" applyBorder="0" applyAlignment="0" applyProtection="0"/>
    <xf numFmtId="208" fontId="71" fillId="0" borderId="3">
      <alignment horizontal="right" vertical="center"/>
    </xf>
    <xf numFmtId="0" fontId="39" fillId="0" borderId="0"/>
    <xf numFmtId="0" fontId="39" fillId="0" borderId="0"/>
    <xf numFmtId="250" fontId="88" fillId="0" borderId="0" applyFont="0" applyFill="0" applyBorder="0" applyAlignment="0" applyProtection="0"/>
    <xf numFmtId="181" fontId="58" fillId="0" borderId="0" applyFont="0" applyFill="0" applyBorder="0" applyAlignment="0" applyProtection="0"/>
    <xf numFmtId="0" fontId="39" fillId="0" borderId="0"/>
    <xf numFmtId="0" fontId="66" fillId="0" borderId="0"/>
    <xf numFmtId="250" fontId="88" fillId="0" borderId="0" applyFont="0" applyFill="0" applyBorder="0" applyAlignment="0" applyProtection="0"/>
    <xf numFmtId="0" fontId="39" fillId="0" borderId="0"/>
    <xf numFmtId="0" fontId="103" fillId="0" borderId="0"/>
    <xf numFmtId="250" fontId="88" fillId="0" borderId="0" applyFont="0" applyFill="0" applyBorder="0" applyAlignment="0" applyProtection="0"/>
    <xf numFmtId="0" fontId="39" fillId="0" borderId="0"/>
    <xf numFmtId="0" fontId="103" fillId="0" borderId="0"/>
    <xf numFmtId="164" fontId="104" fillId="10" borderId="2" applyNumberFormat="0" applyAlignment="0">
      <alignment horizontal="left" vertical="top"/>
    </xf>
    <xf numFmtId="209" fontId="58" fillId="0" borderId="0" applyFont="0" applyFill="0" applyBorder="0" applyAlignment="0" applyProtection="0"/>
    <xf numFmtId="250" fontId="88" fillId="0" borderId="0" applyFont="0" applyFill="0" applyBorder="0" applyAlignment="0" applyProtection="0"/>
    <xf numFmtId="176" fontId="58" fillId="0" borderId="0" applyFont="0" applyFill="0" applyBorder="0" applyAlignment="0" applyProtection="0"/>
    <xf numFmtId="169" fontId="58" fillId="0" borderId="0" applyFont="0" applyFill="0" applyBorder="0" applyAlignment="0" applyProtection="0"/>
    <xf numFmtId="9" fontId="63" fillId="0" borderId="20" applyNumberFormat="0" applyBorder="0"/>
    <xf numFmtId="169"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7" fontId="58" fillId="0" borderId="0" applyFont="0" applyFill="0" applyBorder="0" applyAlignment="0" applyProtection="0"/>
    <xf numFmtId="0" fontId="97" fillId="0" borderId="22"/>
    <xf numFmtId="254" fontId="99" fillId="0" borderId="0"/>
    <xf numFmtId="169" fontId="58" fillId="0" borderId="0" applyFont="0" applyFill="0" applyBorder="0" applyAlignment="0" applyProtection="0"/>
    <xf numFmtId="198" fontId="58" fillId="0" borderId="0" applyFont="0" applyFill="0" applyBorder="0" applyAlignment="0" applyProtection="0"/>
    <xf numFmtId="0" fontId="59" fillId="0" borderId="0" applyNumberFormat="0" applyFill="0" applyBorder="0" applyAlignment="0" applyProtection="0"/>
    <xf numFmtId="242" fontId="86" fillId="0" borderId="0" applyFont="0" applyFill="0" applyBorder="0" applyAlignment="0" applyProtection="0"/>
    <xf numFmtId="0" fontId="67" fillId="0" borderId="0"/>
    <xf numFmtId="196" fontId="59" fillId="0" borderId="0" applyFill="0" applyBorder="0" applyAlignment="0"/>
    <xf numFmtId="0" fontId="59" fillId="0" borderId="0" applyNumberFormat="0" applyFill="0" applyBorder="0" applyAlignment="0" applyProtection="0"/>
    <xf numFmtId="209" fontId="58" fillId="0" borderId="0" applyFont="0" applyFill="0" applyBorder="0" applyAlignment="0" applyProtection="0"/>
    <xf numFmtId="187" fontId="58" fillId="0" borderId="0" applyFont="0" applyFill="0" applyBorder="0" applyAlignment="0" applyProtection="0"/>
    <xf numFmtId="247" fontId="58" fillId="0" borderId="0" applyFont="0" applyFill="0" applyBorder="0" applyAlignment="0" applyProtection="0"/>
    <xf numFmtId="244" fontId="58" fillId="0" borderId="0" applyFont="0" applyFill="0" applyBorder="0" applyAlignment="0" applyProtection="0"/>
    <xf numFmtId="196" fontId="59" fillId="0" borderId="0" applyFill="0" applyBorder="0" applyAlignment="0"/>
    <xf numFmtId="0" fontId="59" fillId="0" borderId="0" applyNumberFormat="0" applyFill="0" applyBorder="0" applyAlignment="0" applyProtection="0"/>
    <xf numFmtId="196" fontId="59" fillId="0" borderId="0" applyFill="0" applyBorder="0" applyAlignment="0"/>
    <xf numFmtId="0" fontId="59" fillId="0" borderId="0" applyNumberFormat="0" applyFill="0" applyBorder="0" applyAlignment="0" applyProtection="0"/>
    <xf numFmtId="169" fontId="58" fillId="0" borderId="0" applyFont="0" applyFill="0" applyBorder="0" applyAlignment="0" applyProtection="0"/>
    <xf numFmtId="208" fontId="71" fillId="0" borderId="3">
      <alignment horizontal="right" vertical="center"/>
    </xf>
    <xf numFmtId="0" fontId="59" fillId="0" borderId="0" applyNumberFormat="0" applyFill="0" applyBorder="0" applyAlignment="0" applyProtection="0"/>
    <xf numFmtId="208" fontId="71" fillId="0" borderId="3">
      <alignment horizontal="right" vertical="center"/>
    </xf>
    <xf numFmtId="253" fontId="68" fillId="0" borderId="0" applyFont="0" applyFill="0" applyBorder="0" applyAlignment="0" applyProtection="0"/>
    <xf numFmtId="224" fontId="59" fillId="0" borderId="0"/>
    <xf numFmtId="205" fontId="58" fillId="0" borderId="0" applyFont="0" applyFill="0" applyBorder="0" applyAlignment="0" applyProtection="0"/>
    <xf numFmtId="0" fontId="59" fillId="0" borderId="0" applyNumberFormat="0" applyFill="0" applyBorder="0" applyAlignment="0" applyProtection="0"/>
    <xf numFmtId="198" fontId="58" fillId="0" borderId="0" applyFont="0" applyFill="0" applyBorder="0" applyAlignment="0" applyProtection="0"/>
    <xf numFmtId="0" fontId="59" fillId="0" borderId="0" applyNumberFormat="0" applyFill="0" applyBorder="0" applyAlignment="0" applyProtection="0"/>
    <xf numFmtId="179" fontId="58" fillId="0" borderId="0" applyFont="0" applyFill="0" applyBorder="0" applyAlignment="0" applyProtection="0"/>
    <xf numFmtId="194" fontId="58" fillId="0" borderId="0" applyFont="0" applyFill="0" applyBorder="0" applyAlignment="0" applyProtection="0"/>
    <xf numFmtId="0" fontId="67" fillId="0" borderId="0"/>
    <xf numFmtId="210" fontId="71" fillId="0" borderId="3">
      <alignment horizontal="right" vertical="center"/>
    </xf>
    <xf numFmtId="203"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198" fontId="58" fillId="0" borderId="0" applyFont="0" applyFill="0" applyBorder="0" applyAlignment="0" applyProtection="0"/>
    <xf numFmtId="0" fontId="59" fillId="0" borderId="0" applyNumberFormat="0" applyFill="0" applyBorder="0" applyAlignment="0" applyProtection="0"/>
    <xf numFmtId="211"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169" fontId="66" fillId="0" borderId="0" applyFont="0" applyFill="0" applyBorder="0" applyAlignment="0" applyProtection="0"/>
    <xf numFmtId="200" fontId="62" fillId="0" borderId="0" applyFont="0" applyFill="0" applyBorder="0" applyAlignment="0" applyProtection="0"/>
    <xf numFmtId="209" fontId="58" fillId="0" borderId="0" applyFont="0" applyFill="0" applyBorder="0" applyAlignment="0" applyProtection="0"/>
    <xf numFmtId="236" fontId="86" fillId="0" borderId="0" applyFont="0" applyFill="0" applyBorder="0" applyAlignment="0" applyProtection="0"/>
    <xf numFmtId="176" fontId="98" fillId="0" borderId="0" applyFont="0" applyFill="0" applyBorder="0" applyAlignment="0" applyProtection="0"/>
    <xf numFmtId="192"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9"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07"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4" fontId="58" fillId="0" borderId="0" applyFont="0" applyFill="0" applyBorder="0" applyAlignment="0" applyProtection="0"/>
    <xf numFmtId="233" fontId="59" fillId="0" borderId="0" applyFill="0" applyBorder="0" applyAlignment="0"/>
    <xf numFmtId="0" fontId="114" fillId="0" borderId="0"/>
    <xf numFmtId="0" fontId="62" fillId="0" borderId="0" applyNumberFormat="0" applyFill="0" applyBorder="0" applyAlignment="0" applyProtection="0"/>
    <xf numFmtId="217" fontId="101" fillId="0" borderId="0" applyProtection="0"/>
    <xf numFmtId="198"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10" fontId="71" fillId="0" borderId="3">
      <alignment horizontal="right" vertical="center"/>
    </xf>
    <xf numFmtId="0" fontId="59" fillId="0" borderId="0" applyNumberFormat="0" applyFill="0" applyBorder="0" applyAlignment="0" applyProtection="0"/>
    <xf numFmtId="207" fontId="59" fillId="0" borderId="0" applyFill="0" applyBorder="0" applyAlignment="0"/>
    <xf numFmtId="174" fontId="58" fillId="0" borderId="0" applyFont="0" applyFill="0" applyBorder="0" applyAlignment="0" applyProtection="0"/>
    <xf numFmtId="196" fontId="59" fillId="0" borderId="0" applyFill="0" applyBorder="0" applyAlignment="0"/>
    <xf numFmtId="0" fontId="62" fillId="0" borderId="0"/>
    <xf numFmtId="187" fontId="58" fillId="0" borderId="0" applyFon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174"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179" fontId="58" fillId="0" borderId="0" applyFont="0" applyFill="0" applyBorder="0" applyAlignment="0" applyProtection="0"/>
    <xf numFmtId="41"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0" fontId="59" fillId="0" borderId="0" applyNumberFormat="0" applyFill="0" applyBorder="0" applyAlignment="0" applyProtection="0"/>
    <xf numFmtId="207" fontId="59" fillId="0" borderId="0" applyFill="0" applyBorder="0" applyAlignment="0"/>
    <xf numFmtId="0" fontId="59" fillId="0" borderId="0" applyNumberFormat="0" applyFill="0" applyBorder="0" applyAlignment="0" applyProtection="0"/>
    <xf numFmtId="207" fontId="59" fillId="0" borderId="0" applyFill="0" applyBorder="0" applyAlignment="0"/>
    <xf numFmtId="186" fontId="59" fillId="0" borderId="0" applyFill="0" applyBorder="0" applyAlignment="0"/>
    <xf numFmtId="41" fontId="58" fillId="0" borderId="0" applyFon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1" fontId="60" fillId="0" borderId="3">
      <alignment horizontal="right" vertical="center"/>
    </xf>
    <xf numFmtId="0" fontId="59" fillId="0" borderId="0" applyNumberFormat="0" applyFill="0" applyBorder="0" applyAlignment="0" applyProtection="0"/>
    <xf numFmtId="181"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174" fontId="58" fillId="0" borderId="0" applyFont="0" applyFill="0" applyBorder="0" applyAlignment="0" applyProtection="0"/>
    <xf numFmtId="210" fontId="71" fillId="0" borderId="3">
      <alignment horizontal="right" vertical="center"/>
    </xf>
    <xf numFmtId="216" fontId="83" fillId="0" borderId="3">
      <alignment horizontal="right" vertical="center"/>
    </xf>
    <xf numFmtId="0" fontId="59" fillId="0" borderId="0" applyProtection="0"/>
    <xf numFmtId="188" fontId="69" fillId="0" borderId="3">
      <alignment horizontal="right" vertical="center"/>
    </xf>
    <xf numFmtId="169"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07" fontId="59" fillId="0" borderId="0" applyFill="0" applyBorder="0" applyAlignment="0"/>
    <xf numFmtId="0" fontId="62" fillId="0" borderId="0" applyNumberFormat="0" applyFill="0" applyBorder="0" applyAlignment="0" applyProtection="0"/>
    <xf numFmtId="188" fontId="69" fillId="0" borderId="3">
      <alignment horizontal="right" vertical="center"/>
    </xf>
    <xf numFmtId="176" fontId="60" fillId="0" borderId="0" applyFont="0" applyFill="0" applyBorder="0" applyAlignment="0" applyProtection="0"/>
    <xf numFmtId="210" fontId="71" fillId="0" borderId="3">
      <alignment horizontal="right" vertical="center"/>
    </xf>
    <xf numFmtId="229"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217" fontId="86" fillId="0" borderId="0" applyFont="0" applyFill="0" applyBorder="0" applyAlignment="0" applyProtection="0"/>
    <xf numFmtId="166"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3"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0" fontId="62" fillId="0" borderId="0" applyNumberFormat="0" applyFill="0" applyBorder="0" applyAlignment="0" applyProtection="0"/>
    <xf numFmtId="209" fontId="60" fillId="0" borderId="0" applyFont="0" applyFill="0" applyBorder="0" applyAlignment="0" applyProtection="0"/>
    <xf numFmtId="198" fontId="58" fillId="0" borderId="0" applyFont="0" applyFill="0" applyBorder="0" applyAlignment="0" applyProtection="0"/>
    <xf numFmtId="176" fontId="58" fillId="0" borderId="0" applyFont="0" applyFill="0" applyBorder="0" applyAlignment="0" applyProtection="0"/>
    <xf numFmtId="166" fontId="58" fillId="0" borderId="0" applyFont="0" applyFill="0" applyBorder="0" applyAlignment="0" applyProtection="0"/>
    <xf numFmtId="176" fontId="68" fillId="0" borderId="0" applyFont="0" applyFill="0" applyBorder="0" applyAlignment="0" applyProtection="0"/>
    <xf numFmtId="166" fontId="58" fillId="0" borderId="0" applyFont="0" applyFill="0" applyBorder="0" applyAlignment="0" applyProtection="0"/>
    <xf numFmtId="208" fontId="71" fillId="0" borderId="3">
      <alignment horizontal="right" vertical="center"/>
    </xf>
    <xf numFmtId="166" fontId="58"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171"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10" fontId="71" fillId="0" borderId="3">
      <alignment horizontal="right" vertical="center"/>
    </xf>
    <xf numFmtId="9" fontId="66"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235"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183" fontId="58" fillId="0" borderId="0" applyFont="0" applyFill="0" applyBorder="0" applyAlignment="0" applyProtection="0"/>
    <xf numFmtId="227"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81" fontId="59" fillId="0" borderId="0" applyFont="0" applyFill="0" applyBorder="0" applyAlignment="0" applyProtection="0"/>
    <xf numFmtId="181"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0" fontId="89"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187" fontId="58" fillId="0" borderId="0" applyFont="0" applyFill="0" applyBorder="0" applyAlignment="0" applyProtection="0"/>
    <xf numFmtId="0" fontId="62" fillId="0" borderId="0" applyNumberFormat="0" applyFill="0" applyBorder="0" applyAlignment="0" applyProtection="0"/>
    <xf numFmtId="0" fontId="67" fillId="0" borderId="0"/>
    <xf numFmtId="188" fontId="69" fillId="0" borderId="3">
      <alignment horizontal="right" vertical="center"/>
    </xf>
    <xf numFmtId="189"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8" fontId="58" fillId="0" borderId="0" applyFont="0" applyFill="0" applyBorder="0" applyAlignment="0" applyProtection="0"/>
    <xf numFmtId="0" fontId="67" fillId="0" borderId="0"/>
    <xf numFmtId="188" fontId="69" fillId="0" borderId="3">
      <alignment horizontal="right" vertical="center"/>
    </xf>
    <xf numFmtId="198" fontId="58" fillId="0" borderId="0" applyFont="0" applyFill="0" applyBorder="0" applyAlignment="0" applyProtection="0"/>
    <xf numFmtId="0" fontId="62" fillId="0" borderId="0" applyNumberFormat="0" applyFill="0" applyBorder="0" applyAlignment="0" applyProtection="0"/>
    <xf numFmtId="196" fontId="59" fillId="0" borderId="0" applyFont="0" applyFill="0" applyBorder="0" applyAlignment="0" applyProtection="0"/>
    <xf numFmtId="201" fontId="60" fillId="0" borderId="3">
      <alignment horizontal="right" vertical="center"/>
    </xf>
    <xf numFmtId="166" fontId="58" fillId="0" borderId="0" applyFont="0" applyFill="0" applyBorder="0" applyAlignment="0" applyProtection="0"/>
    <xf numFmtId="188" fontId="69" fillId="0" borderId="3">
      <alignment horizontal="right" vertical="center"/>
    </xf>
    <xf numFmtId="229" fontId="58" fillId="0" borderId="0" applyFont="0" applyFill="0" applyBorder="0" applyAlignment="0" applyProtection="0"/>
    <xf numFmtId="242" fontId="86" fillId="0" borderId="0" applyFont="0" applyFill="0" applyBorder="0" applyAlignment="0" applyProtection="0"/>
    <xf numFmtId="194" fontId="58" fillId="0" borderId="0" applyFont="0" applyFill="0" applyBorder="0" applyAlignment="0" applyProtection="0"/>
    <xf numFmtId="0" fontId="59" fillId="0" borderId="0"/>
    <xf numFmtId="174" fontId="58" fillId="0" borderId="0" applyFont="0" applyFill="0" applyBorder="0" applyAlignment="0" applyProtection="0"/>
    <xf numFmtId="0" fontId="67" fillId="0" borderId="0"/>
    <xf numFmtId="187" fontId="58" fillId="0" borderId="0" applyFont="0" applyFill="0" applyBorder="0" applyAlignment="0" applyProtection="0"/>
    <xf numFmtId="166" fontId="58" fillId="0" borderId="0" applyFont="0" applyFill="0" applyBorder="0" applyAlignment="0" applyProtection="0"/>
    <xf numFmtId="181" fontId="59" fillId="0" borderId="0" applyFont="0" applyFill="0" applyBorder="0" applyAlignment="0" applyProtection="0"/>
    <xf numFmtId="0" fontId="117" fillId="0" borderId="0">
      <alignment vertical="top" wrapText="1"/>
    </xf>
    <xf numFmtId="198"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4" fontId="58" fillId="0" borderId="0" applyFont="0" applyFill="0" applyBorder="0" applyAlignment="0" applyProtection="0"/>
    <xf numFmtId="0" fontId="61" fillId="0" borderId="0">
      <alignment vertical="top"/>
    </xf>
    <xf numFmtId="166" fontId="58" fillId="0" borderId="0" applyFont="0" applyFill="0" applyBorder="0" applyAlignment="0" applyProtection="0"/>
    <xf numFmtId="187" fontId="58" fillId="0" borderId="0" applyFont="0" applyFill="0" applyBorder="0" applyAlignment="0" applyProtection="0"/>
    <xf numFmtId="0" fontId="59" fillId="0" borderId="0" applyFont="0" applyFill="0" applyBorder="0" applyAlignment="0" applyProtection="0"/>
    <xf numFmtId="0" fontId="62" fillId="0" borderId="0"/>
    <xf numFmtId="174" fontId="58" fillId="0" borderId="0" applyFont="0" applyFill="0" applyBorder="0" applyAlignment="0" applyProtection="0"/>
    <xf numFmtId="228" fontId="58"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229" fontId="58" fillId="0" borderId="0" applyFont="0" applyFill="0" applyBorder="0" applyAlignment="0" applyProtection="0"/>
    <xf numFmtId="195" fontId="86" fillId="0" borderId="0" applyFont="0" applyFill="0" applyBorder="0" applyAlignment="0" applyProtection="0"/>
    <xf numFmtId="0" fontId="119" fillId="6" borderId="0"/>
    <xf numFmtId="205" fontId="58" fillId="0" borderId="0" applyFont="0" applyFill="0" applyBorder="0" applyAlignment="0" applyProtection="0"/>
    <xf numFmtId="205" fontId="58" fillId="0" borderId="0" applyFont="0" applyFill="0" applyBorder="0" applyAlignment="0" applyProtection="0"/>
    <xf numFmtId="193" fontId="68" fillId="0" borderId="0" applyFill="0" applyBorder="0" applyAlignment="0"/>
    <xf numFmtId="166" fontId="58" fillId="0" borderId="0" applyFont="0" applyFill="0" applyBorder="0" applyAlignment="0" applyProtection="0"/>
    <xf numFmtId="169" fontId="262" fillId="0" borderId="0" applyFont="0" applyFill="0" applyBorder="0" applyAlignment="0" applyProtection="0"/>
    <xf numFmtId="0" fontId="74" fillId="6" borderId="0"/>
    <xf numFmtId="41" fontId="58" fillId="0" borderId="0" applyFont="0" applyFill="0" applyBorder="0" applyAlignment="0" applyProtection="0"/>
    <xf numFmtId="198" fontId="58" fillId="0" borderId="0" applyFont="0" applyFill="0" applyBorder="0" applyAlignment="0" applyProtection="0"/>
    <xf numFmtId="0" fontId="67" fillId="0" borderId="0"/>
    <xf numFmtId="221" fontId="58" fillId="0" borderId="0" applyFont="0" applyFill="0" applyBorder="0" applyAlignment="0" applyProtection="0"/>
    <xf numFmtId="198" fontId="58" fillId="0" borderId="0" applyFont="0" applyFill="0" applyBorder="0" applyAlignment="0" applyProtection="0"/>
    <xf numFmtId="199"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4" fontId="58" fillId="0" borderId="0" applyFont="0" applyFill="0" applyBorder="0" applyAlignment="0" applyProtection="0"/>
    <xf numFmtId="166" fontId="58" fillId="0" borderId="0" applyFont="0" applyFill="0" applyBorder="0" applyAlignment="0" applyProtection="0"/>
    <xf numFmtId="174" fontId="58" fillId="0" borderId="0" applyFont="0" applyFill="0" applyBorder="0" applyAlignment="0" applyProtection="0"/>
    <xf numFmtId="24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9" fillId="0" borderId="0"/>
    <xf numFmtId="169" fontId="58" fillId="0" borderId="0" applyFont="0" applyFill="0" applyBorder="0" applyAlignment="0" applyProtection="0"/>
    <xf numFmtId="0" fontId="124" fillId="0" borderId="0"/>
    <xf numFmtId="0" fontId="62" fillId="0" borderId="0" applyNumberFormat="0" applyFill="0" applyBorder="0" applyAlignment="0" applyProtection="0"/>
    <xf numFmtId="218" fontId="59" fillId="0" borderId="24">
      <alignment vertical="center"/>
    </xf>
    <xf numFmtId="0" fontId="62" fillId="0" borderId="0" applyNumberFormat="0" applyFill="0" applyBorder="0" applyAlignment="0" applyProtection="0"/>
    <xf numFmtId="174"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08"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8"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255" fontId="59" fillId="0" borderId="0" applyFon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1" fontId="59" fillId="0" borderId="0" applyFont="0" applyFill="0" applyBorder="0" applyAlignment="0" applyProtection="0"/>
    <xf numFmtId="0" fontId="67" fillId="0" borderId="0"/>
    <xf numFmtId="189" fontId="59" fillId="0" borderId="0" applyFont="0" applyFill="0" applyBorder="0" applyAlignment="0" applyProtection="0"/>
    <xf numFmtId="229" fontId="58" fillId="0" borderId="0" applyFont="0" applyFill="0" applyBorder="0" applyAlignment="0" applyProtection="0"/>
    <xf numFmtId="208" fontId="71" fillId="0" borderId="3">
      <alignment horizontal="right" vertical="center"/>
    </xf>
    <xf numFmtId="0" fontId="262" fillId="0" borderId="0"/>
    <xf numFmtId="207"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169"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6"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4" fontId="58" fillId="0" borderId="0" applyFont="0" applyFill="0" applyBorder="0" applyAlignment="0" applyProtection="0"/>
    <xf numFmtId="0" fontId="62" fillId="0" borderId="0" applyNumberFormat="0" applyFill="0" applyBorder="0" applyAlignment="0" applyProtection="0"/>
    <xf numFmtId="196"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262" fillId="0" borderId="0" applyFont="0" applyFill="0" applyBorder="0" applyAlignment="0" applyProtection="0"/>
    <xf numFmtId="205" fontId="58" fillId="0" borderId="0" applyFont="0" applyFill="0" applyBorder="0" applyAlignment="0" applyProtection="0"/>
    <xf numFmtId="191" fontId="59" fillId="0" borderId="0" applyFont="0" applyFill="0" applyBorder="0" applyAlignment="0" applyProtection="0"/>
    <xf numFmtId="0" fontId="62"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0" fontId="14" fillId="0" borderId="0"/>
    <xf numFmtId="169" fontId="58" fillId="0" borderId="0" applyFont="0" applyFill="0" applyBorder="0" applyAlignment="0" applyProtection="0"/>
    <xf numFmtId="225" fontId="59" fillId="0" borderId="0" applyFont="0" applyFill="0" applyBorder="0" applyAlignment="0" applyProtection="0"/>
    <xf numFmtId="181" fontId="58" fillId="0" borderId="0" applyFont="0" applyFill="0" applyBorder="0" applyAlignment="0" applyProtection="0"/>
    <xf numFmtId="196" fontId="59" fillId="0" borderId="0" applyFill="0" applyBorder="0" applyAlignment="0"/>
    <xf numFmtId="0" fontId="62" fillId="0" borderId="0" applyNumberForma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196" fontId="59" fillId="0" borderId="0" applyFill="0" applyBorder="0" applyAlignment="0"/>
    <xf numFmtId="191" fontId="59" fillId="0" borderId="0" applyFont="0" applyFill="0" applyBorder="0" applyAlignment="0" applyProtection="0"/>
    <xf numFmtId="169" fontId="58"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0" fontId="66" fillId="0" borderId="0"/>
    <xf numFmtId="179"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186"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7" fillId="0" borderId="0"/>
    <xf numFmtId="0" fontId="67" fillId="0" borderId="0"/>
    <xf numFmtId="208"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08" fontId="71" fillId="0" borderId="3">
      <alignment horizontal="right" vertical="center"/>
    </xf>
    <xf numFmtId="0" fontId="62" fillId="0" borderId="0" applyNumberFormat="0" applyFill="0" applyBorder="0" applyAlignment="0" applyProtection="0"/>
    <xf numFmtId="17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61" fontId="127" fillId="0" borderId="0" applyFont="0" applyFill="0" applyBorder="0" applyAlignment="0" applyProtection="0"/>
    <xf numFmtId="166" fontId="58" fillId="0" borderId="0" applyFont="0" applyFill="0" applyBorder="0" applyAlignment="0" applyProtection="0"/>
    <xf numFmtId="0" fontId="67" fillId="0" borderId="0"/>
    <xf numFmtId="194" fontId="58" fillId="0" borderId="0" applyFont="0" applyFill="0" applyBorder="0" applyAlignment="0" applyProtection="0"/>
    <xf numFmtId="166" fontId="58" fillId="0" borderId="0" applyFont="0" applyFill="0" applyBorder="0" applyAlignment="0" applyProtection="0"/>
    <xf numFmtId="208" fontId="71" fillId="0" borderId="3">
      <alignment horizontal="right" vertical="center"/>
    </xf>
    <xf numFmtId="43" fontId="58" fillId="0" borderId="0" applyFont="0" applyFill="0" applyBorder="0" applyAlignment="0" applyProtection="0"/>
    <xf numFmtId="0" fontId="67" fillId="0" borderId="0"/>
    <xf numFmtId="166" fontId="58" fillId="0" borderId="0" applyFont="0" applyFill="0" applyBorder="0" applyAlignment="0" applyProtection="0"/>
    <xf numFmtId="0" fontId="62" fillId="0" borderId="0" applyNumberFormat="0" applyFill="0" applyBorder="0" applyAlignment="0" applyProtection="0"/>
    <xf numFmtId="198" fontId="58" fillId="0" borderId="0" applyFont="0" applyFill="0" applyBorder="0" applyAlignment="0" applyProtection="0"/>
    <xf numFmtId="0" fontId="82" fillId="0" borderId="0"/>
    <xf numFmtId="0" fontId="262" fillId="0" borderId="0"/>
    <xf numFmtId="217" fontId="86" fillId="0" borderId="0" applyFont="0" applyFill="0" applyBorder="0" applyAlignment="0" applyProtection="0"/>
    <xf numFmtId="0" fontId="62" fillId="0" borderId="0" applyNumberFormat="0" applyFill="0" applyBorder="0" applyAlignment="0" applyProtection="0"/>
    <xf numFmtId="194" fontId="58" fillId="0" borderId="0" applyFont="0" applyFill="0" applyBorder="0" applyAlignment="0" applyProtection="0"/>
    <xf numFmtId="22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8" fontId="69" fillId="0" borderId="3">
      <alignment horizontal="right" vertical="center"/>
    </xf>
    <xf numFmtId="166" fontId="58" fillId="0" borderId="0" applyFont="0" applyFill="0" applyBorder="0" applyAlignment="0" applyProtection="0"/>
    <xf numFmtId="43" fontId="58" fillId="0" borderId="0" applyFont="0" applyFill="0" applyBorder="0" applyAlignment="0" applyProtection="0"/>
    <xf numFmtId="0" fontId="130" fillId="0" borderId="0"/>
    <xf numFmtId="0" fontId="101" fillId="0" borderId="0"/>
    <xf numFmtId="173" fontId="59" fillId="0" borderId="0" applyFont="0" applyFill="0" applyBorder="0" applyAlignment="0" applyProtection="0"/>
    <xf numFmtId="187" fontId="58" fillId="0" borderId="0" applyFont="0" applyFill="0" applyBorder="0" applyAlignment="0" applyProtection="0"/>
    <xf numFmtId="220" fontId="80" fillId="0" borderId="0" applyFont="0" applyFill="0" applyBorder="0" applyAlignment="0" applyProtection="0"/>
    <xf numFmtId="0" fontId="63" fillId="0" borderId="0" applyFont="0" applyFill="0" applyBorder="0" applyAlignment="0" applyProtection="0"/>
    <xf numFmtId="186" fontId="59" fillId="0" borderId="0" applyFill="0" applyBorder="0" applyAlignment="0"/>
    <xf numFmtId="0" fontId="62" fillId="0" borderId="0" applyNumberFormat="0" applyFill="0" applyBorder="0" applyAlignment="0" applyProtection="0"/>
    <xf numFmtId="219" fontId="10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88" fontId="69" fillId="0" borderId="3">
      <alignment horizontal="right" vertical="center"/>
    </xf>
    <xf numFmtId="0" fontId="60" fillId="0" borderId="0"/>
    <xf numFmtId="198" fontId="68" fillId="0" borderId="0" applyFont="0" applyFill="0" applyBorder="0" applyAlignment="0" applyProtection="0"/>
    <xf numFmtId="209" fontId="58" fillId="0" borderId="0" applyFont="0" applyFill="0" applyBorder="0" applyAlignment="0" applyProtection="0"/>
    <xf numFmtId="0" fontId="62" fillId="0" borderId="0" applyNumberForma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09"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43" fontId="58" fillId="0" borderId="0" applyFont="0" applyFill="0" applyBorder="0" applyAlignment="0" applyProtection="0"/>
    <xf numFmtId="10"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8" fontId="59" fillId="0" borderId="24">
      <alignment vertical="center"/>
    </xf>
    <xf numFmtId="196" fontId="59" fillId="0" borderId="0" applyFill="0" applyBorder="0" applyAlignment="0"/>
    <xf numFmtId="0" fontId="62" fillId="0" borderId="0" applyNumberFormat="0" applyFill="0" applyBorder="0" applyAlignment="0" applyProtection="0"/>
    <xf numFmtId="263" fontId="59" fillId="0" borderId="0" applyFont="0" applyFill="0" applyBorder="0" applyAlignment="0" applyProtection="0"/>
    <xf numFmtId="0" fontId="62" fillId="0" borderId="0" applyNumberFormat="0" applyFill="0" applyBorder="0" applyAlignment="0" applyProtection="0"/>
    <xf numFmtId="240"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60" fillId="0" borderId="3">
      <alignment horizontal="right" vertical="center"/>
    </xf>
    <xf numFmtId="217" fontId="86"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98"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233" fontId="59" fillId="0" borderId="0" applyFill="0" applyBorder="0" applyAlignment="0"/>
    <xf numFmtId="180" fontId="58" fillId="0" borderId="0" applyFont="0" applyFill="0" applyBorder="0" applyAlignment="0" applyProtection="0"/>
    <xf numFmtId="210" fontId="71" fillId="0" borderId="3">
      <alignment horizontal="right" vertical="center"/>
    </xf>
    <xf numFmtId="0" fontId="134" fillId="0" borderId="0" applyNumberFormat="0" applyFill="0" applyBorder="0" applyAlignment="0" applyProtection="0"/>
    <xf numFmtId="229" fontId="58" fillId="0" borderId="0" applyFont="0" applyFill="0" applyBorder="0" applyAlignment="0" applyProtection="0"/>
    <xf numFmtId="221" fontId="58" fillId="0" borderId="0" applyFont="0" applyFill="0" applyBorder="0" applyAlignment="0" applyProtection="0"/>
    <xf numFmtId="272" fontId="58" fillId="0" borderId="0" applyFont="0" applyFill="0" applyBorder="0" applyAlignment="0" applyProtection="0"/>
    <xf numFmtId="0" fontId="82" fillId="0" borderId="0"/>
    <xf numFmtId="0" fontId="67" fillId="0" borderId="0"/>
    <xf numFmtId="166" fontId="58" fillId="0" borderId="0" applyFont="0" applyFill="0" applyBorder="0" applyAlignment="0" applyProtection="0"/>
    <xf numFmtId="0" fontId="67" fillId="0" borderId="0"/>
    <xf numFmtId="246" fontId="59" fillId="0" borderId="0" applyFont="0" applyFill="0" applyBorder="0" applyAlignment="0" applyProtection="0"/>
    <xf numFmtId="217" fontId="86" fillId="0" borderId="0" applyFont="0" applyFill="0" applyBorder="0" applyAlignment="0" applyProtection="0"/>
    <xf numFmtId="0" fontId="76" fillId="7" borderId="0"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217" fontId="86" fillId="0" borderId="0" applyFont="0" applyFill="0" applyBorder="0" applyAlignment="0" applyProtection="0"/>
    <xf numFmtId="169" fontId="79" fillId="0" borderId="0" applyFont="0" applyFill="0" applyBorder="0" applyAlignment="0" applyProtection="0"/>
    <xf numFmtId="176" fontId="58" fillId="0" borderId="0" applyFont="0" applyFill="0" applyBorder="0" applyAlignment="0" applyProtection="0"/>
    <xf numFmtId="175" fontId="58" fillId="0" borderId="0" applyFont="0" applyFill="0" applyBorder="0" applyAlignment="0" applyProtection="0"/>
    <xf numFmtId="217" fontId="86" fillId="0" borderId="0" applyFont="0" applyFill="0" applyBorder="0" applyAlignment="0" applyProtection="0"/>
    <xf numFmtId="210"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17" fontId="86" fillId="0" borderId="0" applyFont="0" applyFill="0" applyBorder="0" applyAlignment="0" applyProtection="0"/>
    <xf numFmtId="174" fontId="58" fillId="0" borderId="0" applyFont="0" applyFill="0" applyBorder="0" applyAlignment="0" applyProtection="0"/>
    <xf numFmtId="180" fontId="58" fillId="0" borderId="0" applyFont="0" applyFill="0" applyBorder="0" applyAlignment="0" applyProtection="0"/>
    <xf numFmtId="169" fontId="58" fillId="0" borderId="0" applyFont="0" applyFill="0" applyBorder="0" applyAlignment="0" applyProtection="0"/>
    <xf numFmtId="196" fontId="59" fillId="0" borderId="0" applyFill="0" applyBorder="0" applyAlignment="0"/>
    <xf numFmtId="182" fontId="58" fillId="0" borderId="0" applyFont="0" applyFill="0" applyBorder="0" applyAlignment="0" applyProtection="0"/>
    <xf numFmtId="239" fontId="58" fillId="0" borderId="0" applyFont="0" applyFill="0" applyBorder="0" applyAlignment="0" applyProtection="0"/>
    <xf numFmtId="198" fontId="58" fillId="0" borderId="0" applyFont="0" applyFill="0" applyBorder="0" applyAlignment="0" applyProtection="0"/>
    <xf numFmtId="174" fontId="58" fillId="0" borderId="0" applyFont="0" applyFill="0" applyBorder="0" applyAlignment="0" applyProtection="0"/>
    <xf numFmtId="181"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95" fontId="86" fillId="0" borderId="0" applyFont="0" applyFill="0" applyBorder="0" applyAlignment="0" applyProtection="0"/>
    <xf numFmtId="169"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98" fontId="58" fillId="0" borderId="0" applyFont="0" applyFill="0" applyBorder="0" applyAlignment="0" applyProtection="0"/>
    <xf numFmtId="269" fontId="59" fillId="0" borderId="0" applyFill="0" applyBorder="0" applyAlignment="0"/>
    <xf numFmtId="198" fontId="58" fillId="0" borderId="0" applyFont="0" applyFill="0" applyBorder="0" applyAlignment="0" applyProtection="0"/>
    <xf numFmtId="174" fontId="58" fillId="0" borderId="0" applyFont="0" applyFill="0" applyBorder="0" applyAlignment="0" applyProtection="0"/>
    <xf numFmtId="169" fontId="66" fillId="0" borderId="0" applyFont="0" applyFill="0" applyBorder="0" applyAlignment="0" applyProtection="0"/>
    <xf numFmtId="167" fontId="58" fillId="0" borderId="0" applyFont="0" applyFill="0" applyBorder="0" applyAlignment="0" applyProtection="0"/>
    <xf numFmtId="169" fontId="58" fillId="0" borderId="0" applyFont="0" applyFill="0" applyBorder="0" applyAlignment="0" applyProtection="0"/>
    <xf numFmtId="198" fontId="58" fillId="0" borderId="0" applyFont="0" applyFill="0" applyBorder="0" applyAlignment="0" applyProtection="0"/>
    <xf numFmtId="43" fontId="58" fillId="0" borderId="0" applyFont="0" applyFill="0" applyBorder="0" applyAlignment="0" applyProtection="0"/>
    <xf numFmtId="244" fontId="58" fillId="0" borderId="0" applyFont="0" applyFill="0" applyBorder="0" applyAlignment="0" applyProtection="0"/>
    <xf numFmtId="43" fontId="58" fillId="0" borderId="0" applyFont="0" applyFill="0" applyBorder="0" applyAlignment="0" applyProtection="0"/>
    <xf numFmtId="198" fontId="58" fillId="0" borderId="0" applyFont="0" applyFill="0" applyBorder="0" applyAlignment="0" applyProtection="0"/>
    <xf numFmtId="0" fontId="66" fillId="0" borderId="0"/>
    <xf numFmtId="209" fontId="58" fillId="0" borderId="0" applyFont="0" applyFill="0" applyBorder="0" applyAlignment="0" applyProtection="0"/>
    <xf numFmtId="0" fontId="74" fillId="6" borderId="0"/>
    <xf numFmtId="169" fontId="58" fillId="0" borderId="0" applyFont="0" applyFill="0" applyBorder="0" applyAlignment="0" applyProtection="0"/>
    <xf numFmtId="174" fontId="58" fillId="0" borderId="0" applyFont="0" applyFill="0" applyBorder="0" applyAlignment="0" applyProtection="0"/>
    <xf numFmtId="209" fontId="58" fillId="0" borderId="0" applyFont="0" applyFill="0" applyBorder="0" applyAlignment="0" applyProtection="0"/>
    <xf numFmtId="221"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92" fillId="0" borderId="0">
      <alignment vertical="center" wrapText="1"/>
      <protection locked="0"/>
    </xf>
    <xf numFmtId="174" fontId="58" fillId="0" borderId="0" applyFont="0" applyFill="0" applyBorder="0" applyAlignment="0" applyProtection="0"/>
    <xf numFmtId="167" fontId="66" fillId="0" borderId="0" applyFont="0" applyFill="0" applyBorder="0" applyAlignment="0" applyProtection="0"/>
    <xf numFmtId="181" fontId="58" fillId="0" borderId="0" applyFont="0" applyFill="0" applyBorder="0" applyAlignment="0" applyProtection="0"/>
    <xf numFmtId="41" fontId="58" fillId="0" borderId="0" applyFont="0" applyFill="0" applyBorder="0" applyAlignment="0" applyProtection="0"/>
    <xf numFmtId="0" fontId="74" fillId="6" borderId="0"/>
    <xf numFmtId="174"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210" fontId="71" fillId="0" borderId="3">
      <alignment horizontal="right" vertical="center"/>
    </xf>
    <xf numFmtId="198" fontId="58" fillId="0" borderId="0" applyFont="0" applyFill="0" applyBorder="0" applyAlignment="0" applyProtection="0"/>
    <xf numFmtId="201" fontId="60" fillId="0" borderId="3">
      <alignment horizontal="right" vertical="center"/>
    </xf>
    <xf numFmtId="166" fontId="58" fillId="0" borderId="0" applyFont="0" applyFill="0" applyBorder="0" applyAlignment="0" applyProtection="0"/>
    <xf numFmtId="167" fontId="58" fillId="0" borderId="0" applyFont="0" applyFill="0" applyBorder="0" applyAlignment="0" applyProtection="0"/>
    <xf numFmtId="181" fontId="59" fillId="0" borderId="0" applyFont="0" applyFill="0" applyBorder="0" applyAlignment="0" applyProtection="0"/>
    <xf numFmtId="194" fontId="58" fillId="0" borderId="0" applyFont="0" applyFill="0" applyBorder="0" applyAlignment="0" applyProtection="0"/>
    <xf numFmtId="0" fontId="59" fillId="0" borderId="0"/>
    <xf numFmtId="174" fontId="58" fillId="0" borderId="0" applyFont="0" applyFill="0" applyBorder="0" applyAlignment="0" applyProtection="0"/>
    <xf numFmtId="181" fontId="59" fillId="0" borderId="0" applyFont="0" applyFill="0" applyBorder="0" applyAlignment="0" applyProtection="0"/>
    <xf numFmtId="187" fontId="58" fillId="0" borderId="0" applyFont="0" applyFill="0" applyBorder="0" applyAlignment="0" applyProtection="0"/>
    <xf numFmtId="0" fontId="66" fillId="0" borderId="0"/>
    <xf numFmtId="198" fontId="58" fillId="0" borderId="0" applyFont="0" applyFill="0" applyBorder="0" applyAlignment="0" applyProtection="0"/>
    <xf numFmtId="210" fontId="71" fillId="0" borderId="3">
      <alignment horizontal="right" vertical="center"/>
    </xf>
    <xf numFmtId="43" fontId="58" fillId="0" borderId="0" applyFont="0" applyFill="0" applyBorder="0" applyAlignment="0" applyProtection="0"/>
    <xf numFmtId="0" fontId="135" fillId="0" borderId="0"/>
    <xf numFmtId="205" fontId="58" fillId="0" borderId="0" applyFont="0" applyFill="0" applyBorder="0" applyAlignment="0" applyProtection="0"/>
    <xf numFmtId="233" fontId="59" fillId="0" borderId="0" applyFill="0" applyBorder="0" applyAlignment="0"/>
    <xf numFmtId="169" fontId="58" fillId="0" borderId="0" applyFont="0" applyFill="0" applyBorder="0" applyAlignment="0" applyProtection="0"/>
    <xf numFmtId="198" fontId="58" fillId="0" borderId="0" applyFont="0" applyFill="0" applyBorder="0" applyAlignment="0" applyProtection="0"/>
    <xf numFmtId="208" fontId="71" fillId="0" borderId="3">
      <alignment horizontal="right" vertical="center"/>
    </xf>
    <xf numFmtId="225" fontId="59" fillId="0" borderId="0" applyFont="0" applyFill="0" applyBorder="0" applyAlignment="0" applyProtection="0"/>
    <xf numFmtId="181" fontId="58" fillId="0" borderId="0" applyFont="0" applyFill="0" applyBorder="0" applyAlignment="0" applyProtection="0"/>
    <xf numFmtId="196" fontId="59" fillId="0" borderId="0" applyFill="0" applyBorder="0" applyAlignment="0"/>
    <xf numFmtId="188" fontId="69" fillId="0" borderId="3">
      <alignment horizontal="right" vertical="center"/>
    </xf>
    <xf numFmtId="174" fontId="58" fillId="0" borderId="0" applyFont="0" applyFill="0" applyBorder="0" applyAlignment="0" applyProtection="0"/>
    <xf numFmtId="198" fontId="86" fillId="0" borderId="0" applyFont="0" applyFill="0" applyBorder="0" applyAlignment="0" applyProtection="0"/>
    <xf numFmtId="230" fontId="60" fillId="0" borderId="0" applyFont="0" applyFill="0" applyBorder="0" applyAlignment="0" applyProtection="0"/>
    <xf numFmtId="210" fontId="71" fillId="0" borderId="3">
      <alignment horizontal="right" vertical="center"/>
    </xf>
    <xf numFmtId="272" fontId="58" fillId="0" borderId="0" applyFont="0" applyFill="0" applyBorder="0" applyAlignment="0" applyProtection="0"/>
    <xf numFmtId="174" fontId="58" fillId="0" borderId="0" applyFont="0" applyFill="0" applyBorder="0" applyAlignment="0" applyProtection="0"/>
    <xf numFmtId="243" fontId="79" fillId="0" borderId="0" applyFont="0" applyFill="0" applyBorder="0" applyAlignment="0" applyProtection="0"/>
    <xf numFmtId="196" fontId="59" fillId="0" borderId="0" applyFill="0" applyBorder="0" applyAlignment="0"/>
    <xf numFmtId="274" fontId="62" fillId="0" borderId="8">
      <alignment horizontal="left" vertical="top"/>
    </xf>
    <xf numFmtId="247" fontId="58" fillId="0" borderId="0" applyFont="0" applyFill="0" applyBorder="0" applyAlignment="0" applyProtection="0"/>
    <xf numFmtId="175" fontId="58" fillId="0" borderId="0" applyFont="0" applyFill="0" applyBorder="0" applyAlignment="0" applyProtection="0"/>
    <xf numFmtId="169" fontId="58" fillId="0" borderId="0" applyFont="0" applyFill="0" applyBorder="0" applyAlignment="0" applyProtection="0"/>
    <xf numFmtId="179" fontId="58" fillId="0" borderId="0" applyFont="0" applyFill="0" applyBorder="0" applyAlignment="0" applyProtection="0"/>
    <xf numFmtId="166" fontId="58" fillId="0" borderId="0" applyFont="0" applyFill="0" applyBorder="0" applyAlignment="0" applyProtection="0"/>
    <xf numFmtId="9" fontId="59" fillId="0" borderId="0" applyFont="0" applyFill="0" applyBorder="0" applyAlignment="0" applyProtection="0"/>
    <xf numFmtId="0" fontId="59" fillId="0" borderId="0"/>
    <xf numFmtId="181" fontId="59" fillId="0" borderId="0" applyFont="0" applyFill="0" applyBorder="0" applyAlignment="0" applyProtection="0"/>
    <xf numFmtId="181" fontId="59"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240" fontId="60" fillId="0" borderId="3">
      <alignment horizontal="right" vertical="center"/>
    </xf>
    <xf numFmtId="209"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98" fontId="58" fillId="0" borderId="0" applyFont="0" applyFill="0" applyBorder="0" applyAlignment="0" applyProtection="0"/>
    <xf numFmtId="188" fontId="69" fillId="0" borderId="3">
      <alignment horizontal="right" vertical="center"/>
    </xf>
    <xf numFmtId="244" fontId="58" fillId="0" borderId="0" applyFont="0" applyFill="0" applyBorder="0" applyAlignment="0" applyProtection="0"/>
    <xf numFmtId="166" fontId="58" fillId="0" borderId="0" applyFont="0" applyFill="0" applyBorder="0" applyAlignment="0" applyProtection="0"/>
    <xf numFmtId="238" fontId="39" fillId="0" borderId="0" applyFont="0" applyFill="0" applyBorder="0" applyAlignment="0" applyProtection="0"/>
    <xf numFmtId="166" fontId="58" fillId="0" borderId="0" applyFont="0" applyFill="0" applyBorder="0" applyAlignment="0" applyProtection="0"/>
    <xf numFmtId="237" fontId="58" fillId="0" borderId="0" applyFont="0" applyFill="0" applyBorder="0" applyAlignment="0" applyProtection="0"/>
    <xf numFmtId="244" fontId="58" fillId="0" borderId="0" applyFont="0" applyFill="0" applyBorder="0" applyAlignment="0" applyProtection="0"/>
    <xf numFmtId="188" fontId="69" fillId="0" borderId="3">
      <alignment horizontal="right" vertical="center"/>
    </xf>
    <xf numFmtId="0" fontId="262" fillId="0" borderId="0"/>
    <xf numFmtId="181" fontId="58" fillId="0" borderId="0" applyFont="0" applyFill="0" applyBorder="0" applyAlignment="0" applyProtection="0"/>
    <xf numFmtId="229" fontId="58" fillId="0" borderId="0" applyFont="0" applyFill="0" applyBorder="0" applyAlignment="0" applyProtection="0"/>
    <xf numFmtId="166" fontId="58" fillId="0" borderId="0" applyFont="0" applyFill="0" applyBorder="0" applyAlignment="0" applyProtection="0"/>
    <xf numFmtId="187"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4" fontId="65" fillId="0" borderId="0" applyFill="0" applyBorder="0" applyAlignment="0"/>
    <xf numFmtId="166" fontId="58" fillId="0" borderId="0" applyFont="0" applyFill="0" applyBorder="0" applyAlignment="0" applyProtection="0"/>
    <xf numFmtId="172" fontId="67" fillId="0" borderId="0" applyFill="0" applyBorder="0" applyAlignment="0"/>
    <xf numFmtId="166" fontId="58" fillId="0" borderId="0" applyFont="0" applyFill="0" applyBorder="0" applyAlignment="0" applyProtection="0"/>
    <xf numFmtId="49" fontId="65" fillId="0" borderId="0" applyFill="0" applyBorder="0" applyAlignment="0"/>
    <xf numFmtId="201" fontId="60" fillId="0" borderId="3">
      <alignment horizontal="right" vertical="center"/>
    </xf>
    <xf numFmtId="229" fontId="58" fillId="0" borderId="0" applyFont="0" applyFill="0" applyBorder="0" applyAlignment="0" applyProtection="0"/>
    <xf numFmtId="180" fontId="59" fillId="0" borderId="0" applyFont="0" applyFill="0" applyBorder="0" applyAlignment="0" applyProtection="0"/>
    <xf numFmtId="207" fontId="59" fillId="0" borderId="0" applyFill="0" applyBorder="0" applyAlignment="0"/>
    <xf numFmtId="166" fontId="58" fillId="0" borderId="0" applyFont="0" applyFill="0" applyBorder="0" applyAlignment="0" applyProtection="0"/>
    <xf numFmtId="221" fontId="58" fillId="0" borderId="0" applyFont="0" applyFill="0" applyBorder="0" applyAlignment="0" applyProtection="0"/>
    <xf numFmtId="244" fontId="58" fillId="0" borderId="0" applyFont="0" applyFill="0" applyBorder="0" applyAlignment="0" applyProtection="0"/>
    <xf numFmtId="198" fontId="58" fillId="0" borderId="0" applyFont="0" applyFill="0" applyBorder="0" applyAlignment="0" applyProtection="0"/>
    <xf numFmtId="195"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0" fontId="74" fillId="6" borderId="0"/>
    <xf numFmtId="226" fontId="58" fillId="0" borderId="0" applyFont="0" applyFill="0" applyBorder="0" applyAlignment="0" applyProtection="0"/>
    <xf numFmtId="187" fontId="58" fillId="0" borderId="0" applyFont="0" applyFill="0" applyBorder="0" applyAlignment="0" applyProtection="0"/>
    <xf numFmtId="198" fontId="58" fillId="0" borderId="0" applyFont="0" applyFill="0" applyBorder="0" applyAlignment="0" applyProtection="0"/>
    <xf numFmtId="187" fontId="58" fillId="0" borderId="0" applyFont="0" applyFill="0" applyBorder="0" applyAlignment="0" applyProtection="0"/>
    <xf numFmtId="188" fontId="69" fillId="0" borderId="3">
      <alignment horizontal="right" vertical="center"/>
    </xf>
    <xf numFmtId="239" fontId="58" fillId="0" borderId="0" applyFont="0" applyFill="0" applyBorder="0" applyAlignment="0" applyProtection="0"/>
    <xf numFmtId="207" fontId="59" fillId="0" borderId="0" applyFill="0" applyBorder="0" applyAlignment="0"/>
    <xf numFmtId="176" fontId="58" fillId="0" borderId="0" applyFont="0" applyFill="0" applyBorder="0" applyAlignment="0" applyProtection="0"/>
    <xf numFmtId="166" fontId="58" fillId="0" borderId="0" applyFont="0" applyFill="0" applyBorder="0" applyAlignment="0" applyProtection="0"/>
    <xf numFmtId="209" fontId="58" fillId="0" borderId="0" applyFont="0" applyFill="0" applyBorder="0" applyAlignment="0" applyProtection="0"/>
    <xf numFmtId="182" fontId="58" fillId="0" borderId="0" applyFont="0" applyFill="0" applyBorder="0" applyAlignment="0" applyProtection="0"/>
    <xf numFmtId="181" fontId="58" fillId="0" borderId="0" applyFont="0" applyFill="0" applyBorder="0" applyAlignment="0" applyProtection="0"/>
    <xf numFmtId="174" fontId="58" fillId="0" borderId="0" applyFont="0" applyFill="0" applyBorder="0" applyAlignment="0" applyProtection="0"/>
    <xf numFmtId="199" fontId="69" fillId="0" borderId="0" applyFont="0" applyFill="0" applyBorder="0" applyAlignment="0" applyProtection="0"/>
    <xf numFmtId="220" fontId="80"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0" fontId="59" fillId="0" borderId="0"/>
    <xf numFmtId="0" fontId="101" fillId="0" borderId="0"/>
    <xf numFmtId="181" fontId="58" fillId="0" borderId="0" applyFont="0" applyFill="0" applyBorder="0" applyAlignment="0" applyProtection="0"/>
    <xf numFmtId="169" fontId="58" fillId="0" borderId="0" applyFont="0" applyFill="0" applyBorder="0" applyAlignment="0" applyProtection="0"/>
    <xf numFmtId="9" fontId="66" fillId="0" borderId="0" applyFont="0" applyFill="0" applyBorder="0" applyAlignment="0" applyProtection="0"/>
    <xf numFmtId="214" fontId="59" fillId="0" borderId="0" applyFont="0" applyFill="0" applyBorder="0" applyAlignment="0" applyProtection="0"/>
    <xf numFmtId="0" fontId="74" fillId="6" borderId="0"/>
    <xf numFmtId="0" fontId="66" fillId="0" borderId="0"/>
    <xf numFmtId="43" fontId="58" fillId="0" borderId="0" applyFont="0" applyFill="0" applyBorder="0" applyAlignment="0" applyProtection="0"/>
    <xf numFmtId="188"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174" fontId="58" fillId="0" borderId="0" applyFont="0" applyFill="0" applyBorder="0" applyAlignment="0" applyProtection="0"/>
    <xf numFmtId="0" fontId="58" fillId="0" borderId="0" applyFont="0" applyFill="0" applyBorder="0" applyAlignment="0" applyProtection="0"/>
    <xf numFmtId="179"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90" fillId="0" borderId="0" applyNumberFormat="0" applyFill="0" applyBorder="0" applyAlignment="0" applyProtection="0"/>
    <xf numFmtId="174" fontId="58" fillId="0" borderId="0" applyFont="0" applyFill="0" applyBorder="0" applyAlignment="0" applyProtection="0"/>
    <xf numFmtId="192" fontId="60" fillId="0" borderId="3">
      <alignment horizontal="right" vertical="center"/>
    </xf>
    <xf numFmtId="210" fontId="71" fillId="0" borderId="3">
      <alignment horizontal="right" vertical="center"/>
    </xf>
    <xf numFmtId="243" fontId="58" fillId="0" borderId="0" applyFont="0" applyFill="0" applyBorder="0" applyAlignment="0" applyProtection="0"/>
    <xf numFmtId="0" fontId="262" fillId="0" borderId="0"/>
    <xf numFmtId="205" fontId="58" fillId="0" borderId="0" applyFont="0" applyFill="0" applyBorder="0" applyAlignment="0" applyProtection="0"/>
    <xf numFmtId="0" fontId="67" fillId="0" borderId="0"/>
    <xf numFmtId="188" fontId="69" fillId="0" borderId="3">
      <alignment horizontal="right" vertical="center"/>
    </xf>
    <xf numFmtId="210" fontId="71" fillId="0" borderId="3">
      <alignment horizontal="right" vertical="center"/>
    </xf>
    <xf numFmtId="174" fontId="58" fillId="0" borderId="0" applyFont="0" applyFill="0" applyBorder="0" applyAlignment="0" applyProtection="0"/>
    <xf numFmtId="169" fontId="66"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3" fontId="59" fillId="0" borderId="0" applyFont="0" applyFill="0" applyBorder="0" applyAlignment="0" applyProtection="0"/>
    <xf numFmtId="174" fontId="58"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74" fontId="58" fillId="0" borderId="0" applyFont="0" applyFill="0" applyBorder="0" applyAlignment="0" applyProtection="0"/>
    <xf numFmtId="188" fontId="69" fillId="0" borderId="3">
      <alignment horizontal="right" vertical="center"/>
    </xf>
    <xf numFmtId="43" fontId="58" fillId="0" borderId="0" applyFont="0" applyFill="0" applyBorder="0" applyAlignment="0" applyProtection="0"/>
    <xf numFmtId="188" fontId="69" fillId="0" borderId="3">
      <alignment horizontal="right" vertical="center"/>
    </xf>
    <xf numFmtId="169" fontId="58" fillId="0" borderId="0" applyFont="0" applyFill="0" applyBorder="0" applyAlignment="0" applyProtection="0"/>
    <xf numFmtId="207" fontId="59" fillId="0" borderId="0" applyFill="0" applyBorder="0" applyAlignment="0"/>
    <xf numFmtId="198" fontId="58" fillId="0" borderId="0" applyFont="0" applyFill="0" applyBorder="0" applyAlignment="0" applyProtection="0"/>
    <xf numFmtId="4" fontId="57" fillId="4" borderId="0" applyNumberFormat="0" applyProtection="0">
      <alignment horizontal="left" vertical="center" indent="1"/>
    </xf>
    <xf numFmtId="169" fontId="58" fillId="0" borderId="0" applyFont="0" applyFill="0" applyBorder="0" applyAlignment="0" applyProtection="0"/>
    <xf numFmtId="0" fontId="71" fillId="0" borderId="27" applyFont="0" applyBorder="0" applyAlignment="0">
      <alignment horizontal="center"/>
    </xf>
    <xf numFmtId="174" fontId="58" fillId="0" borderId="0" applyFont="0" applyFill="0" applyBorder="0" applyAlignment="0" applyProtection="0"/>
    <xf numFmtId="206" fontId="136" fillId="0" borderId="28" applyFont="0" applyFill="0" applyBorder="0"/>
    <xf numFmtId="169" fontId="58" fillId="0" borderId="0" applyFont="0" applyFill="0" applyBorder="0" applyAlignment="0" applyProtection="0"/>
    <xf numFmtId="169" fontId="113" fillId="0" borderId="0" applyFont="0" applyFill="0" applyBorder="0" applyAlignment="0" applyProtection="0"/>
    <xf numFmtId="43" fontId="66" fillId="0" borderId="0" applyFont="0" applyFill="0" applyBorder="0" applyAlignment="0" applyProtection="0"/>
    <xf numFmtId="169" fontId="58"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0" fontId="62" fillId="0" borderId="0"/>
    <xf numFmtId="198" fontId="58" fillId="0" borderId="0" applyFont="0" applyFill="0" applyBorder="0" applyAlignment="0" applyProtection="0"/>
    <xf numFmtId="209" fontId="58" fillId="0" borderId="0" applyFont="0" applyFill="0" applyBorder="0" applyAlignment="0" applyProtection="0"/>
    <xf numFmtId="224" fontId="59" fillId="0" borderId="0"/>
    <xf numFmtId="198" fontId="58" fillId="0" borderId="0" applyFont="0" applyFill="0" applyBorder="0" applyAlignment="0" applyProtection="0"/>
    <xf numFmtId="205" fontId="58" fillId="0" borderId="0" applyFont="0" applyFill="0" applyBorder="0" applyAlignment="0" applyProtection="0"/>
    <xf numFmtId="204" fontId="59" fillId="0" borderId="0" applyFont="0" applyFill="0" applyBorder="0" applyAlignment="0" applyProtection="0"/>
    <xf numFmtId="207" fontId="59" fillId="0" borderId="0" applyFill="0" applyBorder="0" applyAlignment="0"/>
    <xf numFmtId="43" fontId="58" fillId="0" borderId="0" applyFont="0" applyFill="0" applyBorder="0" applyAlignment="0" applyProtection="0"/>
    <xf numFmtId="205" fontId="58" fillId="0" borderId="0" applyFont="0" applyFill="0" applyBorder="0" applyAlignment="0" applyProtection="0"/>
    <xf numFmtId="169" fontId="66"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276" fontId="58" fillId="0" borderId="0" applyFont="0" applyFill="0" applyBorder="0" applyAlignment="0" applyProtection="0"/>
    <xf numFmtId="174" fontId="58" fillId="0" borderId="0" applyFont="0" applyFill="0" applyBorder="0" applyAlignment="0" applyProtection="0"/>
    <xf numFmtId="198" fontId="58" fillId="0" borderId="0" applyFont="0" applyFill="0" applyBorder="0" applyAlignment="0" applyProtection="0"/>
    <xf numFmtId="0" fontId="59" fillId="0" borderId="0"/>
    <xf numFmtId="176" fontId="86" fillId="0" borderId="0" applyFont="0" applyFill="0" applyBorder="0" applyAlignment="0" applyProtection="0"/>
    <xf numFmtId="278" fontId="137" fillId="15" borderId="6">
      <alignment vertical="top"/>
    </xf>
    <xf numFmtId="205" fontId="58" fillId="0" borderId="0" applyFont="0" applyFill="0" applyBorder="0" applyAlignment="0" applyProtection="0"/>
    <xf numFmtId="198" fontId="101" fillId="0" borderId="0" applyProtection="0"/>
    <xf numFmtId="181" fontId="58" fillId="0" borderId="0" applyFont="0" applyFill="0" applyBorder="0" applyAlignment="0" applyProtection="0"/>
    <xf numFmtId="169" fontId="58" fillId="0" borderId="0" applyFont="0" applyFill="0" applyBorder="0" applyAlignment="0" applyProtection="0"/>
    <xf numFmtId="181" fontId="58" fillId="0" borderId="0" applyFont="0" applyFill="0" applyBorder="0" applyAlignment="0" applyProtection="0"/>
    <xf numFmtId="181" fontId="58" fillId="0" borderId="0" applyFont="0" applyFill="0" applyBorder="0" applyAlignment="0" applyProtection="0"/>
    <xf numFmtId="174" fontId="58" fillId="0" borderId="0" applyFont="0" applyFill="0" applyBorder="0" applyAlignment="0" applyProtection="0"/>
    <xf numFmtId="188" fontId="69" fillId="0" borderId="3">
      <alignment horizontal="right" vertical="center"/>
    </xf>
    <xf numFmtId="247" fontId="58" fillId="0" borderId="0" applyFont="0" applyFill="0" applyBorder="0" applyAlignment="0" applyProtection="0"/>
    <xf numFmtId="198" fontId="86" fillId="0" borderId="0" applyFont="0" applyFill="0" applyBorder="0" applyAlignment="0" applyProtection="0"/>
    <xf numFmtId="205" fontId="58" fillId="0" borderId="0" applyFont="0" applyFill="0" applyBorder="0" applyAlignment="0" applyProtection="0"/>
    <xf numFmtId="0" fontId="67"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88" fontId="69" fillId="0" borderId="3">
      <alignment horizontal="right" vertical="center"/>
    </xf>
    <xf numFmtId="207" fontId="59" fillId="0" borderId="0" applyFill="0" applyBorder="0" applyAlignment="0"/>
    <xf numFmtId="169" fontId="58" fillId="0" borderId="0" applyFont="0" applyFill="0" applyBorder="0" applyAlignment="0" applyProtection="0"/>
    <xf numFmtId="174" fontId="58" fillId="0" borderId="0" applyFont="0" applyFill="0" applyBorder="0" applyAlignment="0" applyProtection="0"/>
    <xf numFmtId="169" fontId="66" fillId="0" borderId="0" applyFont="0" applyFill="0" applyBorder="0" applyAlignment="0" applyProtection="0"/>
    <xf numFmtId="185" fontId="82" fillId="0" borderId="0" applyFont="0" applyFill="0" applyBorder="0" applyAlignment="0" applyProtection="0"/>
    <xf numFmtId="179"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74" fontId="58" fillId="0" borderId="0" applyFont="0" applyFill="0" applyBorder="0" applyAlignment="0" applyProtection="0"/>
    <xf numFmtId="243" fontId="58" fillId="0" borderId="0" applyFont="0" applyFill="0" applyBorder="0" applyAlignment="0" applyProtection="0"/>
    <xf numFmtId="167" fontId="58" fillId="0" borderId="0" applyFont="0" applyFill="0" applyBorder="0" applyAlignment="0" applyProtection="0"/>
    <xf numFmtId="4" fontId="139" fillId="5" borderId="17" applyNumberFormat="0" applyProtection="0">
      <alignment vertical="center"/>
    </xf>
    <xf numFmtId="176" fontId="58" fillId="0" borderId="0" applyFont="0" applyFill="0" applyBorder="0" applyAlignment="0" applyProtection="0"/>
    <xf numFmtId="183"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28" fontId="58" fillId="0" borderId="0" applyFont="0" applyFill="0" applyBorder="0" applyAlignment="0" applyProtection="0"/>
    <xf numFmtId="201" fontId="60" fillId="0" borderId="3">
      <alignment horizontal="right" vertical="center"/>
    </xf>
    <xf numFmtId="214" fontId="59" fillId="0" borderId="0" applyFont="0" applyFill="0" applyBorder="0" applyAlignment="0" applyProtection="0"/>
    <xf numFmtId="41" fontId="58" fillId="0" borderId="0" applyFont="0" applyFill="0" applyBorder="0" applyAlignment="0" applyProtection="0"/>
    <xf numFmtId="237" fontId="58" fillId="0" borderId="0" applyFont="0" applyFill="0" applyBorder="0" applyAlignment="0" applyProtection="0"/>
    <xf numFmtId="188" fontId="69" fillId="0" borderId="3">
      <alignment horizontal="right" vertical="center"/>
    </xf>
    <xf numFmtId="237" fontId="58" fillId="0" borderId="0" applyFont="0" applyFill="0" applyBorder="0" applyAlignment="0" applyProtection="0"/>
    <xf numFmtId="252"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38" fontId="112" fillId="2" borderId="0" applyNumberFormat="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167" fontId="58" fillId="0" borderId="0" applyFont="0" applyFill="0" applyBorder="0" applyAlignment="0" applyProtection="0"/>
    <xf numFmtId="188" fontId="69" fillId="0" borderId="3">
      <alignment horizontal="right" vertical="center"/>
    </xf>
    <xf numFmtId="167" fontId="58" fillId="0" borderId="0" applyFont="0" applyFill="0" applyBorder="0" applyAlignment="0" applyProtection="0"/>
    <xf numFmtId="176" fontId="58" fillId="0" borderId="0" applyFont="0" applyFill="0" applyBorder="0" applyAlignment="0" applyProtection="0"/>
    <xf numFmtId="228" fontId="58" fillId="0" borderId="0" applyFont="0" applyFill="0" applyBorder="0" applyAlignment="0" applyProtection="0"/>
    <xf numFmtId="0" fontId="39" fillId="0" borderId="0"/>
    <xf numFmtId="167" fontId="58" fillId="0" borderId="0" applyFont="0" applyFill="0" applyBorder="0" applyAlignment="0" applyProtection="0"/>
    <xf numFmtId="174"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6" fontId="58" fillId="0" borderId="0" applyFont="0" applyFill="0" applyBorder="0" applyAlignment="0" applyProtection="0"/>
    <xf numFmtId="41" fontId="58" fillId="0" borderId="0" applyFont="0" applyFill="0" applyBorder="0" applyAlignment="0" applyProtection="0"/>
    <xf numFmtId="209" fontId="86" fillId="0" borderId="0" applyFont="0" applyFill="0" applyBorder="0" applyAlignment="0" applyProtection="0"/>
    <xf numFmtId="9" fontId="59" fillId="0" borderId="0" applyFont="0" applyFill="0" applyBorder="0" applyAlignment="0" applyProtection="0"/>
    <xf numFmtId="0" fontId="140" fillId="0" borderId="0"/>
    <xf numFmtId="191" fontId="59"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237" fontId="58" fillId="0" borderId="0" applyFont="0" applyFill="0" applyBorder="0" applyAlignment="0" applyProtection="0"/>
    <xf numFmtId="202" fontId="58" fillId="0" borderId="0" applyFont="0" applyFill="0" applyBorder="0" applyAlignment="0" applyProtection="0"/>
    <xf numFmtId="209" fontId="58" fillId="0" borderId="0" applyFont="0" applyFill="0" applyBorder="0" applyAlignment="0" applyProtection="0"/>
    <xf numFmtId="188" fontId="69" fillId="0" borderId="3">
      <alignment horizontal="right" vertical="center"/>
    </xf>
    <xf numFmtId="211" fontId="58" fillId="0" borderId="0" applyFont="0" applyFill="0" applyBorder="0" applyAlignment="0" applyProtection="0"/>
    <xf numFmtId="0" fontId="60" fillId="0" borderId="0"/>
    <xf numFmtId="207" fontId="59" fillId="0" borderId="0" applyFont="0" applyFill="0" applyBorder="0" applyAlignment="0" applyProtection="0"/>
    <xf numFmtId="0" fontId="93" fillId="17" borderId="0" applyNumberFormat="0" applyBorder="0" applyAlignment="0" applyProtection="0"/>
    <xf numFmtId="209"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88" fontId="69" fillId="0" borderId="3">
      <alignment horizontal="right" vertical="center"/>
    </xf>
    <xf numFmtId="209" fontId="58" fillId="0" borderId="0" applyFont="0" applyFill="0" applyBorder="0" applyAlignment="0" applyProtection="0"/>
    <xf numFmtId="0" fontId="90" fillId="0" borderId="0" applyNumberFormat="0" applyFill="0" applyBorder="0" applyAlignment="0" applyProtection="0"/>
    <xf numFmtId="207" fontId="59" fillId="0" borderId="0" applyFill="0" applyBorder="0" applyAlignment="0"/>
    <xf numFmtId="209" fontId="58" fillId="0" borderId="0" applyFont="0" applyFill="0" applyBorder="0" applyAlignment="0" applyProtection="0"/>
    <xf numFmtId="209" fontId="58" fillId="0" borderId="0" applyFont="0" applyFill="0" applyBorder="0" applyAlignment="0" applyProtection="0"/>
    <xf numFmtId="0" fontId="62" fillId="0" borderId="0" applyProtection="0"/>
    <xf numFmtId="0" fontId="142" fillId="6" borderId="30" applyNumberFormat="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209"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0" fontId="147" fillId="0" borderId="0" applyFont="0" applyFill="0" applyBorder="0" applyAlignment="0" applyProtection="0"/>
    <xf numFmtId="167" fontId="58" fillId="0" borderId="0" applyFont="0" applyFill="0" applyBorder="0" applyAlignment="0" applyProtection="0"/>
    <xf numFmtId="174"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167" fontId="66" fillId="0" borderId="0" applyFont="0" applyFill="0" applyBorder="0" applyAlignment="0" applyProtection="0"/>
    <xf numFmtId="208" fontId="71" fillId="0" borderId="3">
      <alignment horizontal="right" vertical="center"/>
    </xf>
    <xf numFmtId="176" fontId="58" fillId="0" borderId="0" applyFont="0" applyFill="0" applyBorder="0" applyAlignment="0" applyProtection="0"/>
    <xf numFmtId="188" fontId="69" fillId="0" borderId="3">
      <alignment horizontal="right" vertical="center"/>
    </xf>
    <xf numFmtId="211"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88" fontId="69" fillId="0" borderId="3">
      <alignment horizontal="right" vertical="center"/>
    </xf>
    <xf numFmtId="0" fontId="74" fillId="6" borderId="0"/>
    <xf numFmtId="211" fontId="58" fillId="0" borderId="0" applyFont="0" applyFill="0" applyBorder="0" applyAlignment="0" applyProtection="0"/>
    <xf numFmtId="169" fontId="59" fillId="0" borderId="0" applyFont="0" applyFill="0" applyBorder="0" applyAlignment="0" applyProtection="0"/>
    <xf numFmtId="228" fontId="58" fillId="0" borderId="0" applyFont="0" applyFill="0" applyBorder="0" applyAlignment="0" applyProtection="0"/>
    <xf numFmtId="181" fontId="58" fillId="0" borderId="0" applyFont="0" applyFill="0" applyBorder="0" applyAlignment="0" applyProtection="0"/>
    <xf numFmtId="0" fontId="138" fillId="0" borderId="29">
      <alignment horizontal="center"/>
    </xf>
    <xf numFmtId="167"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28" fontId="58" fillId="0" borderId="0" applyFont="0" applyFill="0" applyBorder="0" applyAlignment="0" applyProtection="0"/>
    <xf numFmtId="0" fontId="262" fillId="0" borderId="0"/>
    <xf numFmtId="0" fontId="62" fillId="0" borderId="0"/>
    <xf numFmtId="209" fontId="58" fillId="0" borderId="0" applyFont="0" applyFill="0" applyBorder="0" applyAlignment="0" applyProtection="0"/>
    <xf numFmtId="169" fontId="58" fillId="0" borderId="0" applyFont="0" applyFill="0" applyBorder="0" applyAlignment="0" applyProtection="0"/>
    <xf numFmtId="4" fontId="61" fillId="16" borderId="0" applyNumberFormat="0" applyProtection="0">
      <alignment horizontal="left" vertical="center" indent="1"/>
    </xf>
    <xf numFmtId="0" fontId="59" fillId="0" borderId="0"/>
    <xf numFmtId="252" fontId="58" fillId="0" borderId="0" applyFont="0" applyFill="0" applyBorder="0" applyAlignment="0" applyProtection="0"/>
    <xf numFmtId="201" fontId="60" fillId="0" borderId="3">
      <alignment horizontal="right" vertical="center"/>
    </xf>
    <xf numFmtId="198" fontId="58" fillId="0" borderId="0" applyFont="0" applyFill="0" applyBorder="0" applyAlignment="0" applyProtection="0"/>
    <xf numFmtId="167" fontId="58" fillId="0" borderId="0" applyFont="0" applyFill="0" applyBorder="0" applyAlignment="0" applyProtection="0"/>
    <xf numFmtId="188" fontId="69" fillId="0" borderId="3">
      <alignment horizontal="right" vertical="center"/>
    </xf>
    <xf numFmtId="167" fontId="58" fillId="0" borderId="0" applyFont="0" applyFill="0" applyBorder="0" applyAlignment="0" applyProtection="0"/>
    <xf numFmtId="167" fontId="79" fillId="0" borderId="0" applyFont="0" applyFill="0" applyBorder="0" applyAlignment="0" applyProtection="0"/>
    <xf numFmtId="167" fontId="58" fillId="0" borderId="0" applyFont="0" applyFill="0" applyBorder="0" applyAlignment="0" applyProtection="0"/>
    <xf numFmtId="0" fontId="113" fillId="0" borderId="0"/>
    <xf numFmtId="167" fontId="58" fillId="0" borderId="0" applyFont="0" applyFill="0" applyBorder="0" applyAlignment="0" applyProtection="0"/>
    <xf numFmtId="0" fontId="149" fillId="0" borderId="0" applyNumberFormat="0" applyFill="0" applyBorder="0" applyAlignment="0" applyProtection="0"/>
    <xf numFmtId="237" fontId="58" fillId="0" borderId="0" applyFont="0" applyFill="0" applyBorder="0" applyAlignment="0" applyProtection="0"/>
    <xf numFmtId="229" fontId="58" fillId="0" borderId="0" applyFont="0" applyFill="0" applyBorder="0" applyAlignment="0" applyProtection="0"/>
    <xf numFmtId="183"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4" fontId="58" fillId="0" borderId="0" applyFont="0" applyFill="0" applyBorder="0" applyAlignment="0" applyProtection="0"/>
    <xf numFmtId="188" fontId="69" fillId="0" borderId="3">
      <alignment horizontal="right" vertical="center"/>
    </xf>
    <xf numFmtId="166" fontId="58" fillId="0" borderId="0" applyFont="0" applyFill="0" applyBorder="0" applyAlignment="0" applyProtection="0"/>
    <xf numFmtId="224" fontId="59" fillId="0" borderId="0"/>
    <xf numFmtId="166" fontId="58" fillId="0" borderId="0" applyFont="0" applyFill="0" applyBorder="0" applyAlignment="0" applyProtection="0"/>
    <xf numFmtId="205" fontId="58" fillId="0" borderId="0" applyFont="0" applyFill="0" applyBorder="0" applyAlignment="0" applyProtection="0"/>
    <xf numFmtId="181" fontId="58" fillId="0" borderId="0" applyFont="0" applyFill="0" applyBorder="0" applyAlignment="0" applyProtection="0"/>
    <xf numFmtId="244" fontId="58" fillId="0" borderId="0" applyFont="0" applyFill="0" applyBorder="0" applyAlignment="0" applyProtection="0"/>
    <xf numFmtId="195" fontId="86" fillId="0" borderId="0" applyFont="0" applyFill="0" applyBorder="0" applyAlignment="0" applyProtection="0"/>
    <xf numFmtId="221" fontId="58" fillId="0" borderId="0" applyFont="0" applyFill="0" applyBorder="0" applyAlignment="0" applyProtection="0"/>
    <xf numFmtId="0" fontId="74" fillId="6" borderId="0"/>
    <xf numFmtId="194" fontId="58" fillId="0" borderId="0" applyFont="0" applyFill="0" applyBorder="0" applyAlignment="0" applyProtection="0"/>
    <xf numFmtId="194" fontId="58" fillId="0" borderId="0" applyFont="0" applyFill="0" applyBorder="0" applyAlignment="0" applyProtection="0"/>
    <xf numFmtId="240" fontId="60" fillId="0" borderId="3">
      <alignment horizontal="right" vertical="center"/>
    </xf>
    <xf numFmtId="229" fontId="58" fillId="0" borderId="0" applyFont="0" applyFill="0" applyBorder="0" applyAlignment="0" applyProtection="0"/>
    <xf numFmtId="166" fontId="58" fillId="0" borderId="0" applyFont="0" applyFill="0" applyBorder="0" applyAlignment="0" applyProtection="0"/>
    <xf numFmtId="19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1" fillId="3" borderId="0" applyNumberFormat="0" applyBorder="0" applyAlignment="0" applyProtection="0"/>
    <xf numFmtId="166" fontId="58" fillId="0" borderId="0" applyFont="0" applyFill="0" applyBorder="0" applyAlignment="0" applyProtection="0"/>
    <xf numFmtId="255" fontId="59" fillId="0" borderId="0" applyFill="0" applyBorder="0" applyAlignment="0"/>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229" fontId="58" fillId="0" borderId="0" applyFont="0" applyFill="0" applyBorder="0" applyAlignment="0" applyProtection="0"/>
    <xf numFmtId="188" fontId="69" fillId="0" borderId="3">
      <alignment horizontal="right" vertical="center"/>
    </xf>
    <xf numFmtId="187" fontId="58" fillId="0" borderId="0" applyFont="0" applyFill="0" applyBorder="0" applyAlignment="0" applyProtection="0"/>
    <xf numFmtId="166" fontId="58"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21" fontId="58" fillId="0" borderId="0" applyFont="0" applyFill="0" applyBorder="0" applyAlignment="0" applyProtection="0"/>
    <xf numFmtId="0" fontId="129" fillId="0" borderId="2"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07" fontId="59" fillId="0" borderId="0" applyFill="0" applyBorder="0" applyAlignment="0"/>
    <xf numFmtId="169" fontId="262" fillId="0" borderId="0" applyFont="0" applyFill="0" applyBorder="0" applyAlignment="0" applyProtection="0"/>
    <xf numFmtId="166" fontId="58" fillId="0" borderId="0" applyFont="0" applyFill="0" applyBorder="0" applyAlignment="0" applyProtection="0"/>
    <xf numFmtId="188" fontId="69" fillId="0" borderId="3">
      <alignment horizontal="right" vertical="center"/>
    </xf>
    <xf numFmtId="244" fontId="58" fillId="0" borderId="0" applyFont="0" applyFill="0" applyBorder="0" applyAlignment="0" applyProtection="0"/>
    <xf numFmtId="195"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0" fontId="153" fillId="6" borderId="32" applyNumberFormat="0" applyAlignment="0" applyProtection="0"/>
    <xf numFmtId="219" fontId="109" fillId="0" borderId="0" applyFont="0" applyFill="0" applyBorder="0" applyAlignment="0" applyProtection="0"/>
    <xf numFmtId="226"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215" fontId="38" fillId="0" borderId="0"/>
    <xf numFmtId="167" fontId="58" fillId="0" borderId="0" applyFont="0" applyFill="0" applyBorder="0" applyAlignment="0" applyProtection="0"/>
    <xf numFmtId="243" fontId="79" fillId="0" borderId="0" applyFont="0" applyFill="0" applyBorder="0" applyAlignment="0" applyProtection="0"/>
    <xf numFmtId="195" fontId="58" fillId="0" borderId="0" applyFont="0" applyFill="0" applyBorder="0" applyAlignment="0" applyProtection="0"/>
    <xf numFmtId="188" fontId="69" fillId="0" borderId="3">
      <alignment horizontal="right" vertical="center"/>
    </xf>
    <xf numFmtId="239" fontId="58" fillId="0" borderId="0" applyFont="0" applyFill="0" applyBorder="0" applyAlignment="0" applyProtection="0"/>
    <xf numFmtId="244" fontId="58" fillId="0" borderId="0" applyFont="0" applyFill="0" applyBorder="0" applyAlignment="0" applyProtection="0"/>
    <xf numFmtId="229" fontId="58" fillId="0" borderId="0" applyFont="0" applyFill="0" applyBorder="0" applyAlignment="0" applyProtection="0"/>
    <xf numFmtId="166" fontId="58" fillId="0" borderId="0" applyFont="0" applyFill="0" applyBorder="0" applyAlignment="0" applyProtection="0"/>
    <xf numFmtId="210" fontId="71" fillId="0" borderId="3">
      <alignment horizontal="right" vertical="center"/>
    </xf>
    <xf numFmtId="209" fontId="58" fillId="0" borderId="0" applyFont="0" applyFill="0" applyBorder="0" applyAlignment="0" applyProtection="0"/>
    <xf numFmtId="208" fontId="71" fillId="0" borderId="3">
      <alignment horizontal="right" vertical="center"/>
    </xf>
    <xf numFmtId="167" fontId="58" fillId="0" borderId="0" applyFont="0" applyFill="0" applyBorder="0" applyAlignment="0" applyProtection="0"/>
    <xf numFmtId="188" fontId="69" fillId="0" borderId="3">
      <alignment horizontal="right" vertical="center"/>
    </xf>
    <xf numFmtId="186" fontId="59" fillId="0" borderId="0" applyFill="0" applyBorder="0" applyAlignment="0"/>
    <xf numFmtId="176" fontId="58" fillId="0" borderId="0" applyFont="0" applyFill="0" applyBorder="0" applyAlignment="0" applyProtection="0"/>
    <xf numFmtId="188" fontId="69" fillId="0" borderId="3">
      <alignment horizontal="right" vertical="center"/>
    </xf>
    <xf numFmtId="183" fontId="58" fillId="0" borderId="0" applyFont="0" applyFill="0" applyBorder="0" applyAlignment="0" applyProtection="0"/>
    <xf numFmtId="208" fontId="71" fillId="0" borderId="3">
      <alignment horizontal="right" vertical="center"/>
    </xf>
    <xf numFmtId="169" fontId="66" fillId="0" borderId="0" applyFont="0" applyFill="0" applyBorder="0" applyAlignment="0" applyProtection="0"/>
    <xf numFmtId="0" fontId="66"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253" fontId="68" fillId="0" borderId="0" applyFont="0" applyFill="0" applyBorder="0" applyAlignment="0" applyProtection="0"/>
    <xf numFmtId="167" fontId="58" fillId="0" borderId="0" applyFont="0" applyFill="0" applyBorder="0" applyAlignment="0" applyProtection="0"/>
    <xf numFmtId="235" fontId="105" fillId="0" borderId="0" applyFont="0" applyFill="0" applyBorder="0" applyAlignment="0" applyProtection="0"/>
    <xf numFmtId="176" fontId="58" fillId="0" borderId="0" applyFont="0" applyFill="0" applyBorder="0" applyAlignment="0" applyProtection="0"/>
    <xf numFmtId="228"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83" fontId="58" fillId="0" borderId="0" applyFont="0" applyFill="0" applyBorder="0" applyAlignment="0" applyProtection="0"/>
    <xf numFmtId="169" fontId="58" fillId="0" borderId="0" applyFont="0" applyFill="0" applyBorder="0" applyAlignment="0" applyProtection="0"/>
    <xf numFmtId="188" fontId="69" fillId="0" borderId="3">
      <alignment horizontal="right" vertical="center"/>
    </xf>
    <xf numFmtId="41" fontId="58" fillId="0" borderId="0" applyFont="0" applyFill="0" applyBorder="0" applyAlignment="0" applyProtection="0"/>
    <xf numFmtId="201" fontId="60" fillId="0" borderId="3">
      <alignment horizontal="right" vertical="center"/>
    </xf>
    <xf numFmtId="41" fontId="58" fillId="0" borderId="0" applyFont="0" applyFill="0" applyBorder="0" applyAlignment="0" applyProtection="0"/>
    <xf numFmtId="240" fontId="60" fillId="0" borderId="3">
      <alignment horizontal="right" vertical="center"/>
    </xf>
    <xf numFmtId="41" fontId="58" fillId="0" borderId="0" applyFont="0" applyFill="0" applyBorder="0" applyAlignment="0" applyProtection="0"/>
    <xf numFmtId="3" fontId="59" fillId="0" borderId="0" applyFont="0" applyFill="0" applyBorder="0" applyAlignment="0" applyProtection="0"/>
    <xf numFmtId="176" fontId="58" fillId="0" borderId="0" applyFont="0" applyFill="0" applyBorder="0" applyAlignment="0" applyProtection="0"/>
    <xf numFmtId="209" fontId="58" fillId="0" borderId="0" applyFont="0" applyFill="0" applyBorder="0" applyAlignment="0" applyProtection="0"/>
    <xf numFmtId="176" fontId="79" fillId="0" borderId="0" applyFont="0" applyFill="0" applyBorder="0" applyAlignment="0" applyProtection="0"/>
    <xf numFmtId="217" fontId="86" fillId="0" borderId="0" applyFont="0" applyFill="0" applyBorder="0" applyAlignment="0" applyProtection="0"/>
    <xf numFmtId="209" fontId="86"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237" fontId="58" fillId="0" borderId="0" applyFont="0" applyFill="0" applyBorder="0" applyAlignment="0" applyProtection="0"/>
    <xf numFmtId="240" fontId="60" fillId="0" borderId="3">
      <alignment horizontal="right" vertical="center"/>
    </xf>
    <xf numFmtId="209" fontId="58" fillId="0" borderId="0" applyFont="0" applyFill="0" applyBorder="0" applyAlignment="0" applyProtection="0"/>
    <xf numFmtId="210" fontId="71" fillId="0" borderId="3">
      <alignment horizontal="right" vertical="center"/>
    </xf>
    <xf numFmtId="202" fontId="58" fillId="0" borderId="0" applyFont="0" applyFill="0" applyBorder="0" applyAlignment="0" applyProtection="0"/>
    <xf numFmtId="209" fontId="58" fillId="0" borderId="0" applyFont="0" applyFill="0" applyBorder="0" applyAlignment="0" applyProtection="0"/>
    <xf numFmtId="0" fontId="71" fillId="0" borderId="0"/>
    <xf numFmtId="211" fontId="58" fillId="0" borderId="0" applyFont="0" applyFill="0" applyBorder="0" applyAlignment="0" applyProtection="0"/>
    <xf numFmtId="232" fontId="59" fillId="0" borderId="0" applyFont="0" applyFill="0" applyBorder="0" applyAlignment="0" applyProtection="0"/>
    <xf numFmtId="209" fontId="58" fillId="0" borderId="0" applyFont="0" applyFill="0" applyBorder="0" applyAlignment="0" applyProtection="0"/>
    <xf numFmtId="264" fontId="62" fillId="0" borderId="0"/>
    <xf numFmtId="209"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09" fontId="58" fillId="0" borderId="0" applyFont="0" applyFill="0" applyBorder="0" applyAlignment="0" applyProtection="0"/>
    <xf numFmtId="266" fontId="59" fillId="0" borderId="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69" fontId="39"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69" fontId="66" fillId="0" borderId="0" applyFont="0" applyFill="0" applyBorder="0" applyAlignment="0" applyProtection="0"/>
    <xf numFmtId="196" fontId="59" fillId="0" borderId="0" applyFont="0" applyFill="0" applyBorder="0" applyAlignment="0" applyProtection="0"/>
    <xf numFmtId="0" fontId="59" fillId="0" borderId="0" applyFont="0" applyFill="0" applyBorder="0" applyAlignment="0" applyProtection="0"/>
    <xf numFmtId="211" fontId="58" fillId="0" borderId="0" applyFont="0" applyFill="0" applyBorder="0" applyAlignment="0" applyProtection="0"/>
    <xf numFmtId="228" fontId="58" fillId="0" borderId="0" applyFont="0" applyFill="0" applyBorder="0" applyAlignment="0" applyProtection="0"/>
    <xf numFmtId="0" fontId="74" fillId="6" borderId="0"/>
    <xf numFmtId="167" fontId="58" fillId="0" borderId="0" applyFont="0" applyFill="0" applyBorder="0" applyAlignment="0" applyProtection="0"/>
    <xf numFmtId="0" fontId="62" fillId="0" borderId="0"/>
    <xf numFmtId="228"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52" fontId="58" fillId="0" borderId="0" applyFont="0" applyFill="0" applyBorder="0" applyAlignment="0" applyProtection="0"/>
    <xf numFmtId="175" fontId="58" fillId="0" borderId="0" applyFont="0" applyFill="0" applyBorder="0" applyAlignment="0" applyProtection="0"/>
    <xf numFmtId="211" fontId="58" fillId="0" borderId="0" applyFont="0" applyFill="0" applyBorder="0" applyAlignment="0" applyProtection="0"/>
    <xf numFmtId="188" fontId="69" fillId="0" borderId="3">
      <alignment horizontal="right" vertical="center"/>
    </xf>
    <xf numFmtId="0" fontId="85" fillId="0" borderId="0" applyProtection="0"/>
    <xf numFmtId="188" fontId="69" fillId="0" borderId="3">
      <alignment horizontal="right" vertical="center"/>
    </xf>
    <xf numFmtId="3" fontId="154" fillId="0" borderId="8" applyNumberFormat="0" applyAlignment="0">
      <alignment horizontal="center" vertical="center"/>
    </xf>
    <xf numFmtId="167" fontId="79"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262" fillId="0" borderId="0"/>
    <xf numFmtId="237" fontId="58" fillId="0" borderId="0" applyFont="0" applyFill="0" applyBorder="0" applyAlignment="0" applyProtection="0"/>
    <xf numFmtId="209" fontId="58" fillId="0" borderId="0" applyFont="0" applyFill="0" applyBorder="0" applyAlignment="0" applyProtection="0"/>
    <xf numFmtId="174" fontId="58" fillId="0" borderId="0" applyFont="0" applyFill="0" applyBorder="0" applyAlignment="0" applyProtection="0"/>
    <xf numFmtId="180" fontId="58" fillId="0" borderId="0" applyFont="0" applyFill="0" applyBorder="0" applyAlignment="0" applyProtection="0"/>
    <xf numFmtId="288" fontId="68" fillId="0" borderId="0" applyFont="0" applyFill="0" applyBorder="0" applyAlignment="0" applyProtection="0"/>
    <xf numFmtId="198" fontId="58" fillId="0" borderId="0" applyFont="0" applyFill="0" applyBorder="0" applyAlignment="0" applyProtection="0"/>
    <xf numFmtId="216" fontId="83" fillId="0" borderId="3">
      <alignment horizontal="right" vertical="center"/>
    </xf>
    <xf numFmtId="43" fontId="58" fillId="0" borderId="0" applyFont="0" applyFill="0" applyBorder="0" applyAlignment="0" applyProtection="0"/>
    <xf numFmtId="182" fontId="58" fillId="0" borderId="0" applyFont="0" applyFill="0" applyBorder="0" applyAlignment="0" applyProtection="0"/>
    <xf numFmtId="181" fontId="58" fillId="0" borderId="0" applyFont="0" applyFill="0" applyBorder="0" applyAlignment="0" applyProtection="0"/>
    <xf numFmtId="174" fontId="58" fillId="0" borderId="0" applyFont="0" applyFill="0" applyBorder="0" applyAlignment="0" applyProtection="0"/>
    <xf numFmtId="179" fontId="58" fillId="0" borderId="0" applyFont="0" applyFill="0" applyBorder="0" applyAlignment="0" applyProtection="0"/>
    <xf numFmtId="188" fontId="69" fillId="0" borderId="3">
      <alignment horizontal="right" vertical="center"/>
    </xf>
    <xf numFmtId="216" fontId="83" fillId="0" borderId="3">
      <alignment horizontal="right" vertical="center"/>
    </xf>
    <xf numFmtId="210" fontId="71" fillId="0" borderId="3">
      <alignment horizontal="right" vertical="center"/>
    </xf>
    <xf numFmtId="169"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86" fontId="59" fillId="0" borderId="0" applyFill="0" applyBorder="0" applyAlignment="0"/>
    <xf numFmtId="169" fontId="58" fillId="0" borderId="0" applyFont="0" applyFill="0" applyBorder="0" applyAlignment="0" applyProtection="0"/>
    <xf numFmtId="208" fontId="71" fillId="0" borderId="3">
      <alignment horizontal="right" vertical="center"/>
    </xf>
    <xf numFmtId="174" fontId="58" fillId="0" borderId="0" applyFont="0" applyFill="0" applyBorder="0" applyAlignment="0" applyProtection="0"/>
    <xf numFmtId="186" fontId="59" fillId="0" borderId="0" applyFill="0" applyBorder="0" applyAlignment="0"/>
    <xf numFmtId="169" fontId="58" fillId="0" borderId="0" applyFont="0" applyFill="0" applyBorder="0" applyAlignment="0" applyProtection="0"/>
    <xf numFmtId="198" fontId="58" fillId="0" borderId="0" applyFont="0" applyFill="0" applyBorder="0" applyAlignment="0" applyProtection="0"/>
    <xf numFmtId="0" fontId="62" fillId="0" borderId="0"/>
    <xf numFmtId="181" fontId="58" fillId="0" borderId="0" applyFont="0" applyFill="0" applyBorder="0" applyAlignment="0" applyProtection="0"/>
    <xf numFmtId="169" fontId="58" fillId="0" borderId="0" applyFont="0" applyFill="0" applyBorder="0" applyAlignment="0" applyProtection="0"/>
    <xf numFmtId="182" fontId="58" fillId="0" borderId="0" applyFont="0" applyFill="0" applyBorder="0" applyAlignment="0" applyProtection="0"/>
    <xf numFmtId="188"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43" fontId="58" fillId="0" borderId="0" applyFont="0" applyFill="0" applyBorder="0" applyAlignment="0" applyProtection="0"/>
    <xf numFmtId="169" fontId="39" fillId="0" borderId="0" applyFont="0" applyFill="0" applyBorder="0" applyAlignment="0" applyProtection="0"/>
    <xf numFmtId="43" fontId="58" fillId="0" borderId="0" applyFont="0" applyFill="0" applyBorder="0" applyAlignment="0" applyProtection="0"/>
    <xf numFmtId="198" fontId="58" fillId="0" borderId="0" applyFont="0" applyFill="0" applyBorder="0" applyAlignment="0" applyProtection="0"/>
    <xf numFmtId="282" fontId="60" fillId="0" borderId="0"/>
    <xf numFmtId="195" fontId="58" fillId="0" borderId="0" applyFont="0" applyFill="0" applyBorder="0" applyAlignment="0" applyProtection="0"/>
    <xf numFmtId="0" fontId="62" fillId="0" borderId="0"/>
    <xf numFmtId="209" fontId="86" fillId="0" borderId="0" applyFont="0" applyFill="0" applyBorder="0" applyAlignment="0" applyProtection="0"/>
    <xf numFmtId="174" fontId="58" fillId="0" borderId="0" applyFont="0" applyFill="0" applyBorder="0" applyAlignment="0" applyProtection="0"/>
    <xf numFmtId="0" fontId="58" fillId="0" borderId="0" applyFont="0" applyFill="0" applyBorder="0" applyAlignment="0" applyProtection="0"/>
    <xf numFmtId="201" fontId="60" fillId="0" borderId="3">
      <alignment horizontal="right" vertical="center"/>
    </xf>
    <xf numFmtId="198" fontId="58" fillId="0" borderId="0" applyFont="0" applyFill="0" applyBorder="0" applyAlignment="0" applyProtection="0"/>
    <xf numFmtId="4" fontId="157" fillId="4" borderId="0" applyNumberFormat="0" applyProtection="0">
      <alignment horizontal="left" vertical="center" indent="1"/>
    </xf>
    <xf numFmtId="198" fontId="58" fillId="0" borderId="0" applyFont="0" applyFill="0" applyBorder="0" applyAlignment="0" applyProtection="0"/>
    <xf numFmtId="198" fontId="58" fillId="0" borderId="0" applyFont="0" applyFill="0" applyBorder="0" applyAlignment="0" applyProtection="0"/>
    <xf numFmtId="210" fontId="71" fillId="0" borderId="3">
      <alignment horizontal="right" vertical="center"/>
    </xf>
    <xf numFmtId="180" fontId="58" fillId="0" borderId="0" applyFont="0" applyFill="0" applyBorder="0" applyAlignment="0" applyProtection="0"/>
    <xf numFmtId="0" fontId="158" fillId="0" borderId="0"/>
    <xf numFmtId="0" fontId="151" fillId="18" borderId="0" applyNumberFormat="0" applyBorder="0" applyAlignment="0" applyProtection="0"/>
    <xf numFmtId="179"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69" fontId="66" fillId="0" borderId="0" applyFont="0" applyFill="0" applyBorder="0" applyAlignment="0" applyProtection="0"/>
    <xf numFmtId="207" fontId="59" fillId="0" borderId="0" applyFill="0" applyBorder="0" applyAlignment="0"/>
    <xf numFmtId="205" fontId="58" fillId="0" borderId="0" applyFont="0" applyFill="0" applyBorder="0" applyAlignment="0" applyProtection="0"/>
    <xf numFmtId="174" fontId="58" fillId="0" borderId="0" applyFont="0" applyFill="0" applyBorder="0" applyAlignment="0" applyProtection="0"/>
    <xf numFmtId="0" fontId="103" fillId="0" borderId="0"/>
    <xf numFmtId="0" fontId="101" fillId="0" borderId="0" applyProtection="0"/>
    <xf numFmtId="174" fontId="58" fillId="0" borderId="0" applyFont="0" applyFill="0" applyBorder="0" applyAlignment="0" applyProtection="0"/>
    <xf numFmtId="174" fontId="58" fillId="0" borderId="0" applyFont="0" applyFill="0" applyBorder="0" applyAlignment="0" applyProtection="0"/>
    <xf numFmtId="216" fontId="83" fillId="0" borderId="3">
      <alignment horizontal="right" vertical="center"/>
    </xf>
    <xf numFmtId="268" fontId="89"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59" fillId="0" borderId="0"/>
    <xf numFmtId="169" fontId="58" fillId="0" borderId="0" applyFont="0" applyFill="0" applyBorder="0" applyAlignment="0" applyProtection="0"/>
    <xf numFmtId="176" fontId="60" fillId="0" borderId="0" applyFont="0" applyFill="0" applyBorder="0" applyAlignment="0" applyProtection="0"/>
    <xf numFmtId="198" fontId="58" fillId="0" borderId="0" applyFont="0" applyFill="0" applyBorder="0" applyAlignment="0" applyProtection="0"/>
    <xf numFmtId="169" fontId="58" fillId="0" borderId="0" applyFont="0" applyFill="0" applyBorder="0" applyAlignment="0" applyProtection="0"/>
    <xf numFmtId="0" fontId="39" fillId="0" borderId="0"/>
    <xf numFmtId="198" fontId="58"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198" fontId="58" fillId="0" borderId="0" applyFont="0" applyFill="0" applyBorder="0" applyAlignment="0" applyProtection="0"/>
    <xf numFmtId="188" fontId="69" fillId="0" borderId="3">
      <alignment horizontal="right" vertical="center"/>
    </xf>
    <xf numFmtId="169" fontId="58" fillId="0" borderId="0" applyFont="0" applyFill="0" applyBorder="0" applyAlignment="0" applyProtection="0"/>
    <xf numFmtId="174"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98" fontId="58" fillId="0" borderId="0" applyFont="0" applyFill="0" applyBorder="0" applyAlignment="0" applyProtection="0"/>
    <xf numFmtId="169" fontId="59" fillId="0" borderId="0" applyFont="0" applyFill="0" applyBorder="0" applyAlignment="0" applyProtection="0"/>
    <xf numFmtId="205" fontId="58" fillId="0" borderId="0" applyFont="0" applyFill="0" applyBorder="0" applyAlignment="0" applyProtection="0"/>
    <xf numFmtId="188" fontId="69" fillId="0" borderId="3">
      <alignment horizontal="right" vertical="center"/>
    </xf>
    <xf numFmtId="43" fontId="58" fillId="0" borderId="0" applyFont="0" applyFill="0" applyBorder="0" applyAlignment="0" applyProtection="0"/>
    <xf numFmtId="205" fontId="58" fillId="0" borderId="0" applyFont="0" applyFill="0" applyBorder="0" applyAlignment="0" applyProtection="0"/>
    <xf numFmtId="190" fontId="58" fillId="0" borderId="3">
      <alignment horizontal="right" vertical="center"/>
    </xf>
    <xf numFmtId="255" fontId="59" fillId="0" borderId="0" applyFill="0" applyBorder="0" applyAlignment="0"/>
    <xf numFmtId="169" fontId="58" fillId="0" borderId="0" applyFont="0" applyFill="0" applyBorder="0" applyAlignment="0" applyProtection="0"/>
    <xf numFmtId="0" fontId="262" fillId="0" borderId="0"/>
    <xf numFmtId="174" fontId="58" fillId="0" borderId="0" applyFont="0" applyFill="0" applyBorder="0" applyAlignment="0" applyProtection="0"/>
    <xf numFmtId="179" fontId="58" fillId="0" borderId="0" applyFont="0" applyFill="0" applyBorder="0" applyAlignment="0" applyProtection="0"/>
    <xf numFmtId="0" fontId="59" fillId="0" borderId="0"/>
    <xf numFmtId="198"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196" fontId="59" fillId="0" borderId="0" applyFill="0" applyBorder="0" applyAlignment="0"/>
    <xf numFmtId="169" fontId="58" fillId="0" borderId="0" applyFont="0" applyFill="0" applyBorder="0" applyAlignment="0" applyProtection="0"/>
    <xf numFmtId="181" fontId="58" fillId="0" borderId="0" applyFont="0" applyFill="0" applyBorder="0" applyAlignment="0" applyProtection="0"/>
    <xf numFmtId="208" fontId="71" fillId="0" borderId="3">
      <alignment horizontal="right" vertical="center"/>
    </xf>
    <xf numFmtId="174" fontId="58" fillId="0" borderId="0" applyFont="0" applyFill="0" applyBorder="0" applyAlignment="0" applyProtection="0"/>
    <xf numFmtId="201" fontId="60" fillId="0" borderId="3">
      <alignment horizontal="right" vertical="center"/>
    </xf>
    <xf numFmtId="181"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4"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72" fontId="58" fillId="0" borderId="0" applyFont="0" applyFill="0" applyBorder="0" applyAlignment="0" applyProtection="0"/>
    <xf numFmtId="247" fontId="58" fillId="0" borderId="0" applyFont="0" applyFill="0" applyBorder="0" applyAlignment="0" applyProtection="0"/>
    <xf numFmtId="210" fontId="71" fillId="0" borderId="3">
      <alignment horizontal="right" vertical="center"/>
    </xf>
    <xf numFmtId="205" fontId="58" fillId="0" borderId="0" applyFont="0" applyFill="0" applyBorder="0" applyAlignment="0" applyProtection="0"/>
    <xf numFmtId="233" fontId="59" fillId="0" borderId="0" applyFill="0" applyBorder="0" applyAlignment="0"/>
    <xf numFmtId="0" fontId="59"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210" fontId="71" fillId="0" borderId="3">
      <alignment horizontal="right" vertical="center"/>
    </xf>
    <xf numFmtId="179" fontId="58" fillId="0" borderId="0" applyFont="0" applyFill="0" applyBorder="0" applyAlignment="0" applyProtection="0"/>
    <xf numFmtId="210" fontId="71" fillId="0" borderId="3">
      <alignment horizontal="right" vertical="center"/>
    </xf>
    <xf numFmtId="9" fontId="66" fillId="0" borderId="0" applyFont="0" applyFill="0" applyBorder="0" applyAlignment="0" applyProtection="0"/>
    <xf numFmtId="174" fontId="58" fillId="0" borderId="0" applyFont="0" applyFill="0" applyBorder="0" applyAlignment="0" applyProtection="0"/>
    <xf numFmtId="176" fontId="86" fillId="0" borderId="0" applyFont="0" applyFill="0" applyBorder="0" applyAlignment="0" applyProtection="0"/>
    <xf numFmtId="217" fontId="86" fillId="0" borderId="0" applyFont="0" applyFill="0" applyBorder="0" applyAlignment="0" applyProtection="0"/>
    <xf numFmtId="196" fontId="59" fillId="0" borderId="0" applyFill="0" applyBorder="0" applyAlignment="0"/>
    <xf numFmtId="242" fontId="86" fillId="0" borderId="0" applyFont="0" applyFill="0" applyBorder="0" applyAlignment="0" applyProtection="0"/>
    <xf numFmtId="217" fontId="86" fillId="0" borderId="0" applyFont="0" applyFill="0" applyBorder="0" applyAlignment="0" applyProtection="0"/>
    <xf numFmtId="196" fontId="59"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0" fontId="156" fillId="0" borderId="0" applyNumberFormat="0" applyFill="0" applyBorder="0" applyAlignment="0" applyProtection="0"/>
    <xf numFmtId="169" fontId="262" fillId="0" borderId="0" applyFont="0" applyFill="0" applyBorder="0" applyAlignment="0" applyProtection="0"/>
    <xf numFmtId="217" fontId="86" fillId="0" borderId="0" applyFont="0" applyFill="0" applyBorder="0" applyAlignment="0" applyProtection="0"/>
    <xf numFmtId="169" fontId="262" fillId="0" borderId="0" applyFont="0" applyFill="0" applyBorder="0" applyAlignment="0" applyProtection="0"/>
    <xf numFmtId="242" fontId="86"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177" fontId="59" fillId="0" borderId="3">
      <alignment horizontal="right" vertical="center"/>
    </xf>
    <xf numFmtId="0" fontId="62" fillId="0" borderId="0" applyNumberFormat="0" applyFill="0" applyBorder="0" applyAlignment="0" applyProtection="0"/>
    <xf numFmtId="208" fontId="71" fillId="0" borderId="3">
      <alignment horizontal="right" vertical="center"/>
    </xf>
    <xf numFmtId="236" fontId="86" fillId="0" borderId="0" applyFont="0" applyFill="0" applyBorder="0" applyAlignment="0" applyProtection="0"/>
    <xf numFmtId="166" fontId="58" fillId="0" borderId="0" applyFont="0" applyFill="0" applyBorder="0" applyAlignment="0" applyProtection="0"/>
    <xf numFmtId="198" fontId="59" fillId="0" borderId="0" applyFont="0" applyFill="0" applyBorder="0" applyAlignment="0" applyProtection="0"/>
    <xf numFmtId="221" fontId="58" fillId="0" borderId="0" applyFont="0" applyFill="0" applyBorder="0" applyAlignment="0" applyProtection="0"/>
    <xf numFmtId="188" fontId="69"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262" fillId="0" borderId="0"/>
    <xf numFmtId="166" fontId="58" fillId="0" borderId="0" applyFont="0" applyFill="0" applyBorder="0" applyAlignment="0" applyProtection="0"/>
    <xf numFmtId="166"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9" fontId="262" fillId="0" borderId="0" applyFon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20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42" fontId="86" fillId="0" borderId="0" applyFont="0" applyFill="0" applyBorder="0" applyAlignment="0" applyProtection="0"/>
    <xf numFmtId="244" fontId="58" fillId="0" borderId="0" applyFont="0" applyFill="0" applyBorder="0" applyAlignment="0" applyProtection="0"/>
    <xf numFmtId="187" fontId="58" fillId="0" borderId="0" applyFont="0" applyFill="0" applyBorder="0" applyAlignment="0" applyProtection="0"/>
    <xf numFmtId="187" fontId="58" fillId="0" borderId="0" applyFont="0" applyFill="0" applyBorder="0" applyAlignment="0" applyProtection="0"/>
    <xf numFmtId="201" fontId="60" fillId="0" borderId="3">
      <alignment horizontal="right" vertical="center"/>
    </xf>
    <xf numFmtId="187" fontId="58" fillId="0" borderId="0" applyFont="0" applyFill="0" applyBorder="0" applyAlignment="0" applyProtection="0"/>
    <xf numFmtId="177" fontId="68" fillId="0" borderId="3">
      <alignment horizontal="right" vertical="center"/>
    </xf>
    <xf numFmtId="195" fontId="86" fillId="0" borderId="0" applyFont="0" applyFill="0" applyBorder="0" applyAlignment="0" applyProtection="0"/>
    <xf numFmtId="219" fontId="109" fillId="0" borderId="0" applyFont="0" applyFill="0" applyBorder="0" applyAlignment="0" applyProtection="0"/>
    <xf numFmtId="226" fontId="58" fillId="0" borderId="0" applyFont="0" applyFill="0" applyBorder="0" applyAlignment="0" applyProtection="0"/>
    <xf numFmtId="187" fontId="58" fillId="0" borderId="0" applyFont="0" applyFill="0" applyBorder="0" applyAlignment="0" applyProtection="0"/>
    <xf numFmtId="177" fontId="59" fillId="0" borderId="3">
      <alignment horizontal="right" vertical="center"/>
    </xf>
    <xf numFmtId="207" fontId="59" fillId="0" borderId="0" applyFill="0" applyBorder="0" applyAlignment="0"/>
    <xf numFmtId="0" fontId="74" fillId="6" borderId="0"/>
    <xf numFmtId="187" fontId="58" fillId="0" borderId="0" applyFont="0" applyFill="0" applyBorder="0" applyAlignment="0" applyProtection="0"/>
    <xf numFmtId="211" fontId="58" fillId="0" borderId="0" applyFont="0" applyFill="0" applyBorder="0" applyAlignment="0" applyProtection="0"/>
    <xf numFmtId="229" fontId="58" fillId="0" borderId="0" applyFont="0" applyFill="0" applyBorder="0" applyAlignment="0" applyProtection="0"/>
    <xf numFmtId="180" fontId="79" fillId="0" borderId="0" applyFont="0" applyFill="0" applyBorder="0" applyAlignment="0" applyProtection="0"/>
    <xf numFmtId="187" fontId="58" fillId="0" borderId="0" applyFont="0" applyFill="0" applyBorder="0" applyAlignment="0" applyProtection="0"/>
    <xf numFmtId="202" fontId="58"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95" fontId="58" fillId="0" borderId="0" applyFont="0" applyFill="0" applyBorder="0" applyAlignment="0" applyProtection="0"/>
    <xf numFmtId="258" fontId="101"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21" fontId="58" fillId="0" borderId="0" applyFont="0" applyFill="0" applyBorder="0" applyAlignment="0" applyProtection="0"/>
    <xf numFmtId="0" fontId="160" fillId="0" borderId="29"/>
    <xf numFmtId="220" fontId="80"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67" fillId="0" borderId="0"/>
    <xf numFmtId="166" fontId="58" fillId="0" borderId="0" applyFont="0" applyFill="0" applyBorder="0" applyAlignment="0" applyProtection="0"/>
    <xf numFmtId="0" fontId="161" fillId="0" borderId="0"/>
    <xf numFmtId="166" fontId="58" fillId="0" borderId="0" applyFont="0" applyFill="0" applyBorder="0" applyAlignment="0" applyProtection="0"/>
    <xf numFmtId="207" fontId="59" fillId="0" borderId="0" applyFill="0" applyBorder="0" applyAlignment="0"/>
    <xf numFmtId="176" fontId="86" fillId="0" borderId="0" applyFont="0" applyFill="0" applyBorder="0" applyAlignment="0" applyProtection="0"/>
    <xf numFmtId="0" fontId="151" fillId="19" borderId="0" applyNumberFormat="0" applyBorder="0" applyAlignment="0" applyProtection="0"/>
    <xf numFmtId="243"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206" fontId="136" fillId="0" borderId="28" applyFont="0" applyFill="0" applyBorder="0"/>
    <xf numFmtId="41" fontId="58" fillId="0" borderId="0" applyFont="0" applyFill="0" applyBorder="0" applyAlignment="0" applyProtection="0"/>
    <xf numFmtId="169" fontId="66" fillId="0" borderId="0" applyFont="0" applyFill="0" applyBorder="0" applyAlignment="0" applyProtection="0"/>
    <xf numFmtId="183" fontId="58" fillId="0" borderId="0" applyFont="0" applyFill="0" applyBorder="0" applyAlignment="0" applyProtection="0"/>
    <xf numFmtId="167"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28" fontId="58" fillId="0" borderId="0" applyFont="0" applyFill="0" applyBorder="0" applyAlignment="0" applyProtection="0"/>
    <xf numFmtId="188" fontId="69" fillId="0" borderId="3">
      <alignment horizontal="right" vertical="center"/>
    </xf>
    <xf numFmtId="41"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95" fillId="0" borderId="0" applyNumberFormat="0" applyFill="0" applyBorder="0" applyAlignment="0" applyProtection="0">
      <alignment vertical="top"/>
      <protection locked="0"/>
    </xf>
    <xf numFmtId="176" fontId="58" fillId="0" borderId="0" applyFont="0" applyFill="0" applyBorder="0" applyAlignment="0" applyProtection="0"/>
    <xf numFmtId="228" fontId="58" fillId="0" borderId="0" applyFont="0" applyFill="0" applyBorder="0" applyAlignment="0" applyProtection="0"/>
    <xf numFmtId="167"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6" fontId="58" fillId="0" borderId="0" applyFont="0" applyFill="0" applyBorder="0" applyAlignment="0" applyProtection="0"/>
    <xf numFmtId="188" fontId="69" fillId="0" borderId="3">
      <alignment horizontal="right" vertical="center"/>
    </xf>
    <xf numFmtId="188" fontId="69" fillId="0" borderId="3">
      <alignment horizontal="right" vertical="center"/>
    </xf>
    <xf numFmtId="0" fontId="95" fillId="0" borderId="0" applyNumberFormat="0" applyFill="0" applyBorder="0" applyAlignment="0" applyProtection="0">
      <alignment vertical="top"/>
      <protection locked="0"/>
    </xf>
    <xf numFmtId="41"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237" fontId="58" fillId="0" borderId="0" applyFont="0" applyFill="0" applyBorder="0" applyAlignment="0" applyProtection="0"/>
    <xf numFmtId="202"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209" fontId="58" fillId="0" borderId="0" applyFont="0" applyFill="0" applyBorder="0" applyAlignment="0" applyProtection="0"/>
    <xf numFmtId="210" fontId="71" fillId="0" borderId="3">
      <alignment horizontal="right" vertical="center"/>
    </xf>
    <xf numFmtId="174"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0" fontId="93" fillId="11" borderId="0" applyNumberFormat="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88" fontId="69" fillId="0" borderId="3">
      <alignment horizontal="right" vertical="center"/>
    </xf>
    <xf numFmtId="41" fontId="58" fillId="0" borderId="0" applyFont="0" applyFill="0" applyBorder="0" applyAlignment="0" applyProtection="0"/>
    <xf numFmtId="176"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167" fontId="58" fillId="0" borderId="0" applyFont="0" applyFill="0" applyBorder="0" applyAlignment="0" applyProtection="0"/>
    <xf numFmtId="0" fontId="107" fillId="0" borderId="0" applyNumberFormat="0" applyFill="0" applyBorder="0" applyProtection="0">
      <alignment vertical="center"/>
    </xf>
    <xf numFmtId="176"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38" fontId="112" fillId="2" borderId="0" applyNumberFormat="0" applyBorder="0" applyAlignment="0" applyProtection="0"/>
    <xf numFmtId="0" fontId="70" fillId="0" borderId="0" applyProtection="0"/>
    <xf numFmtId="167" fontId="58" fillId="0" borderId="0" applyFont="0" applyFill="0" applyBorder="0" applyAlignment="0" applyProtection="0"/>
    <xf numFmtId="0" fontId="74" fillId="0" borderId="0">
      <alignment wrapText="1"/>
    </xf>
    <xf numFmtId="209" fontId="58" fillId="0" borderId="0" applyFont="0" applyFill="0" applyBorder="0" applyAlignment="0" applyProtection="0"/>
    <xf numFmtId="167" fontId="58" fillId="0" borderId="0" applyFont="0" applyFill="0" applyBorder="0" applyAlignment="0" applyProtection="0"/>
    <xf numFmtId="9" fontId="163" fillId="0" borderId="0" applyBorder="0" applyAlignment="0" applyProtection="0"/>
    <xf numFmtId="176" fontId="58" fillId="0" borderId="0" applyFont="0" applyFill="0" applyBorder="0" applyAlignment="0" applyProtection="0"/>
    <xf numFmtId="169" fontId="66" fillId="0" borderId="0" applyFont="0" applyFill="0" applyBorder="0" applyAlignment="0" applyProtection="0"/>
    <xf numFmtId="169" fontId="13"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211" fontId="58" fillId="0" borderId="0" applyFont="0" applyFill="0" applyBorder="0" applyAlignment="0" applyProtection="0"/>
    <xf numFmtId="246" fontId="59"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37"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210" fontId="71" fillId="0" borderId="3">
      <alignment horizontal="right" vertical="center"/>
    </xf>
    <xf numFmtId="211" fontId="58" fillId="0" borderId="0" applyFont="0" applyFill="0" applyBorder="0" applyAlignment="0" applyProtection="0"/>
    <xf numFmtId="228" fontId="58" fillId="0" borderId="0" applyFont="0" applyFill="0" applyBorder="0" applyAlignment="0" applyProtection="0"/>
    <xf numFmtId="167"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4" fontId="126" fillId="4" borderId="0" applyNumberFormat="0" applyProtection="0">
      <alignment horizontal="left" vertical="center" indent="1"/>
    </xf>
    <xf numFmtId="228" fontId="58" fillId="0" borderId="0" applyFont="0" applyFill="0" applyBorder="0" applyAlignment="0" applyProtection="0"/>
    <xf numFmtId="195" fontId="86" fillId="0" borderId="0" applyFont="0" applyFill="0" applyBorder="0" applyAlignment="0" applyProtection="0"/>
    <xf numFmtId="226"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0" fontId="74" fillId="6" borderId="0"/>
    <xf numFmtId="167" fontId="58" fillId="0" borderId="0" applyFont="0" applyFill="0" applyBorder="0" applyAlignment="0" applyProtection="0"/>
    <xf numFmtId="167" fontId="58" fillId="0" borderId="0" applyFont="0" applyFill="0" applyBorder="0" applyAlignment="0" applyProtection="0"/>
    <xf numFmtId="0" fontId="59" fillId="0" borderId="0" applyFont="0" applyFill="0" applyBorder="0" applyAlignment="0" applyProtection="0"/>
    <xf numFmtId="0" fontId="59" fillId="0" borderId="0"/>
    <xf numFmtId="167" fontId="58" fillId="0" borderId="0" applyFont="0" applyFill="0" applyBorder="0" applyAlignment="0" applyProtection="0"/>
    <xf numFmtId="209" fontId="58" fillId="0" borderId="0" applyFont="0" applyFill="0" applyBorder="0" applyAlignment="0" applyProtection="0"/>
    <xf numFmtId="169" fontId="58" fillId="0" borderId="0" applyFont="0" applyFill="0" applyBorder="0" applyAlignment="0" applyProtection="0"/>
    <xf numFmtId="198" fontId="58" fillId="0" borderId="0" applyFont="0" applyFill="0" applyBorder="0" applyAlignment="0" applyProtection="0"/>
    <xf numFmtId="240" fontId="60" fillId="0" borderId="3">
      <alignment horizontal="right" vertical="center"/>
    </xf>
    <xf numFmtId="43" fontId="58" fillId="0" borderId="0" applyFont="0" applyFill="0" applyBorder="0" applyAlignment="0" applyProtection="0"/>
    <xf numFmtId="0" fontId="103" fillId="0" borderId="0"/>
    <xf numFmtId="198" fontId="79" fillId="0" borderId="0" applyFont="0" applyFill="0" applyBorder="0" applyAlignment="0" applyProtection="0"/>
    <xf numFmtId="182" fontId="58" fillId="0" borderId="0" applyFont="0" applyFill="0" applyBorder="0" applyAlignment="0" applyProtection="0"/>
    <xf numFmtId="181" fontId="58" fillId="0" borderId="0" applyFont="0" applyFill="0" applyBorder="0" applyAlignment="0" applyProtection="0"/>
    <xf numFmtId="174" fontId="58" fillId="0" borderId="0" applyFont="0" applyFill="0" applyBorder="0" applyAlignment="0" applyProtection="0"/>
    <xf numFmtId="43" fontId="58" fillId="0" borderId="0" applyFont="0" applyFill="0" applyBorder="0" applyAlignment="0" applyProtection="0"/>
    <xf numFmtId="210" fontId="71" fillId="0" borderId="3">
      <alignment horizontal="right" vertical="center"/>
    </xf>
    <xf numFmtId="179" fontId="58" fillId="0" borderId="0" applyFont="0" applyFill="0" applyBorder="0" applyAlignment="0" applyProtection="0"/>
    <xf numFmtId="251" fontId="67" fillId="0" borderId="0" applyFill="0" applyBorder="0" applyAlignment="0"/>
    <xf numFmtId="198" fontId="58" fillId="0" borderId="0" applyFont="0" applyFill="0" applyBorder="0" applyAlignment="0" applyProtection="0"/>
    <xf numFmtId="216" fontId="83" fillId="0" borderId="3">
      <alignment horizontal="right" vertical="center"/>
    </xf>
    <xf numFmtId="198" fontId="58" fillId="0" borderId="0" applyFont="0" applyFill="0" applyBorder="0" applyAlignment="0" applyProtection="0"/>
    <xf numFmtId="269" fontId="59" fillId="0" borderId="0" applyFill="0" applyBorder="0" applyAlignment="0"/>
    <xf numFmtId="198" fontId="58" fillId="0" borderId="0" applyFont="0" applyFill="0" applyBorder="0" applyAlignment="0" applyProtection="0"/>
    <xf numFmtId="198" fontId="79"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0" fontId="74" fillId="6" borderId="0"/>
    <xf numFmtId="169" fontId="58" fillId="0" borderId="0" applyFont="0" applyFill="0" applyBorder="0" applyAlignment="0" applyProtection="0"/>
    <xf numFmtId="198" fontId="58" fillId="0" borderId="0" applyFont="0" applyFill="0" applyBorder="0" applyAlignment="0" applyProtection="0"/>
    <xf numFmtId="169" fontId="59" fillId="0" borderId="0" applyFont="0" applyFill="0" applyBorder="0" applyAlignment="0" applyProtection="0"/>
    <xf numFmtId="181" fontId="58" fillId="0" borderId="0" applyFont="0" applyFill="0" applyBorder="0" applyAlignment="0" applyProtection="0"/>
    <xf numFmtId="0" fontId="74" fillId="6" borderId="0"/>
    <xf numFmtId="169" fontId="58" fillId="0" borderId="0" applyFont="0" applyFill="0" applyBorder="0" applyAlignment="0" applyProtection="0"/>
    <xf numFmtId="182"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8" fontId="69" fillId="0" borderId="3">
      <alignment horizontal="right" vertical="center"/>
    </xf>
    <xf numFmtId="43" fontId="58" fillId="0" borderId="0" applyFont="0" applyFill="0" applyBorder="0" applyAlignment="0" applyProtection="0"/>
    <xf numFmtId="172" fontId="67" fillId="0" borderId="0" applyFill="0" applyBorder="0" applyAlignment="0"/>
    <xf numFmtId="43" fontId="58" fillId="0" borderId="0" applyFont="0" applyFill="0" applyBorder="0" applyAlignment="0" applyProtection="0"/>
    <xf numFmtId="198" fontId="58" fillId="0" borderId="0" applyFont="0" applyFill="0" applyBorder="0" applyAlignment="0" applyProtection="0"/>
    <xf numFmtId="188" fontId="69" fillId="0" borderId="3">
      <alignment horizontal="right" vertical="center"/>
    </xf>
    <xf numFmtId="169" fontId="66" fillId="0" borderId="0" applyFont="0" applyFill="0" applyBorder="0" applyAlignment="0" applyProtection="0"/>
    <xf numFmtId="0" fontId="62" fillId="0" borderId="0"/>
    <xf numFmtId="43" fontId="58" fillId="0" borderId="0" applyFont="0" applyFill="0" applyBorder="0" applyAlignment="0" applyProtection="0"/>
    <xf numFmtId="0" fontId="58" fillId="0" borderId="0" applyFont="0" applyFill="0" applyBorder="0" applyAlignment="0" applyProtection="0"/>
    <xf numFmtId="177" fontId="68" fillId="0" borderId="3">
      <alignment horizontal="right" vertical="center"/>
    </xf>
    <xf numFmtId="198" fontId="58" fillId="0" borderId="0" applyFont="0" applyFill="0" applyBorder="0" applyAlignment="0" applyProtection="0"/>
    <xf numFmtId="188" fontId="69" fillId="0" borderId="3">
      <alignment horizontal="right" vertical="center"/>
    </xf>
    <xf numFmtId="0" fontId="74" fillId="6" borderId="0"/>
    <xf numFmtId="198" fontId="58" fillId="0" borderId="0" applyFont="0" applyFill="0" applyBorder="0" applyAlignment="0" applyProtection="0"/>
    <xf numFmtId="188" fontId="69" fillId="0" borderId="3">
      <alignment horizontal="right" vertical="center"/>
    </xf>
    <xf numFmtId="186" fontId="59" fillId="0" borderId="0" applyFill="0" applyBorder="0" applyAlignment="0"/>
    <xf numFmtId="0" fontId="151" fillId="20" borderId="0" applyNumberFormat="0" applyBorder="0" applyAlignment="0" applyProtection="0"/>
    <xf numFmtId="179" fontId="58" fillId="0" borderId="0" applyFont="0" applyFill="0" applyBorder="0" applyAlignment="0" applyProtection="0"/>
    <xf numFmtId="188" fontId="69" fillId="0" borderId="3">
      <alignment horizontal="right" vertical="center"/>
    </xf>
    <xf numFmtId="174" fontId="58" fillId="0" borderId="0" applyFont="0" applyFill="0" applyBorder="0" applyAlignment="0" applyProtection="0"/>
    <xf numFmtId="218" fontId="59" fillId="0" borderId="24">
      <alignment vertical="center"/>
    </xf>
    <xf numFmtId="196" fontId="59" fillId="0" borderId="0" applyFill="0" applyBorder="0" applyAlignment="0"/>
    <xf numFmtId="174" fontId="58" fillId="0" borderId="0" applyFont="0" applyFill="0" applyBorder="0" applyAlignment="0" applyProtection="0"/>
    <xf numFmtId="205" fontId="58" fillId="0" borderId="0" applyFont="0" applyFill="0" applyBorder="0" applyAlignment="0" applyProtection="0"/>
    <xf numFmtId="210" fontId="71" fillId="0" borderId="3">
      <alignment horizontal="right" vertical="center"/>
    </xf>
    <xf numFmtId="174" fontId="58" fillId="0" borderId="0" applyFont="0" applyFill="0" applyBorder="0" applyAlignment="0" applyProtection="0"/>
    <xf numFmtId="174" fontId="58" fillId="0" borderId="0" applyFont="0" applyFill="0" applyBorder="0" applyAlignment="0" applyProtection="0"/>
    <xf numFmtId="188" fontId="69" fillId="0" borderId="3">
      <alignment horizontal="right" vertical="center"/>
    </xf>
    <xf numFmtId="246" fontId="59"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0" fontId="160" fillId="0" borderId="29"/>
    <xf numFmtId="174" fontId="58" fillId="0" borderId="0" applyFont="0" applyFill="0" applyBorder="0" applyAlignment="0" applyProtection="0"/>
    <xf numFmtId="174" fontId="58" fillId="0" borderId="0" applyFont="0" applyFill="0" applyBorder="0" applyAlignment="0" applyProtection="0"/>
    <xf numFmtId="203" fontId="59" fillId="0" borderId="3">
      <alignment horizontal="right" vertical="center"/>
    </xf>
    <xf numFmtId="174"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244" fontId="58" fillId="0" borderId="0" applyFont="0" applyFill="0" applyBorder="0" applyAlignment="0" applyProtection="0"/>
    <xf numFmtId="195" fontId="58" fillId="0" borderId="0" applyFont="0" applyFill="0" applyBorder="0" applyAlignment="0" applyProtection="0"/>
    <xf numFmtId="216" fontId="83" fillId="0" borderId="3">
      <alignment horizontal="right" vertical="center"/>
    </xf>
    <xf numFmtId="43" fontId="58" fillId="0" borderId="0" applyFont="0" applyFill="0" applyBorder="0" applyAlignment="0" applyProtection="0"/>
    <xf numFmtId="0" fontId="95" fillId="0" borderId="0" applyNumberFormat="0" applyFill="0" applyBorder="0" applyAlignment="0" applyProtection="0">
      <alignment vertical="top"/>
      <protection locked="0"/>
    </xf>
    <xf numFmtId="169" fontId="58"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214" fontId="60" fillId="0" borderId="0" applyFont="0" applyFill="0" applyBorder="0" applyAlignment="0" applyProtection="0"/>
    <xf numFmtId="224" fontId="59" fillId="0" borderId="0"/>
    <xf numFmtId="0" fontId="74" fillId="6" borderId="0"/>
    <xf numFmtId="198" fontId="58" fillId="0" borderId="0" applyFont="0" applyFill="0" applyBorder="0" applyAlignment="0" applyProtection="0"/>
    <xf numFmtId="169" fontId="58" fillId="0" borderId="0" applyFont="0" applyFill="0" applyBorder="0" applyAlignment="0" applyProtection="0"/>
    <xf numFmtId="190" fontId="58" fillId="0" borderId="3">
      <alignment horizontal="right" vertical="center"/>
    </xf>
    <xf numFmtId="198" fontId="58" fillId="0" borderId="0" applyFont="0" applyFill="0" applyBorder="0" applyAlignment="0" applyProtection="0"/>
    <xf numFmtId="0" fontId="39" fillId="0" borderId="0"/>
    <xf numFmtId="186" fontId="59" fillId="0" borderId="0" applyFill="0" applyBorder="0" applyAlignment="0"/>
    <xf numFmtId="205" fontId="58" fillId="0" borderId="0" applyFont="0" applyFill="0" applyBorder="0" applyAlignment="0" applyProtection="0"/>
    <xf numFmtId="43" fontId="58" fillId="0" borderId="0" applyFont="0" applyFill="0" applyBorder="0" applyAlignment="0" applyProtection="0"/>
    <xf numFmtId="205" fontId="58" fillId="0" borderId="0" applyFont="0" applyFill="0" applyBorder="0" applyAlignment="0" applyProtection="0"/>
    <xf numFmtId="169" fontId="58" fillId="0" borderId="0" applyFont="0" applyFill="0" applyBorder="0" applyAlignment="0" applyProtection="0"/>
    <xf numFmtId="0" fontId="158" fillId="0" borderId="0"/>
    <xf numFmtId="4" fontId="164" fillId="21" borderId="17" applyNumberFormat="0" applyProtection="0">
      <alignment horizontal="right" vertical="center"/>
    </xf>
    <xf numFmtId="207" fontId="59" fillId="0" borderId="0" applyFill="0" applyBorder="0" applyAlignment="0"/>
    <xf numFmtId="179" fontId="58" fillId="0" borderId="0" applyFont="0" applyFill="0" applyBorder="0" applyAlignment="0" applyProtection="0"/>
    <xf numFmtId="174" fontId="58" fillId="0" borderId="0" applyFont="0" applyFill="0" applyBorder="0" applyAlignment="0" applyProtection="0"/>
    <xf numFmtId="169" fontId="58" fillId="0" borderId="0" applyFont="0" applyFill="0" applyBorder="0" applyAlignment="0" applyProtection="0"/>
    <xf numFmtId="41" fontId="79" fillId="0" borderId="0" applyFont="0" applyFill="0" applyBorder="0" applyAlignment="0" applyProtection="0"/>
    <xf numFmtId="205" fontId="58" fillId="0" borderId="0" applyFont="0" applyFill="0" applyBorder="0" applyAlignment="0" applyProtection="0"/>
    <xf numFmtId="181"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169" fontId="58" fillId="0" borderId="0" applyFont="0" applyFill="0" applyBorder="0" applyAlignment="0" applyProtection="0"/>
    <xf numFmtId="181" fontId="58" fillId="0" borderId="0" applyFont="0" applyFill="0" applyBorder="0" applyAlignment="0" applyProtection="0"/>
    <xf numFmtId="0" fontId="59" fillId="0" borderId="0"/>
    <xf numFmtId="174" fontId="58" fillId="0" borderId="0" applyFont="0" applyFill="0" applyBorder="0" applyAlignment="0" applyProtection="0"/>
    <xf numFmtId="181" fontId="58" fillId="0" borderId="0" applyFont="0" applyFill="0" applyBorder="0" applyAlignment="0" applyProtection="0"/>
    <xf numFmtId="174" fontId="58" fillId="0" borderId="0" applyFont="0" applyFill="0" applyBorder="0" applyAlignment="0" applyProtection="0"/>
    <xf numFmtId="169" fontId="59" fillId="0" borderId="0" applyFont="0" applyFill="0" applyBorder="0" applyAlignment="0" applyProtection="0"/>
    <xf numFmtId="272" fontId="58" fillId="0" borderId="0" applyFont="0" applyFill="0" applyBorder="0" applyAlignment="0" applyProtection="0"/>
    <xf numFmtId="0" fontId="74" fillId="6" borderId="0"/>
    <xf numFmtId="169" fontId="58" fillId="0" borderId="0" applyFont="0" applyFill="0" applyBorder="0" applyAlignment="0" applyProtection="0"/>
    <xf numFmtId="0" fontId="62" fillId="0" borderId="0"/>
    <xf numFmtId="169" fontId="58" fillId="0" borderId="0" applyFont="0" applyFill="0" applyBorder="0" applyAlignment="0" applyProtection="0"/>
    <xf numFmtId="208" fontId="71" fillId="0" borderId="3">
      <alignment horizontal="right" vertical="center"/>
    </xf>
    <xf numFmtId="169" fontId="58" fillId="0" borderId="0" applyFont="0" applyFill="0" applyBorder="0" applyAlignment="0" applyProtection="0"/>
    <xf numFmtId="179" fontId="58" fillId="0" borderId="0" applyFont="0" applyFill="0" applyBorder="0" applyAlignment="0" applyProtection="0"/>
    <xf numFmtId="210" fontId="71" fillId="0" borderId="3">
      <alignment horizontal="right" vertical="center"/>
    </xf>
    <xf numFmtId="174" fontId="58" fillId="0" borderId="0" applyFont="0" applyFill="0" applyBorder="0" applyAlignment="0" applyProtection="0"/>
    <xf numFmtId="167" fontId="79" fillId="0" borderId="0" applyFont="0" applyFill="0" applyBorder="0" applyAlignment="0" applyProtection="0"/>
    <xf numFmtId="0" fontId="151" fillId="16" borderId="0" applyNumberFormat="0" applyBorder="0" applyAlignment="0" applyProtection="0"/>
    <xf numFmtId="242" fontId="86"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0" fontId="262" fillId="0" borderId="0"/>
    <xf numFmtId="217" fontId="86" fillId="0" borderId="0" applyFont="0" applyFill="0" applyBorder="0" applyAlignment="0" applyProtection="0"/>
    <xf numFmtId="242" fontId="86" fillId="0" borderId="0" applyFont="0" applyFill="0" applyBorder="0" applyAlignment="0" applyProtection="0"/>
    <xf numFmtId="217" fontId="86" fillId="0" borderId="0" applyFont="0" applyFill="0" applyBorder="0" applyAlignment="0" applyProtection="0"/>
    <xf numFmtId="49" fontId="166" fillId="0" borderId="2">
      <alignment vertical="center"/>
    </xf>
    <xf numFmtId="217" fontId="86" fillId="0" borderId="0" applyFont="0" applyFill="0" applyBorder="0" applyAlignment="0" applyProtection="0"/>
    <xf numFmtId="217" fontId="86" fillId="0" borderId="0" applyFont="0" applyFill="0" applyBorder="0" applyAlignment="0" applyProtection="0"/>
    <xf numFmtId="236" fontId="86"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7" fontId="59" fillId="0" borderId="0" applyFill="0" applyBorder="0" applyAlignment="0"/>
    <xf numFmtId="186"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16"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167" fontId="66" fillId="0" borderId="0" applyFont="0" applyFill="0" applyBorder="0" applyAlignment="0" applyProtection="0"/>
    <xf numFmtId="249"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88" fontId="69" fillId="0" borderId="3">
      <alignment horizontal="right" vertical="center"/>
    </xf>
    <xf numFmtId="0" fontId="61" fillId="0" borderId="0">
      <alignment vertical="top"/>
    </xf>
    <xf numFmtId="210" fontId="71" fillId="0" borderId="3">
      <alignment horizontal="right" vertical="center"/>
    </xf>
    <xf numFmtId="176" fontId="58" fillId="0" borderId="0" applyFont="0" applyFill="0" applyBorder="0" applyAlignment="0" applyProtection="0"/>
    <xf numFmtId="176"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8" fontId="58" fillId="0" borderId="0" applyFont="0" applyFill="0" applyBorder="0" applyAlignment="0" applyProtection="0"/>
    <xf numFmtId="228"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75" fontId="58" fillId="0" borderId="0" applyFont="0" applyFill="0" applyBorder="0" applyAlignment="0" applyProtection="0"/>
    <xf numFmtId="0" fontId="59" fillId="0" borderId="0"/>
    <xf numFmtId="180"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169" fontId="59" fillId="0" borderId="0" applyFont="0" applyFill="0" applyBorder="0" applyAlignment="0" applyProtection="0"/>
    <xf numFmtId="0" fontId="65" fillId="0" borderId="0">
      <alignment vertical="top"/>
    </xf>
    <xf numFmtId="180" fontId="59" fillId="0" borderId="0" applyFont="0" applyFill="0" applyBorder="0" applyAlignment="0" applyProtection="0"/>
    <xf numFmtId="207"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20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5" fontId="59" fillId="0" borderId="0" applyFont="0" applyFill="0" applyBorder="0" applyAlignment="0" applyProtection="0"/>
    <xf numFmtId="236" fontId="101" fillId="0" borderId="0" applyProtection="0"/>
    <xf numFmtId="0" fontId="62" fillId="0" borderId="0" applyNumberFormat="0" applyFill="0" applyBorder="0" applyAlignment="0" applyProtection="0"/>
    <xf numFmtId="188"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169" fontId="66" fillId="0" borderId="0" applyFont="0" applyFill="0" applyBorder="0" applyAlignment="0" applyProtection="0"/>
    <xf numFmtId="0" fontId="62" fillId="0" borderId="0" applyNumberFormat="0" applyFill="0" applyBorder="0" applyAlignment="0" applyProtection="0"/>
    <xf numFmtId="196" fontId="59"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8" fontId="69" fillId="0" borderId="3">
      <alignment horizontal="right" vertical="center"/>
    </xf>
    <xf numFmtId="177" fontId="68" fillId="0" borderId="3">
      <alignment horizontal="right" vertical="center"/>
    </xf>
    <xf numFmtId="24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62"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7" fontId="101" fillId="0" borderId="0" applyProtection="0"/>
    <xf numFmtId="0" fontId="70" fillId="0" borderId="0" applyProtection="0"/>
    <xf numFmtId="207" fontId="59" fillId="0" borderId="0" applyFill="0" applyBorder="0" applyAlignment="0"/>
    <xf numFmtId="186" fontId="59" fillId="0" borderId="0" applyFill="0" applyBorder="0" applyAlignment="0"/>
    <xf numFmtId="236" fontId="101" fillId="0" borderId="0" applyProtection="0"/>
    <xf numFmtId="188" fontId="69" fillId="0" borderId="3">
      <alignment horizontal="right" vertical="center"/>
    </xf>
    <xf numFmtId="217" fontId="101" fillId="0" borderId="0" applyProtection="0"/>
    <xf numFmtId="217" fontId="101" fillId="0" borderId="0" applyProtection="0"/>
    <xf numFmtId="220" fontId="80" fillId="0" borderId="0" applyFont="0" applyFill="0" applyBorder="0" applyAlignment="0" applyProtection="0"/>
    <xf numFmtId="0" fontId="62" fillId="0" borderId="0" applyNumberFormat="0" applyFill="0" applyBorder="0" applyAlignment="0" applyProtection="0"/>
    <xf numFmtId="188"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8"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229" fontId="58" fillId="0" borderId="0" applyFont="0" applyFill="0" applyBorder="0" applyAlignment="0" applyProtection="0"/>
    <xf numFmtId="0" fontId="67" fillId="0" borderId="0"/>
    <xf numFmtId="0" fontId="59" fillId="0" borderId="0"/>
    <xf numFmtId="0" fontId="68" fillId="0" borderId="0"/>
    <xf numFmtId="273" fontId="169" fillId="0" borderId="0" applyFont="0" applyFill="0" applyBorder="0" applyAlignment="0" applyProtection="0"/>
    <xf numFmtId="178" fontId="169" fillId="0" borderId="0" applyFont="0" applyFill="0" applyBorder="0" applyAlignment="0" applyProtection="0"/>
    <xf numFmtId="0" fontId="140" fillId="0" borderId="0"/>
    <xf numFmtId="0" fontId="140" fillId="0" borderId="0"/>
    <xf numFmtId="167"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201" fontId="60" fillId="0" borderId="3">
      <alignment horizontal="right" vertical="center"/>
    </xf>
    <xf numFmtId="0" fontId="80" fillId="0" borderId="0"/>
    <xf numFmtId="0" fontId="80" fillId="0" borderId="0"/>
    <xf numFmtId="0" fontId="59" fillId="0" borderId="0"/>
    <xf numFmtId="240" fontId="60" fillId="0" borderId="3">
      <alignment horizontal="right" vertical="center"/>
    </xf>
    <xf numFmtId="196" fontId="59" fillId="0" borderId="0" applyFill="0" applyBorder="0" applyAlignment="0"/>
    <xf numFmtId="169" fontId="79" fillId="0" borderId="0" applyFont="0" applyFill="0" applyBorder="0" applyAlignment="0" applyProtection="0"/>
    <xf numFmtId="0" fontId="80" fillId="0" borderId="0" applyProtection="0"/>
    <xf numFmtId="3" fontId="72" fillId="0" borderId="2"/>
    <xf numFmtId="177" fontId="59" fillId="0" borderId="3">
      <alignment horizontal="right" vertical="center"/>
    </xf>
    <xf numFmtId="0" fontId="74" fillId="6" borderId="0"/>
    <xf numFmtId="188" fontId="69" fillId="0" borderId="3">
      <alignment horizontal="right" vertical="center"/>
    </xf>
    <xf numFmtId="3" fontId="72" fillId="0" borderId="2"/>
    <xf numFmtId="177" fontId="59" fillId="0" borderId="3">
      <alignment horizontal="right" vertical="center"/>
    </xf>
    <xf numFmtId="255" fontId="59" fillId="0" borderId="0" applyFill="0" applyBorder="0" applyAlignment="0"/>
    <xf numFmtId="3" fontId="72" fillId="0" borderId="2"/>
    <xf numFmtId="235" fontId="105" fillId="0" borderId="0" applyFont="0" applyFill="0" applyBorder="0" applyAlignment="0" applyProtection="0"/>
    <xf numFmtId="0" fontId="128" fillId="6" borderId="0"/>
    <xf numFmtId="207" fontId="59" fillId="0" borderId="0" applyFill="0" applyBorder="0" applyAlignment="0"/>
    <xf numFmtId="0" fontId="128" fillId="6" borderId="0"/>
    <xf numFmtId="4" fontId="126" fillId="21" borderId="17" applyNumberFormat="0" applyProtection="0">
      <alignment horizontal="right" vertical="center"/>
    </xf>
    <xf numFmtId="233" fontId="59" fillId="0" borderId="0" applyFill="0" applyBorder="0" applyAlignment="0"/>
    <xf numFmtId="0" fontId="128" fillId="6" borderId="0"/>
    <xf numFmtId="235" fontId="105" fillId="0" borderId="0" applyFont="0" applyFill="0" applyBorder="0" applyAlignment="0" applyProtection="0"/>
    <xf numFmtId="0" fontId="128" fillId="6" borderId="0"/>
    <xf numFmtId="0" fontId="74" fillId="6" borderId="0"/>
    <xf numFmtId="188" fontId="69" fillId="0" borderId="3">
      <alignment horizontal="right" vertical="center"/>
    </xf>
    <xf numFmtId="0" fontId="74" fillId="6" borderId="0"/>
    <xf numFmtId="0" fontId="74" fillId="6" borderId="0"/>
    <xf numFmtId="0" fontId="74" fillId="6" borderId="0"/>
    <xf numFmtId="188" fontId="69" fillId="0" borderId="3">
      <alignment horizontal="right" vertical="center"/>
    </xf>
    <xf numFmtId="38" fontId="63" fillId="0" borderId="0" applyFont="0" applyFill="0" applyBorder="0" applyAlignment="0" applyProtection="0"/>
    <xf numFmtId="0" fontId="74" fillId="6" borderId="0"/>
    <xf numFmtId="196" fontId="59" fillId="0" borderId="0" applyFill="0" applyBorder="0" applyAlignment="0"/>
    <xf numFmtId="0" fontId="262" fillId="0" borderId="0"/>
    <xf numFmtId="0" fontId="74" fillId="6" borderId="0"/>
    <xf numFmtId="188" fontId="69" fillId="0" borderId="3">
      <alignment horizontal="right" vertical="center"/>
    </xf>
    <xf numFmtId="0" fontId="74" fillId="6" borderId="0"/>
    <xf numFmtId="0" fontId="74" fillId="6" borderId="0"/>
    <xf numFmtId="208" fontId="71" fillId="0" borderId="3">
      <alignment horizontal="right" vertical="center"/>
    </xf>
    <xf numFmtId="0" fontId="262" fillId="0" borderId="0"/>
    <xf numFmtId="190" fontId="58" fillId="0" borderId="3">
      <alignment horizontal="right" vertical="center"/>
    </xf>
    <xf numFmtId="275" fontId="55" fillId="0" borderId="0" applyFont="0" applyFill="0" applyBorder="0" applyAlignment="0" applyProtection="0"/>
    <xf numFmtId="0" fontId="74" fillId="6" borderId="0"/>
    <xf numFmtId="0" fontId="74" fillId="6" borderId="0"/>
    <xf numFmtId="0" fontId="74" fillId="6" borderId="0"/>
    <xf numFmtId="186" fontId="59" fillId="0" borderId="0" applyFill="0" applyBorder="0" applyAlignment="0"/>
    <xf numFmtId="209" fontId="58" fillId="0" borderId="0" applyFont="0" applyFill="0" applyBorder="0" applyAlignment="0" applyProtection="0"/>
    <xf numFmtId="176" fontId="58" fillId="0" borderId="0" applyFont="0" applyFill="0" applyBorder="0" applyAlignment="0" applyProtection="0"/>
    <xf numFmtId="0" fontId="74" fillId="6" borderId="0"/>
    <xf numFmtId="0" fontId="74" fillId="6" borderId="0"/>
    <xf numFmtId="169" fontId="13" fillId="0" borderId="0" applyFont="0" applyFill="0" applyBorder="0" applyAlignment="0" applyProtection="0"/>
    <xf numFmtId="169" fontId="59" fillId="0" borderId="0" applyFont="0" applyFill="0" applyBorder="0" applyAlignment="0" applyProtection="0"/>
    <xf numFmtId="0" fontId="62" fillId="0" borderId="0"/>
    <xf numFmtId="188"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169" fontId="159" fillId="0" borderId="0" applyFont="0" applyFill="0" applyBorder="0" applyAlignment="0" applyProtection="0"/>
    <xf numFmtId="269" fontId="59" fillId="0" borderId="0" applyFill="0" applyBorder="0" applyAlignment="0"/>
    <xf numFmtId="0" fontId="74" fillId="6" borderId="0"/>
    <xf numFmtId="177" fontId="68" fillId="0" borderId="3">
      <alignment horizontal="right" vertical="center"/>
    </xf>
    <xf numFmtId="0" fontId="74" fillId="6" borderId="0"/>
    <xf numFmtId="0" fontId="74" fillId="6" borderId="0"/>
    <xf numFmtId="208" fontId="71" fillId="0" borderId="3">
      <alignment horizontal="right" vertical="center"/>
    </xf>
    <xf numFmtId="0" fontId="39" fillId="0" borderId="0"/>
    <xf numFmtId="235" fontId="105" fillId="0" borderId="0" applyFont="0" applyFill="0" applyBorder="0" applyAlignment="0" applyProtection="0"/>
    <xf numFmtId="188" fontId="69" fillId="0" borderId="3">
      <alignment horizontal="right" vertical="center"/>
    </xf>
    <xf numFmtId="191" fontId="59" fillId="0" borderId="0" applyFont="0" applyFill="0" applyBorder="0" applyAlignment="0" applyProtection="0"/>
    <xf numFmtId="0" fontId="128" fillId="6" borderId="0"/>
    <xf numFmtId="0" fontId="128" fillId="6" borderId="0"/>
    <xf numFmtId="186" fontId="59" fillId="0" borderId="0" applyFill="0" applyBorder="0" applyAlignment="0"/>
    <xf numFmtId="0" fontId="129" fillId="0" borderId="2" applyNumberFormat="0" applyFont="0" applyBorder="0">
      <alignment horizontal="left" indent="2"/>
    </xf>
    <xf numFmtId="265"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6" fontId="59" fillId="0" borderId="0"/>
    <xf numFmtId="0" fontId="132" fillId="0" borderId="26" applyFont="0" applyFill="0" applyAlignment="0">
      <alignment vertical="center" wrapText="1"/>
    </xf>
    <xf numFmtId="0" fontId="121" fillId="6" borderId="0"/>
    <xf numFmtId="0" fontId="121" fillId="6" borderId="0"/>
    <xf numFmtId="188" fontId="69" fillId="0" borderId="3">
      <alignment horizontal="right" vertical="center"/>
    </xf>
    <xf numFmtId="196" fontId="59" fillId="0" borderId="0" applyFill="0" applyBorder="0" applyAlignment="0"/>
    <xf numFmtId="214"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10" fontId="71" fillId="0" borderId="3">
      <alignment horizontal="right" vertical="center"/>
    </xf>
    <xf numFmtId="0" fontId="74" fillId="6" borderId="0"/>
    <xf numFmtId="177" fontId="68" fillId="0" borderId="3">
      <alignment horizontal="right" vertical="center"/>
    </xf>
    <xf numFmtId="0" fontId="74" fillId="6" borderId="0"/>
    <xf numFmtId="169" fontId="59" fillId="0" borderId="0" applyFont="0" applyFill="0" applyBorder="0" applyAlignment="0" applyProtection="0"/>
    <xf numFmtId="0" fontId="74" fillId="0" borderId="0">
      <alignment wrapText="1"/>
    </xf>
    <xf numFmtId="0" fontId="74" fillId="6" borderId="0"/>
    <xf numFmtId="188" fontId="69" fillId="0" borderId="3">
      <alignment horizontal="right" vertical="center"/>
    </xf>
    <xf numFmtId="38" fontId="112" fillId="2" borderId="0" applyNumberFormat="0" applyBorder="0" applyAlignment="0" applyProtection="0"/>
    <xf numFmtId="0" fontId="74" fillId="6" borderId="0"/>
    <xf numFmtId="0" fontId="74" fillId="6" borderId="0"/>
    <xf numFmtId="196" fontId="59" fillId="0" borderId="0" applyFill="0" applyBorder="0" applyAlignment="0"/>
    <xf numFmtId="0" fontId="74" fillId="6" borderId="0"/>
    <xf numFmtId="267"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31"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89" fontId="59" fillId="0" borderId="0" applyFont="0" applyFill="0" applyBorder="0" applyAlignment="0" applyProtection="0"/>
    <xf numFmtId="0" fontId="74" fillId="6" borderId="0"/>
    <xf numFmtId="0" fontId="74" fillId="6" borderId="0"/>
    <xf numFmtId="0" fontId="74" fillId="6" borderId="0"/>
    <xf numFmtId="176" fontId="140" fillId="0" borderId="0" applyFont="0" applyFill="0" applyBorder="0" applyAlignment="0" applyProtection="0"/>
    <xf numFmtId="0" fontId="74" fillId="6" borderId="0"/>
    <xf numFmtId="210" fontId="71" fillId="0" borderId="3">
      <alignment horizontal="right" vertical="center"/>
    </xf>
    <xf numFmtId="0" fontId="74" fillId="6" borderId="0"/>
    <xf numFmtId="177" fontId="68" fillId="0" borderId="3">
      <alignment horizontal="right" vertical="center"/>
    </xf>
    <xf numFmtId="0" fontId="121" fillId="6" borderId="0"/>
    <xf numFmtId="188"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81" fontId="59" fillId="0" borderId="0" applyFont="0" applyFill="0" applyBorder="0" applyAlignment="0" applyProtection="0"/>
    <xf numFmtId="0" fontId="151" fillId="25" borderId="0" applyNumberFormat="0" applyBorder="0" applyAlignment="0" applyProtection="0"/>
    <xf numFmtId="0" fontId="68" fillId="0" borderId="0"/>
    <xf numFmtId="218"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9" fontId="38" fillId="0" borderId="0" applyFill="0" applyBorder="0" applyProtection="0"/>
    <xf numFmtId="0" fontId="74" fillId="6" borderId="0"/>
    <xf numFmtId="0" fontId="74" fillId="6" borderId="0"/>
    <xf numFmtId="201"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31"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2" fontId="67" fillId="0" borderId="0" applyFill="0" applyBorder="0" applyAlignment="0"/>
    <xf numFmtId="186" fontId="59" fillId="0" borderId="0" applyFill="0" applyBorder="0" applyAlignment="0"/>
    <xf numFmtId="210" fontId="71" fillId="0" borderId="3">
      <alignment horizontal="right" vertical="center"/>
    </xf>
    <xf numFmtId="0" fontId="74" fillId="6" borderId="0"/>
    <xf numFmtId="0" fontId="74" fillId="6" borderId="0"/>
    <xf numFmtId="0" fontId="74" fillId="6" borderId="0"/>
    <xf numFmtId="188" fontId="69" fillId="0" borderId="3">
      <alignment horizontal="right" vertical="center"/>
    </xf>
    <xf numFmtId="0" fontId="74" fillId="6" borderId="0"/>
    <xf numFmtId="188"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80"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86"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88" fontId="69" fillId="0" borderId="3">
      <alignment horizontal="right" vertical="center"/>
    </xf>
    <xf numFmtId="188" fontId="69" fillId="0" borderId="3">
      <alignment horizontal="right" vertical="center"/>
    </xf>
    <xf numFmtId="196" fontId="59" fillId="0" borderId="0" applyFill="0" applyBorder="0" applyAlignment="0"/>
    <xf numFmtId="0" fontId="74" fillId="0" borderId="0">
      <alignment wrapText="1"/>
    </xf>
    <xf numFmtId="188" fontId="69" fillId="0" borderId="3">
      <alignment horizontal="right" vertical="center"/>
    </xf>
    <xf numFmtId="188" fontId="69" fillId="0" borderId="3">
      <alignment horizontal="right" vertical="center"/>
    </xf>
    <xf numFmtId="0" fontId="74" fillId="0" borderId="0">
      <alignment wrapText="1"/>
    </xf>
    <xf numFmtId="0" fontId="74" fillId="0" borderId="0">
      <alignment wrapText="1"/>
    </xf>
    <xf numFmtId="0" fontId="74" fillId="0" borderId="0">
      <alignment wrapText="1"/>
    </xf>
    <xf numFmtId="188" fontId="69" fillId="0" borderId="3">
      <alignment horizontal="right" vertical="center"/>
    </xf>
    <xf numFmtId="0" fontId="74" fillId="0" borderId="0">
      <alignment wrapText="1"/>
    </xf>
    <xf numFmtId="0" fontId="74" fillId="0" borderId="0">
      <alignment wrapText="1"/>
    </xf>
    <xf numFmtId="0" fontId="74" fillId="0" borderId="0">
      <alignment wrapText="1"/>
    </xf>
    <xf numFmtId="207" fontId="59" fillId="0" borderId="0" applyFill="0" applyBorder="0" applyAlignment="0"/>
    <xf numFmtId="271" fontId="62" fillId="0" borderId="2"/>
    <xf numFmtId="0" fontId="74" fillId="0" borderId="0">
      <alignment wrapText="1"/>
    </xf>
    <xf numFmtId="0" fontId="74" fillId="0" borderId="0">
      <alignment wrapText="1"/>
    </xf>
    <xf numFmtId="0" fontId="74" fillId="0" borderId="0">
      <alignment wrapText="1"/>
    </xf>
    <xf numFmtId="198"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81"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196" fontId="59" fillId="0" borderId="0" applyFill="0" applyBorder="0" applyAlignment="0"/>
    <xf numFmtId="201" fontId="60" fillId="0" borderId="3">
      <alignment horizontal="right" vertical="center"/>
    </xf>
    <xf numFmtId="0" fontId="151" fillId="8" borderId="0" applyNumberFormat="0" applyBorder="0" applyAlignment="0" applyProtection="0"/>
    <xf numFmtId="186" fontId="59" fillId="0" borderId="0" applyFill="0" applyBorder="0" applyAlignment="0"/>
    <xf numFmtId="220" fontId="177" fillId="0" borderId="1" applyNumberFormat="0" applyFont="0" applyBorder="0" applyAlignment="0">
      <alignment horizontal="center" vertical="center"/>
    </xf>
    <xf numFmtId="0" fontId="62" fillId="0" borderId="0"/>
    <xf numFmtId="188"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91" fontId="59" fillId="0" borderId="0" applyFont="0" applyFill="0" applyBorder="0" applyAlignment="0" applyProtection="0"/>
    <xf numFmtId="0" fontId="62" fillId="0" borderId="0"/>
    <xf numFmtId="0" fontId="62" fillId="0" borderId="0"/>
    <xf numFmtId="210" fontId="71" fillId="0" borderId="3">
      <alignment horizontal="right" vertical="center"/>
    </xf>
    <xf numFmtId="201" fontId="60" fillId="0" borderId="3">
      <alignment horizontal="right" vertical="center"/>
    </xf>
    <xf numFmtId="0" fontId="62" fillId="0" borderId="0"/>
    <xf numFmtId="221" fontId="58" fillId="0" borderId="0" applyFont="0" applyFill="0" applyBorder="0" applyAlignment="0" applyProtection="0"/>
    <xf numFmtId="219" fontId="109" fillId="0" borderId="0" applyFont="0" applyFill="0" applyBorder="0" applyAlignment="0" applyProtection="0"/>
    <xf numFmtId="188" fontId="69" fillId="0" borderId="3">
      <alignment horizontal="right" vertical="center"/>
    </xf>
    <xf numFmtId="0" fontId="62" fillId="0" borderId="0"/>
    <xf numFmtId="0" fontId="62" fillId="0" borderId="0"/>
    <xf numFmtId="0" fontId="62" fillId="0" borderId="0"/>
    <xf numFmtId="188" fontId="69" fillId="0" borderId="3">
      <alignment horizontal="right" vertical="center"/>
    </xf>
    <xf numFmtId="169"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88" fontId="69" fillId="0" borderId="3">
      <alignment horizontal="right" vertical="center"/>
    </xf>
    <xf numFmtId="0" fontId="93" fillId="19" borderId="0" applyNumberFormat="0" applyBorder="0" applyAlignment="0" applyProtection="0"/>
    <xf numFmtId="0" fontId="62" fillId="0" borderId="0"/>
    <xf numFmtId="0" fontId="62" fillId="0" borderId="0"/>
    <xf numFmtId="167" fontId="58" fillId="0" borderId="0" applyFont="0" applyFill="0" applyBorder="0" applyAlignment="0" applyProtection="0"/>
    <xf numFmtId="252" fontId="58" fillId="0" borderId="0" applyFont="0" applyFill="0" applyBorder="0" applyAlignment="0" applyProtection="0"/>
    <xf numFmtId="0" fontId="62" fillId="0" borderId="0"/>
    <xf numFmtId="176"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222" fontId="67" fillId="0" borderId="0" applyFill="0" applyBorder="0" applyAlignment="0"/>
    <xf numFmtId="0" fontId="71" fillId="0" borderId="0"/>
    <xf numFmtId="0" fontId="66" fillId="0" borderId="0"/>
    <xf numFmtId="0" fontId="71" fillId="0" borderId="0"/>
    <xf numFmtId="210" fontId="71" fillId="0" borderId="3">
      <alignment horizontal="right" vertical="center"/>
    </xf>
    <xf numFmtId="0" fontId="71" fillId="0" borderId="0"/>
    <xf numFmtId="188" fontId="69" fillId="0" borderId="3">
      <alignment horizontal="right" vertical="center"/>
    </xf>
    <xf numFmtId="210" fontId="71" fillId="0" borderId="3">
      <alignment horizontal="right" vertical="center"/>
    </xf>
    <xf numFmtId="207" fontId="59" fillId="0" borderId="0" applyFill="0" applyBorder="0" applyAlignment="0"/>
    <xf numFmtId="169"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90" fontId="58" fillId="0" borderId="3">
      <alignment horizontal="right" vertical="center"/>
    </xf>
    <xf numFmtId="204"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6" fontId="180" fillId="0" borderId="0" applyFont="0" applyFill="0" applyBorder="0" applyAlignment="0" applyProtection="0"/>
    <xf numFmtId="237" fontId="180" fillId="0" borderId="0" applyFont="0" applyFill="0" applyBorder="0" applyAlignment="0" applyProtection="0"/>
    <xf numFmtId="0" fontId="147" fillId="0" borderId="0" applyFont="0" applyFill="0" applyBorder="0" applyAlignment="0" applyProtection="0"/>
    <xf numFmtId="169" fontId="59" fillId="0" borderId="0" applyFont="0" applyFill="0" applyBorder="0" applyAlignment="0" applyProtection="0"/>
    <xf numFmtId="319" fontId="180" fillId="0" borderId="0" applyFont="0" applyFill="0" applyBorder="0" applyAlignment="0" applyProtection="0"/>
    <xf numFmtId="0" fontId="68" fillId="0" borderId="0"/>
    <xf numFmtId="0" fontId="77" fillId="0" borderId="0">
      <alignment horizontal="center" wrapText="1"/>
      <protection locked="0"/>
    </xf>
    <xf numFmtId="183" fontId="135" fillId="0" borderId="0" applyFont="0" applyFill="0" applyBorder="0" applyAlignment="0" applyProtection="0"/>
    <xf numFmtId="180" fontId="59" fillId="0" borderId="0" applyFont="0" applyFill="0" applyBorder="0" applyAlignment="0" applyProtection="0"/>
    <xf numFmtId="0" fontId="181" fillId="0" borderId="0" applyFont="0" applyFill="0" applyBorder="0" applyAlignment="0" applyProtection="0"/>
    <xf numFmtId="182" fontId="135" fillId="0" borderId="0" applyFont="0" applyFill="0" applyBorder="0" applyAlignment="0" applyProtection="0"/>
    <xf numFmtId="246" fontId="59" fillId="0" borderId="0" applyFont="0" applyFill="0" applyBorder="0" applyAlignment="0" applyProtection="0"/>
    <xf numFmtId="164" fontId="104" fillId="10" borderId="2" applyNumberFormat="0" applyAlignment="0">
      <alignment horizontal="left" vertical="top"/>
    </xf>
    <xf numFmtId="0" fontId="181" fillId="0" borderId="0" applyFont="0" applyFill="0" applyBorder="0" applyAlignment="0" applyProtection="0"/>
    <xf numFmtId="301" fontId="58" fillId="0" borderId="0" applyFont="0" applyFill="0" applyBorder="0" applyAlignment="0" applyProtection="0"/>
    <xf numFmtId="217" fontId="86" fillId="0" borderId="0" applyFont="0" applyFill="0" applyBorder="0" applyAlignment="0" applyProtection="0"/>
    <xf numFmtId="0" fontId="182" fillId="12" borderId="0" applyNumberFormat="0" applyBorder="0" applyAlignment="0" applyProtection="0"/>
    <xf numFmtId="210"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86" fontId="59" fillId="0" borderId="0" applyFill="0" applyBorder="0" applyAlignment="0"/>
    <xf numFmtId="298" fontId="63" fillId="0" borderId="0" applyFill="0" applyBorder="0" applyAlignment="0"/>
    <xf numFmtId="195" fontId="86" fillId="0" borderId="0" applyFont="0" applyFill="0" applyBorder="0" applyAlignment="0" applyProtection="0"/>
    <xf numFmtId="244" fontId="58" fillId="0" borderId="0" applyFont="0" applyFill="0" applyBorder="0" applyAlignment="0" applyProtection="0"/>
    <xf numFmtId="295" fontId="60"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8" fontId="71" fillId="0" borderId="3">
      <alignment horizontal="right" vertical="center"/>
    </xf>
    <xf numFmtId="207" fontId="59" fillId="0" borderId="0" applyFill="0" applyBorder="0" applyAlignment="0"/>
    <xf numFmtId="188" fontId="69" fillId="0" borderId="3">
      <alignment horizontal="right" vertical="center"/>
    </xf>
    <xf numFmtId="181" fontId="59" fillId="0" borderId="0" applyFont="0" applyFill="0" applyBorder="0" applyAlignment="0" applyProtection="0"/>
    <xf numFmtId="207" fontId="59" fillId="0" borderId="0" applyFill="0" applyBorder="0" applyAlignment="0"/>
    <xf numFmtId="181" fontId="59" fillId="0" borderId="0" applyFont="0" applyFill="0" applyBorder="0" applyAlignment="0" applyProtection="0"/>
    <xf numFmtId="207" fontId="59" fillId="0" borderId="0" applyFill="0" applyBorder="0" applyAlignment="0"/>
    <xf numFmtId="181" fontId="59" fillId="0" borderId="0" applyFont="0" applyFill="0" applyBorder="0" applyAlignment="0" applyProtection="0"/>
    <xf numFmtId="207" fontId="59" fillId="0" borderId="0" applyFill="0" applyBorder="0" applyAlignment="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188" fontId="69" fillId="0" borderId="3">
      <alignment horizontal="right" vertical="center"/>
    </xf>
    <xf numFmtId="204" fontId="59" fillId="0" borderId="0" applyFont="0" applyFill="0" applyBorder="0" applyAlignment="0" applyProtection="0"/>
    <xf numFmtId="207" fontId="59" fillId="0" borderId="0" applyFill="0" applyBorder="0" applyAlignment="0"/>
    <xf numFmtId="0" fontId="62" fillId="0" borderId="0" applyProtection="0"/>
    <xf numFmtId="198" fontId="79" fillId="0" borderId="0" applyFont="0" applyFill="0" applyBorder="0" applyAlignment="0" applyProtection="0"/>
    <xf numFmtId="204" fontId="59" fillId="0" borderId="0" applyFont="0" applyFill="0" applyBorder="0" applyAlignment="0" applyProtection="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307" fontId="59" fillId="0" borderId="0" applyFill="0" applyBorder="0" applyAlignment="0"/>
    <xf numFmtId="210" fontId="71" fillId="0" borderId="3">
      <alignment horizontal="right" vertical="center"/>
    </xf>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0" fontId="138" fillId="0" borderId="0">
      <alignment horizontal="center"/>
    </xf>
    <xf numFmtId="269" fontId="59" fillId="0" borderId="0" applyFill="0" applyBorder="0" applyAlignment="0"/>
    <xf numFmtId="304"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55" fontId="59" fillId="0" borderId="0" applyFill="0" applyBorder="0" applyAlignment="0"/>
    <xf numFmtId="4" fontId="57" fillId="21" borderId="17" applyNumberFormat="0" applyProtection="0">
      <alignment horizontal="right" vertical="center"/>
    </xf>
    <xf numFmtId="255" fontId="59" fillId="0" borderId="0" applyFill="0" applyBorder="0" applyAlignment="0"/>
    <xf numFmtId="255" fontId="59" fillId="0" borderId="0" applyFill="0" applyBorder="0" applyAlignment="0"/>
    <xf numFmtId="255" fontId="59" fillId="0" borderId="0" applyFill="0" applyBorder="0" applyAlignment="0"/>
    <xf numFmtId="208" fontId="71" fillId="0" borderId="3">
      <alignment horizontal="right" vertical="center"/>
    </xf>
    <xf numFmtId="255" fontId="59" fillId="0" borderId="0" applyFill="0" applyBorder="0" applyAlignment="0"/>
    <xf numFmtId="255" fontId="59" fillId="0" borderId="0" applyFill="0" applyBorder="0" applyAlignment="0"/>
    <xf numFmtId="255" fontId="59" fillId="0" borderId="0" applyFill="0" applyBorder="0" applyAlignment="0"/>
    <xf numFmtId="169" fontId="79" fillId="0" borderId="0" applyFont="0" applyFill="0" applyBorder="0" applyAlignment="0" applyProtection="0"/>
    <xf numFmtId="255" fontId="59" fillId="0" borderId="0" applyFill="0" applyBorder="0" applyAlignment="0"/>
    <xf numFmtId="255" fontId="59" fillId="0" borderId="0" applyFill="0" applyBorder="0" applyAlignment="0"/>
    <xf numFmtId="190" fontId="58" fillId="0" borderId="3">
      <alignment horizontal="right" vertical="center"/>
    </xf>
    <xf numFmtId="284" fontId="68" fillId="0" borderId="0" applyFont="0" applyFill="0" applyBorder="0" applyAlignment="0" applyProtection="0"/>
    <xf numFmtId="203" fontId="68" fillId="0" borderId="3">
      <alignment horizontal="right" vertical="center"/>
    </xf>
    <xf numFmtId="255" fontId="59" fillId="0" borderId="0" applyFill="0" applyBorder="0" applyAlignment="0"/>
    <xf numFmtId="255" fontId="59" fillId="0" borderId="0" applyFill="0" applyBorder="0" applyAlignment="0"/>
    <xf numFmtId="222" fontId="67" fillId="0" borderId="0" applyFill="0" applyBorder="0" applyAlignment="0"/>
    <xf numFmtId="225" fontId="59" fillId="0" borderId="0" applyFont="0" applyFill="0" applyBorder="0" applyAlignment="0" applyProtection="0"/>
    <xf numFmtId="196" fontId="59" fillId="0" borderId="0" applyFill="0" applyBorder="0" applyAlignment="0"/>
    <xf numFmtId="196" fontId="59" fillId="0" borderId="0" applyFill="0" applyBorder="0" applyAlignment="0"/>
    <xf numFmtId="203" fontId="68" fillId="0" borderId="3">
      <alignment horizontal="right" vertical="center"/>
    </xf>
    <xf numFmtId="196" fontId="59" fillId="0" borderId="0" applyFill="0" applyBorder="0" applyAlignment="0"/>
    <xf numFmtId="188" fontId="69" fillId="0" borderId="3">
      <alignment horizontal="right" vertical="center"/>
    </xf>
    <xf numFmtId="196" fontId="59" fillId="0" borderId="0" applyFill="0" applyBorder="0" applyAlignment="0"/>
    <xf numFmtId="196" fontId="59" fillId="0" borderId="0" applyFill="0" applyBorder="0" applyAlignment="0"/>
    <xf numFmtId="0" fontId="262" fillId="0" borderId="0"/>
    <xf numFmtId="196" fontId="59" fillId="0" borderId="0" applyFill="0" applyBorder="0" applyAlignment="0"/>
    <xf numFmtId="0" fontId="262" fillId="0" borderId="0"/>
    <xf numFmtId="196" fontId="59" fillId="0" borderId="0" applyFill="0" applyBorder="0" applyAlignment="0"/>
    <xf numFmtId="196" fontId="59" fillId="0" borderId="0" applyFill="0" applyBorder="0" applyAlignment="0"/>
    <xf numFmtId="196" fontId="59" fillId="0" borderId="0" applyFill="0" applyBorder="0" applyAlignment="0"/>
    <xf numFmtId="188" fontId="69" fillId="0" borderId="3">
      <alignment horizontal="right" vertical="center"/>
    </xf>
    <xf numFmtId="10" fontId="112" fillId="2" borderId="2" applyNumberFormat="0" applyBorder="0" applyAlignment="0" applyProtection="0"/>
    <xf numFmtId="196"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196" fontId="59" fillId="0" borderId="0" applyFill="0" applyBorder="0" applyAlignment="0"/>
    <xf numFmtId="167" fontId="159" fillId="0" borderId="0" applyFont="0" applyFill="0" applyBorder="0" applyAlignment="0" applyProtection="0"/>
    <xf numFmtId="10" fontId="112" fillId="2" borderId="2" applyNumberFormat="0" applyBorder="0" applyAlignment="0" applyProtection="0"/>
    <xf numFmtId="43" fontId="66" fillId="0" borderId="0" applyFont="0" applyFill="0" applyBorder="0" applyAlignment="0" applyProtection="0"/>
    <xf numFmtId="196" fontId="59" fillId="0" borderId="0" applyFill="0" applyBorder="0" applyAlignment="0"/>
    <xf numFmtId="10" fontId="112" fillId="2" borderId="2" applyNumberFormat="0" applyBorder="0" applyAlignment="0" applyProtection="0"/>
    <xf numFmtId="196" fontId="59" fillId="0" borderId="0" applyFill="0" applyBorder="0" applyAlignment="0"/>
    <xf numFmtId="251" fontId="67"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0" fontId="66" fillId="0" borderId="0" applyProtection="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72" fontId="67"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40" fontId="60" fillId="0" borderId="3">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0" fontId="14" fillId="0" borderId="0"/>
    <xf numFmtId="207" fontId="59" fillId="0" borderId="0" applyFill="0" applyBorder="0" applyAlignment="0"/>
    <xf numFmtId="0" fontId="199" fillId="31" borderId="0"/>
    <xf numFmtId="207" fontId="59" fillId="0" borderId="0" applyFill="0" applyBorder="0" applyAlignment="0"/>
    <xf numFmtId="266" fontId="59" fillId="0" borderId="0"/>
    <xf numFmtId="207" fontId="59" fillId="0" borderId="0" applyFill="0" applyBorder="0" applyAlignment="0"/>
    <xf numFmtId="266" fontId="59" fillId="0" borderId="0"/>
    <xf numFmtId="177" fontId="68" fillId="0" borderId="3">
      <alignment horizontal="right" vertical="center"/>
    </xf>
    <xf numFmtId="207" fontId="59" fillId="0" borderId="0" applyFill="0" applyBorder="0" applyAlignment="0"/>
    <xf numFmtId="266" fontId="59" fillId="0" borderId="0"/>
    <xf numFmtId="181" fontId="59" fillId="0" borderId="0" applyFont="0" applyFill="0" applyBorder="0" applyAlignment="0" applyProtection="0"/>
    <xf numFmtId="0" fontId="59" fillId="0" borderId="0"/>
    <xf numFmtId="207" fontId="59" fillId="0" borderId="0" applyFill="0" applyBorder="0" applyAlignment="0"/>
    <xf numFmtId="266" fontId="59" fillId="0" borderId="0"/>
    <xf numFmtId="207" fontId="59" fillId="0" borderId="0" applyFill="0" applyBorder="0" applyAlignment="0"/>
    <xf numFmtId="207" fontId="59" fillId="0" borderId="0" applyFill="0" applyBorder="0" applyAlignment="0"/>
    <xf numFmtId="207"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12" fontId="58" fillId="0" borderId="0" applyFont="0" applyFill="0" applyBorder="0" applyAlignment="0" applyProtection="0"/>
    <xf numFmtId="0" fontId="201" fillId="32" borderId="39" applyNumberFormat="0" applyAlignment="0" applyProtection="0"/>
    <xf numFmtId="243" fontId="79" fillId="0" borderId="0" applyFont="0" applyFill="0" applyBorder="0" applyAlignment="0" applyProtection="0"/>
    <xf numFmtId="220" fontId="80" fillId="0" borderId="0" applyFont="0" applyFill="0" applyBorder="0" applyAlignment="0" applyProtection="0"/>
    <xf numFmtId="0" fontId="202" fillId="0" borderId="6">
      <alignment horizontal="center"/>
    </xf>
    <xf numFmtId="254" fontId="99" fillId="0" borderId="0"/>
    <xf numFmtId="254" fontId="99" fillId="0" borderId="0"/>
    <xf numFmtId="188" fontId="69" fillId="0" borderId="3">
      <alignment horizontal="right" vertical="center"/>
    </xf>
    <xf numFmtId="210" fontId="71" fillId="0" borderId="3">
      <alignment horizontal="right" vertical="center"/>
    </xf>
    <xf numFmtId="254" fontId="99" fillId="0" borderId="0"/>
    <xf numFmtId="208" fontId="71" fillId="0" borderId="3">
      <alignment horizontal="right" vertical="center"/>
    </xf>
    <xf numFmtId="254" fontId="99" fillId="0" borderId="0"/>
    <xf numFmtId="216" fontId="83" fillId="0" borderId="3">
      <alignment horizontal="right" vertical="center"/>
    </xf>
    <xf numFmtId="169" fontId="39" fillId="0" borderId="0" applyFont="0" applyFill="0" applyBorder="0" applyAlignment="0" applyProtection="0"/>
    <xf numFmtId="254" fontId="99" fillId="0" borderId="0"/>
    <xf numFmtId="254" fontId="99" fillId="0" borderId="0"/>
    <xf numFmtId="254" fontId="99" fillId="0" borderId="0"/>
    <xf numFmtId="281" fontId="68" fillId="0" borderId="0" applyFont="0" applyFill="0" applyBorder="0" applyAlignment="0" applyProtection="0"/>
    <xf numFmtId="0" fontId="59" fillId="0" borderId="0"/>
    <xf numFmtId="189" fontId="59" fillId="0" borderId="0" applyFont="0" applyFill="0" applyBorder="0" applyAlignment="0" applyProtection="0"/>
    <xf numFmtId="190" fontId="58" fillId="0" borderId="3">
      <alignment horizontal="right" vertical="center"/>
    </xf>
    <xf numFmtId="189" fontId="59" fillId="0" borderId="0" applyFont="0" applyFill="0" applyBorder="0" applyAlignment="0" applyProtection="0"/>
    <xf numFmtId="189" fontId="59" fillId="0" borderId="0" applyFont="0" applyFill="0" applyBorder="0" applyAlignment="0" applyProtection="0"/>
    <xf numFmtId="0" fontId="66" fillId="5" borderId="19" applyNumberFormat="0" applyFont="0" applyAlignment="0" applyProtection="0"/>
    <xf numFmtId="0" fontId="60" fillId="0" borderId="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0" fontId="59" fillId="0" borderId="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89" fontId="59" fillId="0" borderId="0" applyFont="0" applyFill="0" applyBorder="0" applyAlignment="0" applyProtection="0"/>
    <xf numFmtId="169" fontId="66" fillId="0" borderId="0" applyFont="0" applyFill="0" applyBorder="0" applyAlignment="0" applyProtection="0"/>
    <xf numFmtId="210" fontId="71" fillId="0" borderId="3">
      <alignment horizontal="right" vertical="center"/>
    </xf>
    <xf numFmtId="198" fontId="66" fillId="0" borderId="0" applyFont="0" applyFill="0" applyBorder="0" applyAlignment="0" applyProtection="0"/>
    <xf numFmtId="167" fontId="59" fillId="0" borderId="0" applyFont="0" applyFill="0" applyBorder="0" applyAlignment="0" applyProtection="0"/>
    <xf numFmtId="169" fontId="66" fillId="0" borderId="0" applyFont="0" applyFill="0" applyBorder="0" applyAlignment="0" applyProtection="0"/>
    <xf numFmtId="167" fontId="64" fillId="0" borderId="0" applyFont="0" applyFill="0" applyBorder="0" applyAlignment="0" applyProtection="0"/>
    <xf numFmtId="0" fontId="59" fillId="0" borderId="0"/>
    <xf numFmtId="176" fontId="71"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0" fontId="60"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09" fontId="86" fillId="0" borderId="0" applyFont="0" applyFill="0" applyBorder="0" applyAlignment="0" applyProtection="0"/>
    <xf numFmtId="228" fontId="58"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3" fontId="66" fillId="0" borderId="0" applyFont="0" applyFill="0" applyBorder="0" applyAlignment="0" applyProtection="0"/>
    <xf numFmtId="249" fontId="101" fillId="0" borderId="0" applyProtection="0"/>
    <xf numFmtId="243" fontId="66" fillId="0" borderId="0" applyFont="0" applyFill="0" applyBorder="0" applyAlignment="0" applyProtection="0"/>
    <xf numFmtId="210"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96" fontId="59" fillId="0" borderId="0" applyFill="0" applyBorder="0" applyAlignment="0"/>
    <xf numFmtId="167" fontId="66" fillId="0" borderId="0" applyFont="0" applyFill="0" applyBorder="0" applyAlignment="0" applyProtection="0"/>
    <xf numFmtId="0" fontId="59" fillId="0" borderId="0"/>
    <xf numFmtId="165" fontId="101"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98" fontId="101" fillId="0" borderId="0" applyFont="0" applyFill="0" applyBorder="0" applyAlignment="0" applyProtection="0"/>
    <xf numFmtId="274" fontId="101" fillId="0" borderId="0" applyProtection="0"/>
    <xf numFmtId="43" fontId="66" fillId="0" borderId="0" applyFont="0" applyFill="0" applyBorder="0" applyAlignment="0" applyProtection="0"/>
    <xf numFmtId="167" fontId="66" fillId="0" borderId="0" applyFont="0" applyFill="0" applyBorder="0" applyAlignment="0" applyProtection="0"/>
    <xf numFmtId="0" fontId="59" fillId="0" borderId="0"/>
    <xf numFmtId="176" fontId="101" fillId="0" borderId="0" applyFont="0" applyFill="0" applyBorder="0" applyAlignment="0" applyProtection="0"/>
    <xf numFmtId="0" fontId="59" fillId="0" borderId="0"/>
    <xf numFmtId="167" fontId="59" fillId="0" borderId="0" applyFont="0" applyFill="0" applyBorder="0" applyAlignment="0" applyProtection="0"/>
    <xf numFmtId="201" fontId="60" fillId="0" borderId="3">
      <alignment horizontal="right" vertical="center"/>
    </xf>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6" fontId="58" fillId="0" borderId="0" applyFont="0" applyFill="0" applyBorder="0" applyAlignment="0" applyProtection="0"/>
    <xf numFmtId="187" fontId="58" fillId="0" borderId="0" applyFont="0" applyFill="0" applyBorder="0" applyAlignment="0" applyProtection="0"/>
    <xf numFmtId="222" fontId="67"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81" fontId="59" fillId="0" borderId="0" applyFont="0" applyFill="0" applyBorder="0" applyAlignment="0" applyProtection="0"/>
    <xf numFmtId="196" fontId="59" fillId="0" borderId="0" applyFont="0" applyFill="0" applyBorder="0" applyAlignment="0" applyProtection="0"/>
    <xf numFmtId="178"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210" fontId="71" fillId="0" borderId="3">
      <alignment horizontal="right" vertical="center"/>
    </xf>
    <xf numFmtId="169" fontId="7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208" fontId="71" fillId="0" borderId="3">
      <alignment horizontal="right" vertical="center"/>
    </xf>
    <xf numFmtId="196" fontId="59" fillId="0" borderId="0" applyFont="0" applyFill="0" applyBorder="0" applyAlignment="0" applyProtection="0"/>
    <xf numFmtId="290" fontId="55" fillId="0" borderId="0" applyFont="0" applyFill="0" applyBorder="0" applyAlignment="0" applyProtection="0"/>
    <xf numFmtId="292" fontId="101" fillId="0" borderId="0" applyFont="0" applyFill="0" applyBorder="0" applyAlignment="0" applyProtection="0"/>
    <xf numFmtId="323" fontId="89" fillId="0" borderId="0" applyFont="0" applyFill="0" applyBorder="0" applyAlignment="0" applyProtection="0"/>
    <xf numFmtId="9" fontId="66" fillId="0" borderId="0" applyFont="0" applyFill="0" applyBorder="0" applyAlignment="0" applyProtection="0"/>
    <xf numFmtId="0" fontId="66" fillId="0" borderId="0"/>
    <xf numFmtId="325" fontId="101" fillId="0" borderId="0" applyFont="0" applyFill="0" applyBorder="0" applyAlignment="0" applyProtection="0"/>
    <xf numFmtId="315" fontId="89" fillId="0" borderId="0" applyFont="0" applyFill="0" applyBorder="0" applyAlignment="0" applyProtection="0"/>
    <xf numFmtId="198" fontId="66" fillId="0" borderId="0" applyFont="0" applyFill="0" applyBorder="0" applyAlignment="0" applyProtection="0"/>
    <xf numFmtId="169" fontId="59" fillId="0" borderId="0" applyFont="0" applyFill="0" applyBorder="0" applyAlignment="0" applyProtection="0"/>
    <xf numFmtId="43" fontId="66" fillId="0" borderId="0" applyFont="0" applyFill="0" applyBorder="0" applyAlignment="0" applyProtection="0"/>
    <xf numFmtId="240" fontId="66" fillId="0" borderId="0" applyFont="0" applyFill="0" applyBorder="0" applyAlignment="0" applyProtection="0"/>
    <xf numFmtId="207" fontId="59" fillId="0" borderId="0" applyFont="0" applyFill="0" applyBorder="0" applyAlignment="0" applyProtection="0"/>
    <xf numFmtId="236" fontId="66" fillId="0" borderId="0" applyFont="0" applyFill="0" applyBorder="0" applyAlignment="0" applyProtection="0"/>
    <xf numFmtId="169" fontId="39" fillId="0" borderId="0" applyFont="0" applyFill="0" applyBorder="0" applyAlignment="0" applyProtection="0"/>
    <xf numFmtId="208"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176" fontId="66" fillId="0" borderId="0" applyFont="0" applyFill="0" applyBorder="0" applyAlignment="0" applyProtection="0"/>
    <xf numFmtId="190" fontId="58" fillId="0" borderId="3">
      <alignment horizontal="right" vertical="center"/>
    </xf>
    <xf numFmtId="169" fontId="66" fillId="0" borderId="0" applyFont="0" applyFill="0" applyBorder="0" applyAlignment="0" applyProtection="0"/>
    <xf numFmtId="188" fontId="69" fillId="0" borderId="3">
      <alignment horizontal="right" vertical="center"/>
    </xf>
    <xf numFmtId="169" fontId="59" fillId="0" borderId="0" applyFont="0" applyFill="0" applyBorder="0" applyAlignment="0" applyProtection="0"/>
    <xf numFmtId="169" fontId="87"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236" fontId="66" fillId="0" borderId="0" applyFont="0" applyFill="0" applyBorder="0" applyAlignment="0" applyProtection="0"/>
    <xf numFmtId="41" fontId="79" fillId="0" borderId="0" applyFont="0" applyFill="0" applyBorder="0" applyAlignment="0" applyProtection="0"/>
    <xf numFmtId="318" fontId="66" fillId="0" borderId="0" applyFont="0" applyFill="0" applyBorder="0" applyAlignment="0" applyProtection="0"/>
    <xf numFmtId="40" fontId="63"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300" fontId="66" fillId="0" borderId="0" applyFont="0" applyFill="0" applyBorder="0" applyAlignment="0" applyProtection="0"/>
    <xf numFmtId="169" fontId="66" fillId="0" borderId="0" applyFont="0" applyFill="0" applyBorder="0" applyAlignment="0" applyProtection="0"/>
    <xf numFmtId="294" fontId="59" fillId="0" borderId="0" applyFill="0" applyBorder="0" applyAlignment="0"/>
    <xf numFmtId="169" fontId="66" fillId="0" borderId="0" applyFont="0" applyFill="0" applyBorder="0" applyAlignment="0" applyProtection="0"/>
    <xf numFmtId="0" fontId="90" fillId="0" borderId="0" applyNumberFormat="0" applyFill="0" applyBorder="0" applyAlignment="0" applyProtection="0"/>
    <xf numFmtId="169" fontId="66" fillId="0" borderId="0" applyFont="0" applyFill="0" applyBorder="0" applyAlignment="0" applyProtection="0"/>
    <xf numFmtId="300" fontId="66"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9" fontId="39"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8" fontId="101"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207" fontId="59" fillId="0" borderId="0" applyFill="0" applyBorder="0" applyAlignment="0"/>
    <xf numFmtId="169" fontId="262" fillId="0" borderId="0" applyFont="0" applyFill="0" applyBorder="0" applyAlignment="0" applyProtection="0"/>
    <xf numFmtId="198" fontId="66" fillId="0" borderId="0" applyFont="0" applyFill="0" applyBorder="0" applyAlignment="0" applyProtection="0"/>
    <xf numFmtId="303" fontId="101" fillId="0" borderId="0" applyFont="0" applyFill="0" applyBorder="0" applyAlignment="0" applyProtection="0"/>
    <xf numFmtId="188"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96" fontId="59" fillId="0" borderId="0" applyFill="0" applyBorder="0" applyAlignment="0"/>
    <xf numFmtId="230" fontId="6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96" fontId="59" fillId="0" borderId="0" applyFill="0" applyBorder="0" applyAlignment="0"/>
    <xf numFmtId="169" fontId="59" fillId="0" borderId="0" applyFont="0" applyFill="0" applyBorder="0" applyAlignment="0" applyProtection="0"/>
    <xf numFmtId="169" fontId="59" fillId="0" borderId="0" applyFont="0" applyFill="0" applyBorder="0" applyAlignment="0" applyProtection="0"/>
    <xf numFmtId="169" fontId="80"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0" fontId="58"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8"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255" fontId="59" fillId="0" borderId="0" applyFont="0" applyFill="0" applyBorder="0" applyAlignment="0" applyProtection="0"/>
    <xf numFmtId="181" fontId="59" fillId="0" borderId="0" applyFont="0" applyFill="0" applyBorder="0" applyAlignment="0" applyProtection="0"/>
    <xf numFmtId="169" fontId="203" fillId="0" borderId="0" applyFont="0" applyFill="0" applyBorder="0" applyAlignment="0" applyProtection="0"/>
    <xf numFmtId="0" fontId="262" fillId="0" borderId="0"/>
    <xf numFmtId="255" fontId="59" fillId="0" borderId="0" applyFont="0" applyFill="0" applyBorder="0" applyAlignment="0" applyProtection="0"/>
    <xf numFmtId="169" fontId="66" fillId="0" borderId="0" applyFont="0" applyFill="0" applyBorder="0" applyAlignment="0" applyProtection="0"/>
    <xf numFmtId="286" fontId="5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9" fillId="0" borderId="0" applyFont="0" applyFill="0" applyBorder="0" applyAlignment="0" applyProtection="0"/>
    <xf numFmtId="38" fontId="112" fillId="2" borderId="0" applyNumberFormat="0" applyBorder="0" applyAlignment="0" applyProtection="0"/>
    <xf numFmtId="167" fontId="7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8" fontId="69" fillId="0" borderId="3">
      <alignment horizontal="right" vertical="center"/>
    </xf>
    <xf numFmtId="169" fontId="39"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69" fontId="66" fillId="0" borderId="0" applyFont="0" applyFill="0" applyBorder="0" applyAlignment="0" applyProtection="0"/>
    <xf numFmtId="0" fontId="59" fillId="0" borderId="0" applyFont="0" applyFill="0" applyBorder="0" applyAlignment="0" applyProtection="0"/>
    <xf numFmtId="255"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8" fontId="69" fillId="0" borderId="3">
      <alignment horizontal="right" vertical="center"/>
    </xf>
    <xf numFmtId="169" fontId="38" fillId="0" borderId="0" applyFont="0" applyFill="0" applyBorder="0" applyAlignment="0" applyProtection="0"/>
    <xf numFmtId="169" fontId="66" fillId="0" borderId="0" applyFont="0" applyFill="0" applyBorder="0" applyAlignment="0" applyProtection="0"/>
    <xf numFmtId="208" fontId="71" fillId="0" borderId="3">
      <alignment horizontal="right" vertical="center"/>
    </xf>
    <xf numFmtId="3" fontId="60" fillId="0" borderId="0" applyFont="0" applyBorder="0" applyAlignment="0"/>
    <xf numFmtId="198" fontId="66" fillId="0" borderId="0" applyFont="0" applyFill="0" applyBorder="0" applyAlignment="0" applyProtection="0"/>
    <xf numFmtId="0" fontId="59" fillId="0" borderId="0"/>
    <xf numFmtId="169" fontId="66" fillId="0" borderId="0" applyFont="0" applyFill="0" applyBorder="0" applyAlignment="0" applyProtection="0"/>
    <xf numFmtId="0" fontId="133" fillId="0" borderId="0" applyNumberFormat="0" applyFill="0" applyBorder="0" applyAlignment="0" applyProtection="0">
      <alignment vertical="top"/>
      <protection locked="0"/>
    </xf>
    <xf numFmtId="196" fontId="59" fillId="0" borderId="0" applyFill="0" applyBorder="0" applyAlignment="0"/>
    <xf numFmtId="311" fontId="66" fillId="0" borderId="0" applyFont="0" applyFill="0" applyBorder="0" applyAlignment="0" applyProtection="0"/>
    <xf numFmtId="188" fontId="69" fillId="0" borderId="3">
      <alignment horizontal="right" vertical="center"/>
    </xf>
    <xf numFmtId="0" fontId="66" fillId="0" borderId="0"/>
    <xf numFmtId="311" fontId="66" fillId="0" borderId="0" applyFont="0" applyFill="0" applyBorder="0" applyAlignment="0" applyProtection="0"/>
    <xf numFmtId="0" fontId="66" fillId="0" borderId="0"/>
    <xf numFmtId="263" fontId="59" fillId="0" borderId="0" applyFont="0" applyFill="0" applyBorder="0" applyAlignment="0" applyProtection="0"/>
    <xf numFmtId="169" fontId="87" fillId="0" borderId="0" applyFont="0" applyFill="0" applyBorder="0" applyAlignment="0" applyProtection="0"/>
    <xf numFmtId="188" fontId="69" fillId="0" borderId="3">
      <alignment horizontal="right" vertical="center"/>
    </xf>
    <xf numFmtId="0" fontId="39" fillId="0" borderId="0"/>
    <xf numFmtId="266" fontId="59" fillId="0" borderId="0" applyFont="0" applyFill="0" applyBorder="0" applyAlignment="0" applyProtection="0"/>
    <xf numFmtId="176" fontId="79" fillId="0" borderId="0" applyFont="0" applyFill="0" applyBorder="0" applyAlignment="0" applyProtection="0"/>
    <xf numFmtId="188" fontId="69" fillId="0" borderId="3">
      <alignment horizontal="right" vertical="center"/>
    </xf>
    <xf numFmtId="169" fontId="66" fillId="0" borderId="0" applyFont="0" applyFill="0" applyBorder="0" applyAlignment="0" applyProtection="0"/>
    <xf numFmtId="169" fontId="60"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98" fontId="101" fillId="0" borderId="0" applyProtection="0"/>
    <xf numFmtId="169" fontId="66" fillId="0" borderId="0" applyFont="0" applyFill="0" applyBorder="0" applyAlignment="0" applyProtection="0"/>
    <xf numFmtId="43" fontId="66" fillId="0" borderId="0" applyFont="0" applyFill="0" applyBorder="0" applyAlignment="0" applyProtection="0"/>
    <xf numFmtId="185" fontId="82" fillId="0" borderId="0" applyFont="0" applyFill="0" applyBorder="0" applyAlignment="0" applyProtection="0"/>
    <xf numFmtId="169" fontId="66" fillId="0" borderId="0" applyFont="0" applyFill="0" applyBorder="0" applyAlignment="0" applyProtection="0"/>
    <xf numFmtId="186" fontId="59" fillId="0" borderId="0" applyFill="0" applyBorder="0" applyAlignment="0"/>
    <xf numFmtId="185" fontId="82" fillId="0" borderId="0" applyFont="0" applyFill="0" applyBorder="0" applyAlignment="0" applyProtection="0"/>
    <xf numFmtId="43" fontId="66" fillId="0" borderId="0" applyFont="0" applyFill="0" applyBorder="0" applyAlignment="0" applyProtection="0"/>
    <xf numFmtId="43" fontId="10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88" fontId="69"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155" fillId="0" borderId="0" applyNumberFormat="0" applyAlignment="0">
      <alignment horizontal="left"/>
    </xf>
    <xf numFmtId="169" fontId="59" fillId="0" borderId="0" applyFont="0" applyFill="0" applyBorder="0" applyAlignment="0" applyProtection="0"/>
    <xf numFmtId="0" fontId="59" fillId="0" borderId="0" applyFont="0" applyFill="0" applyBorder="0" applyAlignment="0" applyProtection="0"/>
    <xf numFmtId="169" fontId="59" fillId="0" borderId="0" applyFont="0" applyFill="0" applyBorder="0" applyAlignment="0" applyProtection="0"/>
    <xf numFmtId="291" fontId="101" fillId="0" borderId="0" applyProtection="0"/>
    <xf numFmtId="210" fontId="71"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91" fontId="101" fillId="0" borderId="0" applyProtection="0"/>
    <xf numFmtId="0" fontId="71" fillId="0" borderId="0"/>
    <xf numFmtId="169" fontId="66" fillId="0" borderId="0" applyFont="0" applyFill="0" applyBorder="0" applyAlignment="0" applyProtection="0"/>
    <xf numFmtId="0" fontId="66" fillId="0" borderId="0" applyProtection="0"/>
    <xf numFmtId="169" fontId="66" fillId="0" borderId="0" applyFont="0" applyFill="0" applyBorder="0" applyAlignment="0" applyProtection="0"/>
    <xf numFmtId="169" fontId="59" fillId="0" borderId="0" applyFont="0" applyFill="0" applyBorder="0" applyAlignment="0" applyProtection="0"/>
    <xf numFmtId="291" fontId="101" fillId="0" borderId="0" applyProtection="0"/>
    <xf numFmtId="169" fontId="87" fillId="0" borderId="0" applyFont="0" applyFill="0" applyBorder="0" applyAlignment="0" applyProtection="0"/>
    <xf numFmtId="208" fontId="71" fillId="0" borderId="3">
      <alignment horizontal="right" vertical="center"/>
    </xf>
    <xf numFmtId="196" fontId="59" fillId="0" borderId="0" applyFill="0" applyBorder="0" applyAlignment="0"/>
    <xf numFmtId="263" fontId="59" fillId="0" borderId="0" applyFont="0" applyFill="0" applyBorder="0" applyAlignment="0" applyProtection="0"/>
    <xf numFmtId="169" fontId="59" fillId="0" borderId="0" applyFont="0" applyFill="0" applyBorder="0" applyAlignment="0" applyProtection="0"/>
    <xf numFmtId="201" fontId="60" fillId="0" borderId="3">
      <alignment horizontal="right" vertical="center"/>
    </xf>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169" fontId="262" fillId="0" borderId="0" applyFont="0" applyFill="0" applyBorder="0" applyAlignment="0" applyProtection="0"/>
    <xf numFmtId="188" fontId="69" fillId="0" borderId="3">
      <alignment horizontal="right" vertical="center"/>
    </xf>
    <xf numFmtId="169" fontId="262"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0" fontId="113" fillId="2" borderId="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87"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01" fontId="60" fillId="0" borderId="3">
      <alignment horizontal="right" vertical="center"/>
    </xf>
    <xf numFmtId="10" fontId="59"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293" fontId="39" fillId="0" borderId="0" applyFont="0" applyFill="0" applyBorder="0" applyAlignment="0" applyProtection="0"/>
    <xf numFmtId="169" fontId="59" fillId="0" borderId="0" applyFont="0" applyFill="0" applyBorder="0" applyAlignment="0" applyProtection="0"/>
    <xf numFmtId="180" fontId="66" fillId="0" borderId="0" applyFont="0" applyFill="0" applyBorder="0" applyAlignment="0" applyProtection="0"/>
    <xf numFmtId="167" fontId="159" fillId="0" borderId="0" applyFont="0" applyFill="0" applyBorder="0" applyAlignment="0" applyProtection="0"/>
    <xf numFmtId="180" fontId="66" fillId="0" borderId="0" applyFont="0" applyFill="0" applyBorder="0" applyAlignment="0" applyProtection="0"/>
    <xf numFmtId="198" fontId="66" fillId="0" borderId="0" applyFont="0" applyFill="0" applyBorder="0" applyAlignment="0" applyProtection="0"/>
    <xf numFmtId="167" fontId="79" fillId="0" borderId="0" applyFont="0" applyFill="0" applyBorder="0" applyAlignment="0" applyProtection="0"/>
    <xf numFmtId="291" fontId="101" fillId="0" borderId="0" applyProtection="0"/>
    <xf numFmtId="291" fontId="101" fillId="0" borderId="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0" fontId="7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169" fontId="6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7" fontId="68" fillId="0" borderId="3">
      <alignment horizontal="right" vertical="center"/>
    </xf>
    <xf numFmtId="0" fontId="85" fillId="0" borderId="0"/>
    <xf numFmtId="198"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180" fontId="66" fillId="0" borderId="0" applyFont="0" applyFill="0" applyBorder="0" applyAlignment="0" applyProtection="0"/>
    <xf numFmtId="207" fontId="59" fillId="0" borderId="0" applyFill="0" applyBorder="0" applyAlignment="0"/>
    <xf numFmtId="177" fontId="68" fillId="0" borderId="3">
      <alignment horizontal="right" vertical="center"/>
    </xf>
    <xf numFmtId="0" fontId="59" fillId="0" borderId="0" applyFont="0" applyFill="0" applyBorder="0" applyAlignment="0" applyProtection="0"/>
    <xf numFmtId="207" fontId="59" fillId="0" borderId="0" applyFill="0" applyBorder="0" applyAlignment="0"/>
    <xf numFmtId="169" fontId="66" fillId="0" borderId="0" applyFont="0" applyFill="0" applyBorder="0" applyAlignment="0" applyProtection="0"/>
    <xf numFmtId="169" fontId="87" fillId="0" borderId="0" applyFont="0" applyFill="0" applyBorder="0" applyAlignment="0" applyProtection="0"/>
    <xf numFmtId="207" fontId="59" fillId="0" borderId="0" applyFill="0" applyBorder="0" applyAlignment="0"/>
    <xf numFmtId="177" fontId="68" fillId="0" borderId="3">
      <alignment horizontal="right" vertical="center"/>
    </xf>
    <xf numFmtId="0" fontId="85" fillId="0" borderId="0" applyProtection="0"/>
    <xf numFmtId="169" fontId="66" fillId="0" borderId="0" applyFont="0" applyFill="0" applyBorder="0" applyAlignment="0" applyProtection="0"/>
    <xf numFmtId="0" fontId="85" fillId="0" borderId="0"/>
    <xf numFmtId="169" fontId="66" fillId="0" borderId="0" applyFont="0" applyFill="0" applyBorder="0" applyAlignment="0" applyProtection="0"/>
    <xf numFmtId="169"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80" fontId="59" fillId="0" borderId="0" applyFont="0" applyFill="0" applyBorder="0" applyAlignment="0" applyProtection="0"/>
    <xf numFmtId="180" fontId="59" fillId="0" borderId="0" applyFont="0" applyFill="0" applyBorder="0" applyAlignment="0" applyProtection="0"/>
    <xf numFmtId="208" fontId="71" fillId="0" borderId="3">
      <alignment horizontal="right" vertical="center"/>
    </xf>
    <xf numFmtId="0" fontId="205" fillId="0" borderId="0" applyNumberFormat="0" applyFill="0" applyBorder="0" applyProtection="0">
      <alignment vertical="center"/>
    </xf>
    <xf numFmtId="180" fontId="59" fillId="0" borderId="0" applyFont="0" applyFill="0" applyBorder="0" applyAlignment="0" applyProtection="0"/>
    <xf numFmtId="180"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169" fontId="66" fillId="0" borderId="0" applyFont="0" applyFill="0" applyBorder="0" applyAlignment="0" applyProtection="0"/>
    <xf numFmtId="169" fontId="59" fillId="0" borderId="0" applyFont="0" applyFill="0" applyBorder="0" applyAlignment="0" applyProtection="0"/>
    <xf numFmtId="188" fontId="69" fillId="0" borderId="3">
      <alignment horizontal="right" vertical="center"/>
    </xf>
    <xf numFmtId="198" fontId="101" fillId="0" borderId="0" applyFont="0" applyFill="0" applyBorder="0" applyAlignment="0" applyProtection="0"/>
    <xf numFmtId="169" fontId="87" fillId="0" borderId="0" applyFont="0" applyFill="0" applyBorder="0" applyAlignment="0" applyProtection="0"/>
    <xf numFmtId="188" fontId="69" fillId="0" borderId="3">
      <alignment horizontal="right" vertical="center"/>
    </xf>
    <xf numFmtId="169" fontId="38" fillId="0" borderId="0" applyFont="0" applyFill="0" applyBorder="0" applyAlignment="0" applyProtection="0"/>
    <xf numFmtId="188" fontId="69" fillId="0" borderId="3">
      <alignment horizontal="right" vertical="center"/>
    </xf>
    <xf numFmtId="169" fontId="59" fillId="0" borderId="0" applyFont="0" applyFill="0" applyBorder="0" applyAlignment="0" applyProtection="0"/>
    <xf numFmtId="169" fontId="60" fillId="0" borderId="0" applyFont="0" applyFill="0" applyBorder="0" applyAlignment="0" applyProtection="0"/>
    <xf numFmtId="180" fontId="60"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203" fontId="68" fillId="0" borderId="3">
      <alignment horizontal="right" vertical="center"/>
    </xf>
    <xf numFmtId="4" fontId="139" fillId="16" borderId="17" applyNumberFormat="0" applyProtection="0">
      <alignment horizontal="left" vertical="center" indent="1"/>
    </xf>
    <xf numFmtId="0" fontId="262" fillId="0" borderId="0"/>
    <xf numFmtId="169" fontId="60" fillId="0" borderId="0" applyFont="0" applyFill="0" applyBorder="0" applyAlignment="0" applyProtection="0"/>
    <xf numFmtId="0" fontId="59" fillId="0" borderId="0"/>
    <xf numFmtId="169" fontId="66" fillId="0" borderId="0" applyFont="0" applyFill="0" applyBorder="0" applyAlignment="0" applyProtection="0"/>
    <xf numFmtId="169" fontId="60" fillId="0" borderId="0" applyFont="0" applyFill="0" applyBorder="0" applyAlignment="0" applyProtection="0"/>
    <xf numFmtId="169" fontId="59" fillId="0" borderId="0" applyFont="0" applyFill="0" applyBorder="0" applyAlignment="0" applyProtection="0"/>
    <xf numFmtId="210" fontId="71" fillId="0" borderId="3">
      <alignment horizontal="right" vertical="center"/>
    </xf>
    <xf numFmtId="222" fontId="66" fillId="0" borderId="0" applyFont="0" applyFill="0" applyBorder="0" applyAlignment="0" applyProtection="0"/>
    <xf numFmtId="222" fontId="66" fillId="0" borderId="0" applyFont="0" applyFill="0" applyBorder="0" applyAlignment="0" applyProtection="0"/>
    <xf numFmtId="169" fontId="87" fillId="0" borderId="0" applyFont="0" applyFill="0" applyBorder="0" applyAlignment="0" applyProtection="0"/>
    <xf numFmtId="220"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3" fontId="59" fillId="0" borderId="0" applyFont="0" applyFill="0" applyBorder="0" applyAlignment="0" applyProtection="0"/>
    <xf numFmtId="206"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10"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169" fontId="159" fillId="0" borderId="0" applyFont="0" applyFill="0" applyBorder="0" applyAlignment="0" applyProtection="0"/>
    <xf numFmtId="3" fontId="59" fillId="0" borderId="0" applyFont="0" applyFill="0" applyBorder="0" applyAlignment="0" applyProtection="0"/>
    <xf numFmtId="188"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53"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88" fontId="69" fillId="0" borderId="3">
      <alignment horizontal="right" vertical="center"/>
    </xf>
    <xf numFmtId="0" fontId="5" fillId="0" borderId="0" applyNumberFormat="0" applyFill="0" applyBorder="0" applyAlignment="0" applyProtection="0"/>
    <xf numFmtId="271" fontId="62" fillId="0" borderId="2"/>
    <xf numFmtId="0" fontId="206" fillId="0" borderId="0">
      <alignment horizontal="center"/>
    </xf>
    <xf numFmtId="174" fontId="207" fillId="0" borderId="0" applyFont="0" applyFill="0" applyBorder="0" applyAlignment="0" applyProtection="0"/>
    <xf numFmtId="322" fontId="38" fillId="0" borderId="0" applyFill="0" applyBorder="0" applyProtection="0"/>
    <xf numFmtId="322" fontId="38" fillId="0" borderId="9" applyFill="0" applyProtection="0"/>
    <xf numFmtId="322" fontId="38" fillId="0" borderId="23" applyFill="0" applyProtection="0"/>
    <xf numFmtId="324" fontId="69" fillId="0" borderId="0" applyFont="0" applyFill="0" applyBorder="0" applyAlignment="0" applyProtection="0"/>
    <xf numFmtId="257" fontId="208" fillId="0" borderId="0" applyFont="0" applyFill="0" applyBorder="0" applyAlignment="0" applyProtection="0"/>
    <xf numFmtId="204" fontId="59" fillId="0" borderId="0" applyFont="0" applyFill="0" applyBorder="0" applyAlignment="0" applyProtection="0"/>
    <xf numFmtId="4" fontId="209" fillId="10" borderId="33" applyNumberFormat="0" applyProtection="0">
      <alignment horizontal="left" vertical="center" indent="1"/>
    </xf>
    <xf numFmtId="204" fontId="59" fillId="0" borderId="0" applyFont="0" applyFill="0" applyBorder="0" applyAlignment="0" applyProtection="0"/>
    <xf numFmtId="204" fontId="59" fillId="0" borderId="0" applyFont="0" applyFill="0" applyBorder="0" applyAlignment="0" applyProtection="0"/>
    <xf numFmtId="188" fontId="69" fillId="0" borderId="3">
      <alignment horizontal="right" vertical="center"/>
    </xf>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 fontId="59" fillId="0" borderId="0" applyFont="0" applyFill="0" applyBorder="0" applyAlignment="0" applyProtection="0"/>
    <xf numFmtId="314" fontId="208" fillId="0" borderId="0" applyFont="0" applyFill="0" applyBorder="0" applyAlignment="0" applyProtection="0"/>
    <xf numFmtId="172" fontId="67" fillId="0" borderId="0" applyFont="0" applyFill="0" applyBorder="0" applyAlignment="0" applyProtection="0"/>
    <xf numFmtId="172" fontId="67" fillId="0" borderId="0" applyFill="0" applyBorder="0" applyAlignment="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74" fontId="60"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1" fontId="60" fillId="0" borderId="3">
      <alignment horizontal="right" vertical="center"/>
    </xf>
    <xf numFmtId="207" fontId="59" fillId="0" borderId="0" applyFont="0" applyFill="0" applyBorder="0" applyAlignment="0" applyProtection="0"/>
    <xf numFmtId="208" fontId="71" fillId="0" borderId="3">
      <alignment horizontal="right" vertical="center"/>
    </xf>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302" fontId="89" fillId="0" borderId="0" applyFont="0" applyFill="0" applyBorder="0" applyAlignment="0" applyProtection="0"/>
    <xf numFmtId="299" fontId="101" fillId="0" borderId="0" applyFont="0" applyFill="0" applyBorder="0" applyAlignment="0" applyProtection="0"/>
    <xf numFmtId="212" fontId="101" fillId="0" borderId="0" applyFont="0" applyFill="0" applyBorder="0" applyAlignment="0" applyProtection="0"/>
    <xf numFmtId="296" fontId="89" fillId="0" borderId="0" applyFont="0" applyFill="0" applyBorder="0" applyAlignment="0" applyProtection="0"/>
    <xf numFmtId="192" fontId="60" fillId="0" borderId="3">
      <alignment horizontal="right" vertical="center"/>
    </xf>
    <xf numFmtId="266" fontId="59" fillId="0" borderId="0"/>
    <xf numFmtId="308" fontId="101" fillId="0" borderId="0" applyFont="0" applyFill="0" applyBorder="0" applyAlignment="0" applyProtection="0"/>
    <xf numFmtId="305" fontId="89" fillId="0" borderId="0" applyFont="0" applyFill="0" applyBorder="0" applyAlignment="0" applyProtection="0"/>
    <xf numFmtId="168" fontId="66" fillId="0" borderId="0" applyFont="0" applyFill="0" applyBorder="0" applyAlignment="0" applyProtection="0"/>
    <xf numFmtId="0" fontId="101" fillId="0" borderId="0" applyProtection="0"/>
    <xf numFmtId="0" fontId="101" fillId="0" borderId="0"/>
    <xf numFmtId="173" fontId="59" fillId="0" borderId="0" applyFont="0" applyFill="0" applyBorder="0" applyAlignment="0" applyProtection="0"/>
    <xf numFmtId="0" fontId="101" fillId="0" borderId="0" applyProtection="0"/>
    <xf numFmtId="0" fontId="101" fillId="0" borderId="0"/>
    <xf numFmtId="173" fontId="59" fillId="0" borderId="0" applyFont="0" applyFill="0" applyBorder="0" applyAlignment="0" applyProtection="0"/>
    <xf numFmtId="0" fontId="101" fillId="0" borderId="0"/>
    <xf numFmtId="0" fontId="101" fillId="0" borderId="0"/>
    <xf numFmtId="173" fontId="59" fillId="0" borderId="0" applyFont="0" applyFill="0" applyBorder="0" applyAlignment="0" applyProtection="0"/>
    <xf numFmtId="0" fontId="101" fillId="0" borderId="0"/>
    <xf numFmtId="0" fontId="59" fillId="0" borderId="0"/>
    <xf numFmtId="173" fontId="59" fillId="0" borderId="0" applyFont="0" applyFill="0" applyBorder="0" applyAlignment="0" applyProtection="0"/>
    <xf numFmtId="0" fontId="14" fillId="0" borderId="0"/>
    <xf numFmtId="0" fontId="59" fillId="0" borderId="0"/>
    <xf numFmtId="173" fontId="59" fillId="0" borderId="0" applyFont="0" applyFill="0" applyBorder="0" applyAlignment="0" applyProtection="0"/>
    <xf numFmtId="240" fontId="60" fillId="0" borderId="3">
      <alignment horizontal="right" vertical="center"/>
    </xf>
    <xf numFmtId="0" fontId="101" fillId="0" borderId="0"/>
    <xf numFmtId="0" fontId="59" fillId="0" borderId="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88" fontId="69" fillId="0" borderId="3">
      <alignment horizontal="right" vertical="center"/>
    </xf>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310" fontId="59" fillId="0" borderId="0" applyFont="0" applyFill="0" applyBorder="0" applyAlignment="0" applyProtection="0"/>
    <xf numFmtId="263" fontId="59" fillId="0" borderId="0" applyFont="0" applyFill="0" applyBorder="0" applyAlignment="0" applyProtection="0"/>
    <xf numFmtId="0" fontId="38" fillId="0" borderId="0"/>
    <xf numFmtId="263" fontId="59" fillId="0" borderId="0" applyFont="0" applyFill="0" applyBorder="0" applyAlignment="0" applyProtection="0"/>
    <xf numFmtId="285" fontId="55" fillId="0" borderId="0" applyFont="0" applyFill="0" applyBorder="0" applyAlignment="0" applyProtection="0"/>
    <xf numFmtId="263" fontId="59" fillId="0" borderId="0" applyFont="0" applyFill="0" applyBorder="0" applyAlignment="0" applyProtection="0"/>
    <xf numFmtId="0" fontId="262" fillId="0" borderId="0"/>
    <xf numFmtId="263" fontId="59" fillId="0" borderId="0" applyFont="0" applyFill="0" applyBorder="0" applyAlignment="0" applyProtection="0"/>
    <xf numFmtId="313" fontId="162" fillId="0" borderId="3">
      <alignment horizontal="right" vertical="center"/>
    </xf>
    <xf numFmtId="0" fontId="59" fillId="0" borderId="0"/>
    <xf numFmtId="263" fontId="59" fillId="0" borderId="0" applyFont="0" applyFill="0" applyBorder="0" applyAlignment="0" applyProtection="0"/>
    <xf numFmtId="0" fontId="59" fillId="0" borderId="0"/>
    <xf numFmtId="263" fontId="59" fillId="0" borderId="0" applyFont="0" applyFill="0" applyBorder="0" applyAlignment="0" applyProtection="0"/>
    <xf numFmtId="0" fontId="59" fillId="0" borderId="0"/>
    <xf numFmtId="263" fontId="59" fillId="0" borderId="0" applyFont="0" applyFill="0" applyBorder="0" applyAlignment="0" applyProtection="0"/>
    <xf numFmtId="263" fontId="59" fillId="0" borderId="0" applyFont="0" applyFill="0" applyBorder="0" applyAlignment="0" applyProtection="0"/>
    <xf numFmtId="263" fontId="101" fillId="0" borderId="0" applyProtection="0"/>
    <xf numFmtId="201" fontId="60" fillId="0" borderId="3">
      <alignment horizontal="right" vertical="center"/>
    </xf>
    <xf numFmtId="251" fontId="67" fillId="0" borderId="0" applyFill="0" applyBorder="0" applyAlignment="0"/>
    <xf numFmtId="218" fontId="59" fillId="0" borderId="24">
      <alignment vertical="center"/>
    </xf>
    <xf numFmtId="263" fontId="59" fillId="0" borderId="0" applyFont="0" applyFill="0" applyBorder="0" applyAlignment="0" applyProtection="0"/>
    <xf numFmtId="196" fontId="59" fillId="0" borderId="0" applyFill="0" applyBorder="0" applyAlignment="0"/>
    <xf numFmtId="263" fontId="59" fillId="0" borderId="0" applyFont="0" applyFill="0" applyBorder="0" applyAlignment="0" applyProtection="0"/>
    <xf numFmtId="196" fontId="59" fillId="0" borderId="0" applyFill="0" applyBorder="0" applyAlignment="0"/>
    <xf numFmtId="263" fontId="59" fillId="0" borderId="0" applyFont="0" applyFill="0" applyBorder="0" applyAlignment="0" applyProtection="0"/>
    <xf numFmtId="196" fontId="59" fillId="0" borderId="0" applyFill="0" applyBorder="0" applyAlignment="0"/>
    <xf numFmtId="222" fontId="67" fillId="0" borderId="0" applyFill="0" applyBorder="0" applyAlignment="0"/>
    <xf numFmtId="263" fontId="59" fillId="0" borderId="0" applyFont="0" applyFill="0" applyBorder="0" applyAlignment="0" applyProtection="0"/>
    <xf numFmtId="218" fontId="59" fillId="0" borderId="24">
      <alignment vertical="center"/>
    </xf>
    <xf numFmtId="196" fontId="59" fillId="0" borderId="0" applyFill="0" applyBorder="0" applyAlignment="0"/>
    <xf numFmtId="263" fontId="59" fillId="0" borderId="0" applyFont="0" applyFill="0" applyBorder="0" applyAlignment="0" applyProtection="0"/>
    <xf numFmtId="224" fontId="59" fillId="0" borderId="0"/>
    <xf numFmtId="0" fontId="113" fillId="0" borderId="0"/>
    <xf numFmtId="224" fontId="59" fillId="0" borderId="0"/>
    <xf numFmtId="190" fontId="58" fillId="0" borderId="3">
      <alignment horizontal="right" vertical="center"/>
    </xf>
    <xf numFmtId="224" fontId="59" fillId="0" borderId="0"/>
    <xf numFmtId="0" fontId="69" fillId="0" borderId="2"/>
    <xf numFmtId="224" fontId="59" fillId="0" borderId="0"/>
    <xf numFmtId="224" fontId="59" fillId="0" borderId="0"/>
    <xf numFmtId="224" fontId="59" fillId="0" borderId="0"/>
    <xf numFmtId="41" fontId="58" fillId="0" borderId="0" applyFont="0" applyFill="0" applyBorder="0" applyAlignment="0" applyProtection="0"/>
    <xf numFmtId="224" fontId="59" fillId="0" borderId="0" applyProtection="0"/>
    <xf numFmtId="190" fontId="58" fillId="0" borderId="3">
      <alignment horizontal="right" vertical="center"/>
    </xf>
    <xf numFmtId="0" fontId="116" fillId="0" borderId="0"/>
    <xf numFmtId="224" fontId="59" fillId="0" borderId="0"/>
    <xf numFmtId="0" fontId="66" fillId="0" borderId="0"/>
    <xf numFmtId="224" fontId="59" fillId="0" borderId="0"/>
    <xf numFmtId="224" fontId="59" fillId="0" borderId="0"/>
    <xf numFmtId="184"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16"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167"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31" fontId="80" fillId="0" borderId="3">
      <alignment horizontal="right" vertical="center"/>
    </xf>
    <xf numFmtId="0" fontId="59" fillId="0" borderId="0" applyFont="0" applyFill="0" applyBorder="0" applyAlignment="0" applyProtection="0"/>
    <xf numFmtId="188" fontId="69" fillId="0" borderId="3">
      <alignment horizontal="right" vertical="center"/>
    </xf>
    <xf numFmtId="14" fontId="61" fillId="0" borderId="0" applyFill="0" applyBorder="0" applyAlignment="0"/>
    <xf numFmtId="0" fontId="59" fillId="0" borderId="0"/>
    <xf numFmtId="252" fontId="58" fillId="0" borderId="0" applyFont="0" applyFill="0" applyBorder="0" applyAlignment="0" applyProtection="0"/>
    <xf numFmtId="169" fontId="87" fillId="0" borderId="0" applyFont="0" applyFill="0" applyBorder="0" applyAlignment="0" applyProtection="0"/>
    <xf numFmtId="3" fontId="120" fillId="0" borderId="8">
      <alignment horizontal="left" vertical="top" wrapText="1"/>
    </xf>
    <xf numFmtId="188" fontId="69" fillId="0" borderId="3">
      <alignment horizontal="right" vertical="center"/>
    </xf>
    <xf numFmtId="259" fontId="38" fillId="0" borderId="9" applyFill="0" applyProtection="0"/>
    <xf numFmtId="208" fontId="71" fillId="0" borderId="3">
      <alignment horizontal="right" vertical="center"/>
    </xf>
    <xf numFmtId="259" fontId="38" fillId="0" borderId="23" applyFill="0" applyProtection="0"/>
    <xf numFmtId="218" fontId="59" fillId="0" borderId="24">
      <alignment vertical="center"/>
    </xf>
    <xf numFmtId="218" fontId="59" fillId="0" borderId="24">
      <alignment vertical="center"/>
    </xf>
    <xf numFmtId="218" fontId="59" fillId="0" borderId="24">
      <alignment vertical="center"/>
    </xf>
    <xf numFmtId="218" fontId="59" fillId="0" borderId="24">
      <alignment vertical="center"/>
    </xf>
    <xf numFmtId="37" fontId="146" fillId="0" borderId="0"/>
    <xf numFmtId="218" fontId="59" fillId="0" borderId="24">
      <alignment vertical="center"/>
    </xf>
    <xf numFmtId="218" fontId="59" fillId="0" borderId="24">
      <alignment vertical="center"/>
    </xf>
    <xf numFmtId="218" fontId="59" fillId="0" borderId="24">
      <alignment vertical="center"/>
    </xf>
    <xf numFmtId="218" fontId="59" fillId="0" borderId="24">
      <alignment vertical="center"/>
    </xf>
    <xf numFmtId="0" fontId="59" fillId="0" borderId="0" applyFont="0" applyFill="0" applyBorder="0" applyAlignment="0" applyProtection="0"/>
    <xf numFmtId="218" fontId="59" fillId="0" borderId="24">
      <alignment vertical="center"/>
    </xf>
    <xf numFmtId="266" fontId="59" fillId="0" borderId="0"/>
    <xf numFmtId="216" fontId="83" fillId="0" borderId="3">
      <alignment horizontal="right" vertical="center"/>
    </xf>
    <xf numFmtId="190" fontId="58" fillId="0" borderId="3">
      <alignment horizontal="right" vertical="center"/>
    </xf>
    <xf numFmtId="266" fontId="59" fillId="0" borderId="0"/>
    <xf numFmtId="266" fontId="59" fillId="0" borderId="0"/>
    <xf numFmtId="266" fontId="59" fillId="0" borderId="0" applyProtection="0"/>
    <xf numFmtId="266" fontId="59" fillId="0" borderId="0"/>
    <xf numFmtId="0" fontId="262" fillId="0" borderId="0"/>
    <xf numFmtId="266" fontId="59" fillId="0" borderId="0"/>
    <xf numFmtId="0" fontId="262" fillId="0" borderId="0"/>
    <xf numFmtId="266" fontId="59" fillId="0" borderId="0"/>
    <xf numFmtId="0" fontId="101" fillId="0" borderId="0" applyProtection="0"/>
    <xf numFmtId="266" fontId="59" fillId="0" borderId="0"/>
    <xf numFmtId="266" fontId="59" fillId="0" borderId="0"/>
    <xf numFmtId="266" fontId="59" fillId="0" borderId="0"/>
    <xf numFmtId="176" fontId="79" fillId="0" borderId="0" applyFont="0" applyFill="0" applyBorder="0" applyAlignment="0" applyProtection="0"/>
    <xf numFmtId="244" fontId="58" fillId="0" borderId="0" applyFont="0" applyFill="0" applyBorder="0" applyAlignment="0" applyProtection="0"/>
    <xf numFmtId="244" fontId="58" fillId="0" borderId="0" applyFont="0" applyFill="0" applyBorder="0" applyAlignment="0" applyProtection="0"/>
    <xf numFmtId="167"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196" fontId="59" fillId="0" borderId="0" applyFill="0" applyBorder="0" applyAlignment="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177" fontId="68" fillId="0" borderId="3">
      <alignment horizontal="right" vertical="center"/>
    </xf>
    <xf numFmtId="243" fontId="79" fillId="0" borderId="0" applyFont="0" applyFill="0" applyBorder="0" applyAlignment="0" applyProtection="0"/>
    <xf numFmtId="243" fontId="79" fillId="0" borderId="0" applyFont="0" applyFill="0" applyBorder="0" applyAlignment="0" applyProtection="0"/>
    <xf numFmtId="38" fontId="112" fillId="6" borderId="0" applyNumberFormat="0" applyBorder="0" applyAlignment="0" applyProtection="0"/>
    <xf numFmtId="221" fontId="58" fillId="0" borderId="0" applyFont="0" applyFill="0" applyBorder="0" applyAlignment="0" applyProtection="0"/>
    <xf numFmtId="288" fontId="68" fillId="0" borderId="0" applyFont="0" applyFill="0" applyBorder="0" applyAlignment="0" applyProtection="0"/>
    <xf numFmtId="167" fontId="159" fillId="0" borderId="0" applyFont="0" applyFill="0" applyBorder="0" applyAlignment="0" applyProtection="0"/>
    <xf numFmtId="288" fontId="68" fillId="0" borderId="0" applyFont="0" applyFill="0" applyBorder="0" applyAlignment="0" applyProtection="0"/>
    <xf numFmtId="188" fontId="69" fillId="0" borderId="3">
      <alignment horizontal="right" vertical="center"/>
    </xf>
    <xf numFmtId="288" fontId="68" fillId="0" borderId="0" applyFont="0" applyFill="0" applyBorder="0" applyAlignment="0" applyProtection="0"/>
    <xf numFmtId="176" fontId="79" fillId="0" borderId="0" applyFont="0" applyFill="0" applyBorder="0" applyAlignment="0" applyProtection="0"/>
    <xf numFmtId="196" fontId="59" fillId="0" borderId="0" applyFill="0" applyBorder="0" applyAlignment="0"/>
    <xf numFmtId="288" fontId="68" fillId="0" borderId="0" applyFont="0" applyFill="0" applyBorder="0" applyAlignment="0" applyProtection="0"/>
    <xf numFmtId="0" fontId="262" fillId="0" borderId="0"/>
    <xf numFmtId="288" fontId="68" fillId="0" borderId="0" applyFont="0" applyFill="0" applyBorder="0" applyAlignment="0" applyProtection="0"/>
    <xf numFmtId="280" fontId="60" fillId="0" borderId="0" applyFont="0" applyFill="0" applyBorder="0" applyAlignment="0" applyProtection="0"/>
    <xf numFmtId="0" fontId="262" fillId="0" borderId="0"/>
    <xf numFmtId="280" fontId="60"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0" fontId="85" fillId="0" borderId="0"/>
    <xf numFmtId="188" fontId="69" fillId="0" borderId="3">
      <alignment horizontal="right" vertical="center"/>
    </xf>
    <xf numFmtId="167" fontId="79" fillId="0" borderId="0" applyFont="0" applyFill="0" applyBorder="0" applyAlignment="0" applyProtection="0"/>
    <xf numFmtId="167" fontId="79" fillId="0" borderId="0" applyFont="0" applyFill="0" applyBorder="0" applyAlignment="0" applyProtection="0"/>
    <xf numFmtId="167" fontId="159" fillId="0" borderId="0" applyFont="0" applyFill="0" applyBorder="0" applyAlignment="0" applyProtection="0"/>
    <xf numFmtId="167"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59" fillId="0" borderId="0"/>
    <xf numFmtId="0" fontId="103" fillId="0" borderId="0"/>
    <xf numFmtId="41" fontId="79" fillId="0" borderId="0" applyFont="0" applyFill="0" applyBorder="0" applyAlignment="0" applyProtection="0"/>
    <xf numFmtId="0" fontId="59" fillId="0" borderId="0"/>
    <xf numFmtId="167" fontId="79" fillId="0" borderId="0" applyFont="0" applyFill="0" applyBorder="0" applyAlignment="0" applyProtection="0"/>
    <xf numFmtId="176" fontId="79" fillId="0" borderId="0" applyFont="0" applyFill="0" applyBorder="0" applyAlignment="0" applyProtection="0"/>
    <xf numFmtId="167" fontId="79" fillId="0" borderId="0" applyFont="0" applyFill="0" applyBorder="0" applyAlignment="0" applyProtection="0"/>
    <xf numFmtId="0" fontId="59" fillId="0" borderId="0"/>
    <xf numFmtId="176" fontId="79" fillId="0" borderId="0" applyFont="0" applyFill="0" applyBorder="0" applyAlignment="0" applyProtection="0"/>
    <xf numFmtId="41" fontId="79" fillId="0" borderId="0" applyFont="0" applyFill="0" applyBorder="0" applyAlignment="0" applyProtection="0"/>
    <xf numFmtId="0" fontId="66" fillId="0" borderId="0"/>
    <xf numFmtId="2" fontId="59" fillId="0" borderId="0" applyFont="0" applyFill="0" applyBorder="0" applyAlignment="0" applyProtection="0"/>
    <xf numFmtId="169" fontId="79" fillId="0" borderId="0" applyFont="0" applyFill="0" applyBorder="0" applyAlignment="0" applyProtection="0"/>
    <xf numFmtId="211" fontId="58" fillId="0" borderId="0" applyFont="0" applyFill="0" applyBorder="0" applyAlignment="0" applyProtection="0"/>
    <xf numFmtId="229" fontId="58" fillId="0" borderId="0" applyFont="0" applyFill="0" applyBorder="0" applyAlignment="0" applyProtection="0"/>
    <xf numFmtId="4" fontId="57" fillId="28" borderId="17" applyNumberFormat="0" applyProtection="0">
      <alignment horizontal="right" vertical="center"/>
    </xf>
    <xf numFmtId="198" fontId="79" fillId="0" borderId="0" applyFont="0" applyFill="0" applyBorder="0" applyAlignment="0" applyProtection="0"/>
    <xf numFmtId="180" fontId="79" fillId="0" borderId="0" applyFont="0" applyFill="0" applyBorder="0" applyAlignment="0" applyProtection="0"/>
    <xf numFmtId="180" fontId="79" fillId="0" borderId="0" applyFont="0" applyFill="0" applyBorder="0" applyAlignment="0" applyProtection="0"/>
    <xf numFmtId="180" fontId="79" fillId="0" borderId="0" applyFont="0" applyFill="0" applyBorder="0" applyAlignment="0" applyProtection="0"/>
    <xf numFmtId="43" fontId="79" fillId="0" borderId="0" applyFont="0" applyFill="0" applyBorder="0" applyAlignment="0" applyProtection="0"/>
    <xf numFmtId="209" fontId="58" fillId="0" borderId="0" applyFont="0" applyFill="0" applyBorder="0" applyAlignment="0" applyProtection="0"/>
    <xf numFmtId="166" fontId="58" fillId="0" borderId="0" applyFont="0" applyFill="0" applyBorder="0" applyAlignment="0" applyProtection="0"/>
    <xf numFmtId="180" fontId="79" fillId="0" borderId="0" applyFont="0" applyFill="0" applyBorder="0" applyAlignment="0" applyProtection="0"/>
    <xf numFmtId="180" fontId="79"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180" fontId="79" fillId="0" borderId="0" applyFont="0" applyFill="0" applyBorder="0" applyAlignment="0" applyProtection="0"/>
    <xf numFmtId="0" fontId="14" fillId="0" borderId="0"/>
    <xf numFmtId="180" fontId="79" fillId="0" borderId="0" applyFont="0" applyFill="0" applyBorder="0" applyAlignment="0" applyProtection="0"/>
    <xf numFmtId="167" fontId="58" fillId="0" borderId="0" applyFont="0" applyFill="0" applyBorder="0" applyAlignment="0" applyProtection="0"/>
    <xf numFmtId="244" fontId="58" fillId="0" borderId="0" applyFont="0" applyFill="0" applyBorder="0" applyAlignment="0" applyProtection="0"/>
    <xf numFmtId="180" fontId="79" fillId="0" borderId="0" applyFont="0" applyFill="0" applyBorder="0" applyAlignment="0" applyProtection="0"/>
    <xf numFmtId="180" fontId="79" fillId="0" borderId="0" applyFont="0" applyFill="0" applyBorder="0" applyAlignment="0" applyProtection="0"/>
    <xf numFmtId="253" fontId="68" fillId="0" borderId="0" applyFont="0" applyFill="0" applyBorder="0" applyAlignment="0" applyProtection="0"/>
    <xf numFmtId="4" fontId="210" fillId="5" borderId="17" applyNumberFormat="0" applyProtection="0">
      <alignment vertical="center"/>
    </xf>
    <xf numFmtId="191" fontId="59" fillId="0" borderId="0" applyFont="0" applyFill="0" applyBorder="0" applyAlignment="0" applyProtection="0"/>
    <xf numFmtId="169" fontId="159" fillId="0" borderId="0" applyFont="0" applyFill="0" applyBorder="0" applyAlignment="0" applyProtection="0"/>
    <xf numFmtId="253" fontId="68" fillId="0" borderId="0" applyFont="0" applyFill="0" applyBorder="0" applyAlignment="0" applyProtection="0"/>
    <xf numFmtId="207" fontId="59" fillId="0" borderId="0" applyFill="0" applyBorder="0" applyAlignment="0"/>
    <xf numFmtId="253" fontId="68" fillId="0" borderId="0" applyFont="0" applyFill="0" applyBorder="0" applyAlignment="0" applyProtection="0"/>
    <xf numFmtId="201" fontId="60" fillId="0" borderId="3">
      <alignment horizontal="right" vertical="center"/>
    </xf>
    <xf numFmtId="198" fontId="79" fillId="0" borderId="0" applyFont="0" applyFill="0" applyBorder="0" applyAlignment="0" applyProtection="0"/>
    <xf numFmtId="274" fontId="60" fillId="0" borderId="0" applyFont="0" applyFill="0" applyBorder="0" applyAlignment="0" applyProtection="0"/>
    <xf numFmtId="214" fontId="60" fillId="0" borderId="0" applyFont="0" applyFill="0" applyBorder="0" applyAlignment="0" applyProtection="0"/>
    <xf numFmtId="203" fontId="59" fillId="0" borderId="3">
      <alignment horizontal="right" vertical="center"/>
    </xf>
    <xf numFmtId="207" fontId="59" fillId="0" borderId="0" applyFill="0" applyBorder="0" applyAlignment="0"/>
    <xf numFmtId="169" fontId="79" fillId="0" borderId="0" applyFont="0" applyFill="0" applyBorder="0" applyAlignment="0" applyProtection="0"/>
    <xf numFmtId="188" fontId="69" fillId="0" borderId="3">
      <alignment horizontal="right" vertical="center"/>
    </xf>
    <xf numFmtId="169" fontId="79" fillId="0" borderId="0" applyFont="0" applyFill="0" applyBorder="0" applyAlignment="0" applyProtection="0"/>
    <xf numFmtId="203" fontId="68" fillId="0" borderId="3">
      <alignment horizontal="right" vertical="center"/>
    </xf>
    <xf numFmtId="169" fontId="79" fillId="0" borderId="0" applyFont="0" applyFill="0" applyBorder="0" applyAlignment="0" applyProtection="0"/>
    <xf numFmtId="169" fontId="79" fillId="0" borderId="0" applyFont="0" applyFill="0" applyBorder="0" applyAlignment="0" applyProtection="0"/>
    <xf numFmtId="169" fontId="15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07" fontId="59" fillId="0" borderId="0" applyFill="0" applyBorder="0" applyAlignment="0"/>
    <xf numFmtId="43" fontId="79" fillId="0" borderId="0" applyFont="0" applyFill="0" applyBorder="0" applyAlignment="0" applyProtection="0"/>
    <xf numFmtId="0" fontId="80" fillId="0" borderId="0"/>
    <xf numFmtId="169"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0" fontId="68" fillId="0" borderId="0" applyFill="0" applyBorder="0" applyAlignment="0"/>
    <xf numFmtId="196" fontId="59" fillId="0" borderId="0" applyFill="0" applyBorder="0" applyAlignment="0"/>
    <xf numFmtId="196" fontId="59" fillId="0" borderId="0" applyFill="0" applyBorder="0" applyAlignment="0"/>
    <xf numFmtId="209" fontId="86" fillId="0" borderId="0" applyFont="0" applyFill="0" applyBorder="0" applyAlignment="0" applyProtection="0"/>
    <xf numFmtId="196" fontId="59" fillId="0" borderId="0" applyFill="0" applyBorder="0" applyAlignment="0"/>
    <xf numFmtId="196" fontId="59" fillId="0" borderId="0" applyFill="0" applyBorder="0" applyAlignment="0"/>
    <xf numFmtId="289" fontId="59" fillId="0" borderId="0" applyFill="0" applyBorder="0" applyAlignment="0"/>
    <xf numFmtId="196" fontId="59" fillId="0" borderId="0" applyFill="0" applyBorder="0" applyAlignment="0"/>
    <xf numFmtId="239" fontId="58" fillId="0" borderId="0" applyFont="0" applyFill="0" applyBorder="0" applyAlignment="0" applyProtection="0"/>
    <xf numFmtId="289" fontId="59" fillId="0" borderId="0" applyFill="0" applyBorder="0" applyAlignment="0"/>
    <xf numFmtId="196" fontId="59" fillId="0" borderId="0" applyFill="0" applyBorder="0" applyAlignment="0"/>
    <xf numFmtId="289" fontId="59" fillId="0" borderId="0" applyFill="0" applyBorder="0" applyAlignment="0"/>
    <xf numFmtId="196" fontId="59" fillId="0" borderId="0" applyFill="0" applyBorder="0" applyAlignment="0"/>
    <xf numFmtId="210" fontId="71" fillId="0" borderId="3">
      <alignment horizontal="right" vertical="center"/>
    </xf>
    <xf numFmtId="289" fontId="59" fillId="0" borderId="0" applyFill="0" applyBorder="0" applyAlignment="0"/>
    <xf numFmtId="196" fontId="59" fillId="0" borderId="0" applyFill="0" applyBorder="0" applyAlignment="0"/>
    <xf numFmtId="289"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207" fontId="59" fillId="0" borderId="0" applyFill="0" applyBorder="0" applyAlignment="0"/>
    <xf numFmtId="188" fontId="69" fillId="0" borderId="3">
      <alignment horizontal="right" vertical="center"/>
    </xf>
    <xf numFmtId="207" fontId="59" fillId="0" borderId="0" applyFill="0" applyBorder="0" applyAlignment="0"/>
    <xf numFmtId="167" fontId="58" fillId="0" borderId="0" applyFont="0" applyFill="0" applyBorder="0" applyAlignment="0" applyProtection="0"/>
    <xf numFmtId="207" fontId="59" fillId="0" borderId="0" applyFill="0" applyBorder="0" applyAlignment="0"/>
    <xf numFmtId="207" fontId="59" fillId="0" borderId="0" applyFill="0" applyBorder="0" applyAlignment="0"/>
    <xf numFmtId="4" fontId="211" fillId="21" borderId="17" applyNumberFormat="0" applyProtection="0">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190" fontId="58" fillId="0" borderId="3">
      <alignment horizontal="right" vertical="center"/>
    </xf>
    <xf numFmtId="207" fontId="59" fillId="0" borderId="0" applyFill="0" applyBorder="0" applyAlignment="0"/>
    <xf numFmtId="196" fontId="59" fillId="0" borderId="0" applyFill="0" applyBorder="0" applyAlignment="0"/>
    <xf numFmtId="177" fontId="68" fillId="0" borderId="3">
      <alignment horizontal="right" vertical="center"/>
    </xf>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251" fontId="67" fillId="0" borderId="0" applyFill="0" applyBorder="0" applyAlignment="0"/>
    <xf numFmtId="186" fontId="59" fillId="0" borderId="0" applyFill="0" applyBorder="0" applyAlignment="0"/>
    <xf numFmtId="207" fontId="59" fillId="0" borderId="0" applyFill="0" applyBorder="0" applyAlignment="0"/>
    <xf numFmtId="186" fontId="59" fillId="0" borderId="0" applyFill="0" applyBorder="0" applyAlignment="0"/>
    <xf numFmtId="207" fontId="59" fillId="0" borderId="0" applyFill="0" applyBorder="0" applyAlignment="0"/>
    <xf numFmtId="186" fontId="59" fillId="0" borderId="0" applyFill="0" applyBorder="0" applyAlignment="0"/>
    <xf numFmtId="207" fontId="59" fillId="0" borderId="0" applyFill="0" applyBorder="0" applyAlignment="0"/>
    <xf numFmtId="186" fontId="59" fillId="0" borderId="0" applyFill="0" applyBorder="0" applyAlignment="0"/>
    <xf numFmtId="210" fontId="71" fillId="0" borderId="3">
      <alignment horizontal="right" vertical="center"/>
    </xf>
    <xf numFmtId="207" fontId="59" fillId="0" borderId="0" applyFill="0" applyBorder="0" applyAlignment="0"/>
    <xf numFmtId="186" fontId="59" fillId="0" borderId="0" applyFill="0" applyBorder="0" applyAlignment="0"/>
    <xf numFmtId="186" fontId="59" fillId="0" borderId="0" applyFill="0" applyBorder="0" applyAlignment="0"/>
    <xf numFmtId="0" fontId="90" fillId="0" borderId="0" applyProtection="0"/>
    <xf numFmtId="186" fontId="59" fillId="0" borderId="0" applyFill="0" applyBorder="0" applyAlignment="0"/>
    <xf numFmtId="186" fontId="59" fillId="0" borderId="0" applyFill="0" applyBorder="0" applyAlignment="0"/>
    <xf numFmtId="186"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9" fontId="66" fillId="0" borderId="0" applyFont="0" applyFill="0" applyBorder="0" applyAlignment="0" applyProtection="0"/>
    <xf numFmtId="207" fontId="59" fillId="0" borderId="0" applyFill="0" applyBorder="0" applyAlignment="0"/>
    <xf numFmtId="9" fontId="66" fillId="0" borderId="0" applyFont="0" applyFill="0" applyBorder="0" applyAlignment="0" applyProtection="0"/>
    <xf numFmtId="207" fontId="59" fillId="0" borderId="0" applyFill="0" applyBorder="0" applyAlignment="0"/>
    <xf numFmtId="188"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07" fontId="59" fillId="0" borderId="0" applyFill="0" applyBorder="0" applyAlignment="0"/>
    <xf numFmtId="207" fontId="59" fillId="0" borderId="0" applyFill="0" applyBorder="0" applyAlignment="0"/>
    <xf numFmtId="188" fontId="69" fillId="0" borderId="3">
      <alignment horizontal="right" vertical="center"/>
    </xf>
    <xf numFmtId="0" fontId="212" fillId="0" borderId="0" applyNumberFormat="0" applyAlignment="0">
      <alignment horizontal="left"/>
    </xf>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03" fontId="68" fillId="0" borderId="3">
      <alignment horizontal="right" vertical="center"/>
    </xf>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0" fontId="185" fillId="0" borderId="0"/>
    <xf numFmtId="320"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03" fontId="68" fillId="0" borderId="3">
      <alignment horizontal="right" vertical="center"/>
    </xf>
    <xf numFmtId="2" fontId="59" fillId="0" borderId="0" applyFont="0" applyFill="0" applyBorder="0" applyAlignment="0" applyProtection="0"/>
    <xf numFmtId="188" fontId="69" fillId="0" borderId="3">
      <alignment horizontal="right" vertical="center"/>
    </xf>
    <xf numFmtId="2" fontId="59" fillId="0" borderId="0" applyFont="0" applyFill="0" applyBorder="0" applyAlignment="0" applyProtection="0"/>
    <xf numFmtId="208" fontId="71" fillId="0" borderId="3">
      <alignment horizontal="right" vertical="center"/>
    </xf>
    <xf numFmtId="207" fontId="59" fillId="0" borderId="0" applyFill="0" applyBorder="0" applyAlignment="0"/>
    <xf numFmtId="2" fontId="59" fillId="0" borderId="0" applyFont="0" applyFill="0" applyBorder="0" applyAlignment="0" applyProtection="0"/>
    <xf numFmtId="2" fontId="101" fillId="0" borderId="0" applyProtection="0"/>
    <xf numFmtId="207" fontId="59" fillId="0" borderId="0" applyFill="0" applyBorder="0" applyAlignment="0"/>
    <xf numFmtId="2" fontId="59"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21"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90"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6" fontId="56" fillId="6" borderId="0" applyBorder="0" applyProtection="0"/>
    <xf numFmtId="188" fontId="69" fillId="0" borderId="3">
      <alignment horizontal="right" vertical="center"/>
    </xf>
    <xf numFmtId="4" fontId="126" fillId="23" borderId="17" applyNumberFormat="0" applyProtection="0">
      <alignment horizontal="right" vertical="center"/>
    </xf>
    <xf numFmtId="270" fontId="69" fillId="0" borderId="0" applyFont="0" applyFill="0" applyBorder="0" applyAlignment="0" applyProtection="0"/>
    <xf numFmtId="0" fontId="215" fillId="0" borderId="0">
      <alignment horizontal="left"/>
    </xf>
    <xf numFmtId="186" fontId="59" fillId="0" borderId="0" applyFill="0" applyBorder="0" applyAlignment="0"/>
    <xf numFmtId="0" fontId="215" fillId="0" borderId="0">
      <alignment horizontal="left"/>
    </xf>
    <xf numFmtId="210"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10"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88" fontId="69" fillId="0" borderId="3">
      <alignment horizontal="right" vertical="center"/>
    </xf>
    <xf numFmtId="14" fontId="191" fillId="24" borderId="29">
      <alignment horizontal="center" vertical="center" wrapText="1"/>
    </xf>
    <xf numFmtId="196"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201" fontId="60" fillId="0" borderId="3">
      <alignment horizontal="right" vertical="center"/>
    </xf>
    <xf numFmtId="0" fontId="194" fillId="0" borderId="0" applyProtection="0"/>
    <xf numFmtId="0" fontId="118" fillId="0" borderId="0" applyProtection="0"/>
    <xf numFmtId="0" fontId="103" fillId="0" borderId="0"/>
    <xf numFmtId="278" fontId="104" fillId="10" borderId="2" applyNumberFormat="0" applyAlignment="0">
      <alignment horizontal="left" vertical="top"/>
    </xf>
    <xf numFmtId="49" fontId="166" fillId="0" borderId="2">
      <alignment vertical="center"/>
    </xf>
    <xf numFmtId="0" fontId="38" fillId="0" borderId="0"/>
    <xf numFmtId="0" fontId="59" fillId="0" borderId="0"/>
    <xf numFmtId="167" fontId="58" fillId="0" borderId="0" applyFont="0" applyFill="0" applyBorder="0" applyAlignment="0" applyProtection="0"/>
    <xf numFmtId="208" fontId="71" fillId="0" borderId="3">
      <alignment horizontal="right" vertical="center"/>
    </xf>
    <xf numFmtId="0" fontId="71" fillId="0" borderId="0" applyProtection="0"/>
    <xf numFmtId="309"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31"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86" fontId="59" fillId="0" borderId="0" applyFill="0" applyBorder="0" applyAlignment="0"/>
    <xf numFmtId="211" fontId="58" fillId="0" borderId="0" applyFont="0" applyFill="0" applyBorder="0" applyAlignment="0" applyProtection="0"/>
    <xf numFmtId="209" fontId="58" fillId="0" borderId="0" applyFont="0" applyFill="0" applyBorder="0" applyAlignment="0" applyProtection="0"/>
    <xf numFmtId="10" fontId="112" fillId="2" borderId="2" applyNumberFormat="0" applyBorder="0" applyAlignment="0" applyProtection="0"/>
    <xf numFmtId="241" fontId="60" fillId="0" borderId="3">
      <alignment horizontal="right" vertical="center"/>
    </xf>
    <xf numFmtId="0" fontId="197" fillId="25" borderId="32" applyNumberFormat="0" applyAlignment="0" applyProtection="0"/>
    <xf numFmtId="210"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88"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88"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88" fontId="69" fillId="0" borderId="3">
      <alignment horizontal="right" vertical="center"/>
    </xf>
    <xf numFmtId="0" fontId="133" fillId="0" borderId="0" applyNumberFormat="0" applyFill="0" applyBorder="0" applyAlignment="0" applyProtection="0">
      <alignment vertical="top"/>
      <protection locked="0"/>
    </xf>
    <xf numFmtId="241"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240" fontId="60" fillId="0" borderId="3">
      <alignment horizontal="right" vertical="center"/>
    </xf>
    <xf numFmtId="176" fontId="60" fillId="0" borderId="0" applyFont="0" applyFill="0" applyBorder="0" applyAlignment="0" applyProtection="0"/>
    <xf numFmtId="196" fontId="59" fillId="0" borderId="0" applyFill="0" applyBorder="0" applyAlignment="0"/>
    <xf numFmtId="0" fontId="60" fillId="0" borderId="0"/>
    <xf numFmtId="0" fontId="77" fillId="0" borderId="38">
      <alignment horizontal="centerContinuous"/>
    </xf>
    <xf numFmtId="196" fontId="59" fillId="0" borderId="0" applyFill="0" applyBorder="0" applyAlignment="0"/>
    <xf numFmtId="195" fontId="58" fillId="0" borderId="0" applyFont="0" applyFill="0" applyBorder="0" applyAlignment="0" applyProtection="0"/>
    <xf numFmtId="221" fontId="58" fillId="0" borderId="0" applyFont="0" applyFill="0" applyBorder="0" applyAlignment="0" applyProtection="0"/>
    <xf numFmtId="0" fontId="63" fillId="0" borderId="0"/>
    <xf numFmtId="0" fontId="68" fillId="0" borderId="0" applyFill="0" applyBorder="0" applyAlignment="0"/>
    <xf numFmtId="201" fontId="60" fillId="0" borderId="3">
      <alignment horizontal="right" vertical="center"/>
    </xf>
    <xf numFmtId="196" fontId="59" fillId="0" borderId="0" applyFill="0" applyBorder="0" applyAlignment="0"/>
    <xf numFmtId="210" fontId="71" fillId="0" borderId="3">
      <alignment horizontal="right" vertical="center"/>
    </xf>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0" fontId="60" fillId="0" borderId="0" applyNumberFormat="0" applyFill="0" applyBorder="0" applyAlignment="0" applyProtection="0"/>
    <xf numFmtId="207" fontId="59" fillId="0" borderId="0" applyFill="0" applyBorder="0" applyAlignment="0"/>
    <xf numFmtId="207" fontId="59" fillId="0" borderId="0" applyFill="0" applyBorder="0" applyAlignment="0"/>
    <xf numFmtId="0" fontId="66" fillId="0" borderId="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10" fontId="71" fillId="0" borderId="3">
      <alignment horizontal="right" vertical="center"/>
    </xf>
    <xf numFmtId="221" fontId="58" fillId="0" borderId="0" applyFont="0" applyFill="0" applyBorder="0" applyAlignment="0" applyProtection="0"/>
    <xf numFmtId="219" fontId="109" fillId="0" borderId="0" applyFont="0" applyFill="0" applyBorder="0" applyAlignment="0" applyProtection="0"/>
    <xf numFmtId="222" fontId="67"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210" fontId="71" fillId="0" borderId="3">
      <alignment horizontal="right" vertical="center"/>
    </xf>
    <xf numFmtId="196" fontId="59" fillId="0" borderId="0" applyFill="0" applyBorder="0" applyAlignment="0"/>
    <xf numFmtId="196" fontId="59" fillId="0" borderId="0" applyFill="0" applyBorder="0" applyAlignment="0"/>
    <xf numFmtId="196" fontId="59" fillId="0" borderId="0" applyFill="0" applyBorder="0" applyAlignment="0"/>
    <xf numFmtId="203" fontId="68" fillId="0" borderId="3">
      <alignment horizontal="right" vertical="center"/>
    </xf>
    <xf numFmtId="210" fontId="71" fillId="0" borderId="3">
      <alignment horizontal="right" vertical="center"/>
    </xf>
    <xf numFmtId="196" fontId="59" fillId="0" borderId="0" applyFill="0" applyBorder="0" applyAlignment="0"/>
    <xf numFmtId="196" fontId="59" fillId="0" borderId="0" applyFill="0" applyBorder="0" applyAlignment="0"/>
    <xf numFmtId="186" fontId="59" fillId="0" borderId="0" applyFill="0" applyBorder="0" applyAlignment="0"/>
    <xf numFmtId="0" fontId="39" fillId="0" borderId="0"/>
    <xf numFmtId="186" fontId="59" fillId="0" borderId="0" applyFill="0" applyBorder="0" applyAlignment="0"/>
    <xf numFmtId="0" fontId="39" fillId="0" borderId="0"/>
    <xf numFmtId="186" fontId="59" fillId="0" borderId="0" applyFill="0" applyBorder="0" applyAlignment="0"/>
    <xf numFmtId="0" fontId="39" fillId="0" borderId="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216" fontId="83" fillId="0" borderId="3">
      <alignment horizontal="right" vertical="center"/>
    </xf>
    <xf numFmtId="186" fontId="59" fillId="0" borderId="0" applyFill="0" applyBorder="0" applyAlignment="0"/>
    <xf numFmtId="186" fontId="59" fillId="0" borderId="0" applyFill="0" applyBorder="0" applyAlignment="0"/>
    <xf numFmtId="0" fontId="262" fillId="0" borderId="0"/>
    <xf numFmtId="207" fontId="59" fillId="0" borderId="0" applyFill="0" applyBorder="0" applyAlignment="0"/>
    <xf numFmtId="209" fontId="58" fillId="0" borderId="0" applyFont="0" applyFill="0" applyBorder="0" applyAlignment="0" applyProtection="0"/>
    <xf numFmtId="207" fontId="59" fillId="0" borderId="0" applyFill="0" applyBorder="0" applyAlignment="0"/>
    <xf numFmtId="190" fontId="58" fillId="0" borderId="3">
      <alignment horizontal="right" vertical="center"/>
    </xf>
    <xf numFmtId="207" fontId="59" fillId="0" borderId="0" applyFill="0" applyBorder="0" applyAlignment="0"/>
    <xf numFmtId="3" fontId="129" fillId="0" borderId="8" applyNumberFormat="0" applyAlignment="0">
      <alignment horizontal="center" vertical="center"/>
    </xf>
    <xf numFmtId="277" fontId="71" fillId="0" borderId="0" applyFont="0" applyFill="0" applyBorder="0" applyAlignment="0" applyProtection="0"/>
    <xf numFmtId="184" fontId="141" fillId="0" borderId="15" applyNumberFormat="0" applyFont="0" applyFill="0" applyBorder="0">
      <alignment horizontal="center"/>
    </xf>
    <xf numFmtId="0" fontId="39" fillId="0" borderId="0"/>
    <xf numFmtId="184" fontId="141" fillId="0" borderId="15" applyNumberFormat="0" applyFont="0" applyFill="0" applyBorder="0">
      <alignment horizontal="center"/>
    </xf>
    <xf numFmtId="38" fontId="63" fillId="0" borderId="0" applyFont="0" applyFill="0" applyBorder="0" applyAlignment="0" applyProtection="0"/>
    <xf numFmtId="188" fontId="69" fillId="0" borderId="3">
      <alignment horizontal="right" vertical="center"/>
    </xf>
    <xf numFmtId="216" fontId="68" fillId="0" borderId="15"/>
    <xf numFmtId="0" fontId="144" fillId="0" borderId="0"/>
    <xf numFmtId="283" fontId="143" fillId="0" borderId="15"/>
    <xf numFmtId="177" fontId="68" fillId="0" borderId="3">
      <alignment horizontal="right" vertical="center"/>
    </xf>
    <xf numFmtId="223"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10"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31" fontId="80" fillId="0" borderId="3">
      <alignment horizontal="right" vertical="center"/>
    </xf>
    <xf numFmtId="0" fontId="59" fillId="0" borderId="0"/>
    <xf numFmtId="0" fontId="39" fillId="0" borderId="0"/>
    <xf numFmtId="0" fontId="262" fillId="0" borderId="0"/>
    <xf numFmtId="191"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92" fontId="60" fillId="0" borderId="3">
      <alignment horizontal="right" vertical="center"/>
    </xf>
    <xf numFmtId="188"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90" fontId="58" fillId="0" borderId="3">
      <alignment horizontal="right" vertical="center"/>
    </xf>
    <xf numFmtId="210"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88" fontId="69" fillId="0" borderId="3">
      <alignment horizontal="right" vertical="center"/>
    </xf>
    <xf numFmtId="0" fontId="66" fillId="0" borderId="0"/>
    <xf numFmtId="0" fontId="66" fillId="0" borderId="0"/>
    <xf numFmtId="0" fontId="39" fillId="0" borderId="0"/>
    <xf numFmtId="0" fontId="62" fillId="0" borderId="0"/>
    <xf numFmtId="188"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88" fontId="69" fillId="0" borderId="3">
      <alignment horizontal="right" vertical="center"/>
    </xf>
    <xf numFmtId="0" fontId="66" fillId="0" borderId="0"/>
    <xf numFmtId="0" fontId="59" fillId="0" borderId="0"/>
    <xf numFmtId="0" fontId="66" fillId="0" borderId="0"/>
    <xf numFmtId="201" fontId="60" fillId="0" borderId="3">
      <alignment horizontal="right" vertical="center"/>
    </xf>
    <xf numFmtId="0" fontId="75" fillId="0" borderId="0"/>
    <xf numFmtId="201" fontId="60" fillId="0" borderId="3">
      <alignment horizontal="right" vertical="center"/>
    </xf>
    <xf numFmtId="0" fontId="101" fillId="0" borderId="0" applyProtection="0"/>
    <xf numFmtId="0" fontId="262" fillId="0" borderId="0"/>
    <xf numFmtId="0" fontId="216" fillId="0" borderId="0"/>
    <xf numFmtId="188" fontId="69" fillId="0" borderId="3">
      <alignment horizontal="right" vertical="center"/>
    </xf>
    <xf numFmtId="0" fontId="66" fillId="0" borderId="0"/>
    <xf numFmtId="0" fontId="66" fillId="0" borderId="0"/>
    <xf numFmtId="0" fontId="60" fillId="0" borderId="0"/>
    <xf numFmtId="177"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240" fontId="60" fillId="0" borderId="3">
      <alignment horizontal="right" vertical="center"/>
    </xf>
    <xf numFmtId="313" fontId="162" fillId="0" borderId="3">
      <alignment horizontal="right" vertical="center"/>
    </xf>
    <xf numFmtId="0" fontId="262" fillId="0" borderId="0"/>
    <xf numFmtId="195"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31" fontId="80" fillId="0" borderId="3">
      <alignment horizontal="right" vertical="center"/>
    </xf>
    <xf numFmtId="0" fontId="58" fillId="0" borderId="0"/>
    <xf numFmtId="0" fontId="262" fillId="0" borderId="0"/>
    <xf numFmtId="188" fontId="69" fillId="0" borderId="3">
      <alignment horizontal="right" vertical="center"/>
    </xf>
    <xf numFmtId="0" fontId="262" fillId="0" borderId="0"/>
    <xf numFmtId="0" fontId="262" fillId="0" borderId="0"/>
    <xf numFmtId="0" fontId="262" fillId="0" borderId="0"/>
    <xf numFmtId="327" fontId="218" fillId="0" borderId="0" applyFont="0" applyFill="0" applyBorder="0" applyProtection="0">
      <alignment vertical="top" wrapText="1"/>
    </xf>
    <xf numFmtId="0" fontId="262" fillId="0" borderId="0"/>
    <xf numFmtId="0" fontId="262" fillId="0" borderId="0"/>
    <xf numFmtId="214" fontId="59" fillId="0" borderId="0" applyFont="0" applyFill="0" applyBorder="0" applyAlignment="0" applyProtection="0"/>
    <xf numFmtId="0" fontId="14" fillId="0" borderId="0"/>
    <xf numFmtId="0" fontId="14" fillId="0" borderId="0"/>
    <xf numFmtId="188" fontId="69" fillId="0" borderId="3">
      <alignment horizontal="right" vertical="center"/>
    </xf>
    <xf numFmtId="214" fontId="59" fillId="0" borderId="0" applyFont="0" applyFill="0" applyBorder="0" applyAlignment="0" applyProtection="0"/>
    <xf numFmtId="0" fontId="14" fillId="0" borderId="0"/>
    <xf numFmtId="0" fontId="14" fillId="0" borderId="0"/>
    <xf numFmtId="214"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88"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88"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08" fontId="71" fillId="0" borderId="3">
      <alignment horizontal="right" vertical="center"/>
    </xf>
    <xf numFmtId="0" fontId="262" fillId="0" borderId="0"/>
    <xf numFmtId="0" fontId="262" fillId="0" borderId="0"/>
    <xf numFmtId="0" fontId="59" fillId="0" borderId="0"/>
    <xf numFmtId="177" fontId="68" fillId="0" borderId="3">
      <alignment horizontal="right" vertical="center"/>
    </xf>
    <xf numFmtId="244" fontId="58" fillId="0" borderId="0" applyFont="0" applyFill="0" applyBorder="0" applyAlignment="0" applyProtection="0"/>
    <xf numFmtId="195"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10"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167" fontId="68"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9" fontId="66"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188" fontId="69" fillId="0" borderId="3">
      <alignment horizontal="right" vertical="center"/>
    </xf>
    <xf numFmtId="177" fontId="59" fillId="0" borderId="3">
      <alignment horizontal="right" vertical="center"/>
    </xf>
    <xf numFmtId="214" fontId="59"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0" fontId="62" fillId="0" borderId="0"/>
    <xf numFmtId="328" fontId="55" fillId="0" borderId="0" applyFont="0" applyFill="0" applyBorder="0" applyAlignment="0" applyProtection="0"/>
    <xf numFmtId="191" fontId="59" fillId="0" borderId="0" applyFont="0" applyFill="0" applyBorder="0" applyAlignment="0" applyProtection="0"/>
    <xf numFmtId="191" fontId="59" fillId="0" borderId="0" applyFont="0" applyFill="0" applyBorder="0" applyAlignment="0" applyProtection="0"/>
    <xf numFmtId="4" fontId="221" fillId="5" borderId="17" applyNumberFormat="0" applyProtection="0">
      <alignment vertical="center"/>
    </xf>
    <xf numFmtId="191" fontId="59" fillId="0" borderId="0" applyFont="0" applyFill="0" applyBorder="0" applyAlignment="0" applyProtection="0"/>
    <xf numFmtId="191" fontId="59" fillId="0" borderId="0" applyFont="0" applyFill="0" applyBorder="0" applyAlignment="0" applyProtection="0"/>
    <xf numFmtId="188" fontId="69" fillId="0" borderId="3">
      <alignment horizontal="right" vertical="center"/>
    </xf>
    <xf numFmtId="191" fontId="59" fillId="0" borderId="0" applyFont="0" applyFill="0" applyBorder="0" applyAlignment="0" applyProtection="0"/>
    <xf numFmtId="191" fontId="59" fillId="0" borderId="0" applyFont="0" applyFill="0" applyBorder="0" applyAlignment="0" applyProtection="0"/>
    <xf numFmtId="191" fontId="59" fillId="0" borderId="0" applyFont="0" applyFill="0" applyBorder="0" applyAlignment="0" applyProtection="0"/>
    <xf numFmtId="193" fontId="68" fillId="0" borderId="0" applyFont="0" applyFill="0" applyBorder="0" applyAlignment="0" applyProtection="0"/>
    <xf numFmtId="255" fontId="59" fillId="0" borderId="0" applyFont="0" applyFill="0" applyBorder="0" applyAlignment="0" applyProtection="0"/>
    <xf numFmtId="177" fontId="68"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188" fontId="69"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188" fontId="69"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329" fontId="68" fillId="0" borderId="0" applyFont="0" applyFill="0" applyBorder="0" applyAlignment="0" applyProtection="0"/>
    <xf numFmtId="246" fontId="59" fillId="0" borderId="0" applyFont="0" applyFill="0" applyBorder="0" applyAlignment="0" applyProtection="0"/>
    <xf numFmtId="4" fontId="57" fillId="33" borderId="17" applyNumberFormat="0" applyProtection="0">
      <alignment horizontal="right" vertical="center"/>
    </xf>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03" fontId="68" fillId="0" borderId="3">
      <alignment horizontal="right" vertical="center"/>
    </xf>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08"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30" fontId="89" fillId="0" borderId="0" applyFont="0" applyFill="0" applyBorder="0" applyAlignment="0" applyProtection="0"/>
    <xf numFmtId="331" fontId="55" fillId="0" borderId="0" applyFont="0" applyFill="0" applyBorder="0" applyAlignment="0" applyProtection="0"/>
    <xf numFmtId="188" fontId="69" fillId="0" borderId="3">
      <alignment horizontal="right" vertical="center"/>
    </xf>
    <xf numFmtId="4" fontId="57" fillId="23" borderId="17" applyNumberFormat="0" applyProtection="0">
      <alignment horizontal="right" vertical="center"/>
    </xf>
    <xf numFmtId="332" fontId="89" fillId="0" borderId="0" applyFont="0" applyFill="0" applyBorder="0" applyAlignment="0" applyProtection="0"/>
    <xf numFmtId="240" fontId="60" fillId="0" borderId="3">
      <alignment horizontal="right" vertical="center"/>
    </xf>
    <xf numFmtId="287"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6" fontId="59" fillId="0" borderId="0" applyFill="0" applyBorder="0" applyAlignment="0"/>
    <xf numFmtId="210" fontId="71" fillId="0" borderId="3">
      <alignment horizontal="right" vertical="center"/>
    </xf>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4" fontId="57" fillId="13" borderId="17" applyNumberFormat="0" applyProtection="0">
      <alignment horizontal="right" vertical="center"/>
    </xf>
    <xf numFmtId="196" fontId="59" fillId="0" borderId="0" applyFill="0" applyBorder="0" applyAlignment="0"/>
    <xf numFmtId="196" fontId="59" fillId="0" borderId="0" applyFill="0" applyBorder="0" applyAlignment="0"/>
    <xf numFmtId="208" fontId="71" fillId="0" borderId="3">
      <alignment horizontal="right" vertical="center"/>
    </xf>
    <xf numFmtId="196" fontId="59" fillId="0" borderId="0" applyFill="0" applyBorder="0" applyAlignment="0"/>
    <xf numFmtId="196" fontId="59" fillId="0" borderId="0" applyFill="0" applyBorder="0" applyAlignment="0"/>
    <xf numFmtId="4" fontId="126" fillId="25" borderId="17" applyNumberFormat="0" applyProtection="0">
      <alignment horizontal="right" vertical="center"/>
    </xf>
    <xf numFmtId="172" fontId="67" fillId="0" borderId="0" applyFill="0" applyBorder="0" applyAlignment="0"/>
    <xf numFmtId="207" fontId="59" fillId="0" borderId="0" applyFill="0" applyBorder="0" applyAlignment="0"/>
    <xf numFmtId="4" fontId="57" fillId="25" borderId="17" applyNumberFormat="0" applyProtection="0">
      <alignment horizontal="right" vertical="center"/>
    </xf>
    <xf numFmtId="207" fontId="59" fillId="0" borderId="0" applyFill="0" applyBorder="0" applyAlignment="0"/>
    <xf numFmtId="4" fontId="139" fillId="16" borderId="0" applyNumberFormat="0" applyProtection="0">
      <alignment horizontal="left" vertical="center" indent="1"/>
    </xf>
    <xf numFmtId="207" fontId="59" fillId="0" borderId="0" applyFill="0" applyBorder="0" applyAlignment="0"/>
    <xf numFmtId="210" fontId="71" fillId="0" borderId="3">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203" fontId="59" fillId="0" borderId="3">
      <alignment horizontal="right" vertical="center"/>
    </xf>
    <xf numFmtId="207" fontId="59" fillId="0" borderId="0" applyFill="0" applyBorder="0" applyAlignment="0"/>
    <xf numFmtId="207"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196" fontId="59" fillId="0" borderId="0" applyFill="0" applyBorder="0" applyAlignment="0"/>
    <xf numFmtId="210" fontId="71" fillId="0" borderId="3">
      <alignment horizontal="right" vertical="center"/>
    </xf>
    <xf numFmtId="186" fontId="59" fillId="0" borderId="0" applyFill="0" applyBorder="0" applyAlignment="0"/>
    <xf numFmtId="209" fontId="58" fillId="0" borderId="0" applyFont="0" applyFill="0" applyBorder="0" applyAlignment="0" applyProtection="0"/>
    <xf numFmtId="209" fontId="58" fillId="0" borderId="0" applyFont="0" applyFill="0" applyBorder="0" applyAlignment="0" applyProtection="0"/>
    <xf numFmtId="186" fontId="59" fillId="0" borderId="0" applyFill="0" applyBorder="0" applyAlignment="0"/>
    <xf numFmtId="176" fontId="58" fillId="0" borderId="0" applyFont="0" applyFill="0" applyBorder="0" applyAlignment="0" applyProtection="0"/>
    <xf numFmtId="209" fontId="58" fillId="0" borderId="0" applyFont="0" applyFill="0" applyBorder="0" applyAlignment="0" applyProtection="0"/>
    <xf numFmtId="186" fontId="59" fillId="0" borderId="0" applyFill="0" applyBorder="0" applyAlignment="0"/>
    <xf numFmtId="167" fontId="58" fillId="0" borderId="0" applyFont="0" applyFill="0" applyBorder="0" applyAlignment="0" applyProtection="0"/>
    <xf numFmtId="167" fontId="58" fillId="0" borderId="0" applyFont="0" applyFill="0" applyBorder="0" applyAlignment="0" applyProtection="0"/>
    <xf numFmtId="186" fontId="59" fillId="0" borderId="0" applyFill="0" applyBorder="0" applyAlignment="0"/>
    <xf numFmtId="176" fontId="58" fillId="0" borderId="0" applyFont="0" applyFill="0" applyBorder="0" applyAlignment="0" applyProtection="0"/>
    <xf numFmtId="176" fontId="58" fillId="0" borderId="0" applyFont="0" applyFill="0" applyBorder="0" applyAlignment="0" applyProtection="0"/>
    <xf numFmtId="201" fontId="60" fillId="0" borderId="3">
      <alignment horizontal="right" vertical="center"/>
    </xf>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86" fontId="59" fillId="0" borderId="0" applyFill="0" applyBorder="0" applyAlignment="0"/>
    <xf numFmtId="172" fontId="67"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188" fontId="69" fillId="0" borderId="3">
      <alignment horizontal="right" vertical="center"/>
    </xf>
    <xf numFmtId="207" fontId="59" fillId="0" borderId="0" applyFill="0" applyBorder="0" applyAlignment="0"/>
    <xf numFmtId="207" fontId="59" fillId="0" borderId="0" applyFill="0" applyBorder="0" applyAlignment="0"/>
    <xf numFmtId="188" fontId="69" fillId="0" borderId="3">
      <alignment horizontal="right" vertical="center"/>
    </xf>
    <xf numFmtId="207" fontId="59" fillId="0" borderId="0" applyFill="0" applyBorder="0" applyAlignment="0"/>
    <xf numFmtId="0" fontId="196" fillId="0" borderId="0"/>
    <xf numFmtId="206"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88" fontId="69" fillId="0" borderId="3">
      <alignment horizontal="right" vertical="center"/>
    </xf>
    <xf numFmtId="0" fontId="133" fillId="0" borderId="0"/>
    <xf numFmtId="252" fontId="58" fillId="0" borderId="0" applyFont="0" applyFill="0" applyBorder="0" applyAlignment="0" applyProtection="0"/>
    <xf numFmtId="0" fontId="60" fillId="0" borderId="0" applyNumberFormat="0" applyFill="0" applyBorder="0" applyAlignment="0" applyProtection="0"/>
    <xf numFmtId="237" fontId="58" fillId="0" borderId="0" applyFont="0" applyFill="0" applyBorder="0" applyAlignment="0" applyProtection="0"/>
    <xf numFmtId="188" fontId="69" fillId="0" borderId="3">
      <alignment horizontal="right" vertical="center"/>
    </xf>
    <xf numFmtId="167"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88" fontId="69" fillId="0" borderId="3">
      <alignment horizontal="right" vertical="center"/>
    </xf>
    <xf numFmtId="4" fontId="126" fillId="3" borderId="17" applyNumberFormat="0" applyProtection="0">
      <alignment horizontal="right" vertical="center"/>
    </xf>
    <xf numFmtId="208" fontId="71" fillId="0" borderId="3">
      <alignment horizontal="right" vertical="center"/>
    </xf>
    <xf numFmtId="216"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10" fontId="71" fillId="0" borderId="3">
      <alignment horizontal="right" vertical="center"/>
    </xf>
    <xf numFmtId="188"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203"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41" fontId="58" fillId="0" borderId="0" applyFont="0" applyFill="0" applyBorder="0" applyAlignment="0" applyProtection="0"/>
    <xf numFmtId="176"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88" fontId="69" fillId="0" borderId="3">
      <alignment horizontal="right" vertical="center"/>
    </xf>
    <xf numFmtId="0" fontId="174" fillId="0" borderId="0" applyNumberFormat="0" applyFill="0" applyBorder="0" applyAlignment="0">
      <alignment horizontal="center"/>
    </xf>
    <xf numFmtId="220"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11" fontId="58" fillId="0" borderId="0" applyFont="0" applyFill="0" applyBorder="0" applyAlignment="0" applyProtection="0"/>
    <xf numFmtId="167" fontId="58" fillId="0" borderId="0" applyFont="0" applyFill="0" applyBorder="0" applyAlignment="0" applyProtection="0"/>
    <xf numFmtId="252" fontId="58" fillId="0" borderId="0" applyFont="0" applyFill="0" applyBorder="0" applyAlignment="0" applyProtection="0"/>
    <xf numFmtId="176" fontId="60" fillId="0" borderId="0" applyFont="0" applyFill="0" applyBorder="0" applyAlignment="0" applyProtection="0"/>
    <xf numFmtId="209" fontId="58" fillId="0" borderId="0" applyFont="0" applyFill="0" applyBorder="0" applyAlignment="0" applyProtection="0"/>
    <xf numFmtId="244" fontId="58" fillId="0" borderId="0" applyFont="0" applyFill="0" applyBorder="0" applyAlignment="0" applyProtection="0"/>
    <xf numFmtId="187" fontId="58" fillId="0" borderId="0" applyFont="0" applyFill="0" applyBorder="0" applyAlignment="0" applyProtection="0"/>
    <xf numFmtId="177" fontId="68" fillId="0" borderId="3">
      <alignment horizontal="right" vertical="center"/>
    </xf>
    <xf numFmtId="187" fontId="58" fillId="0" borderId="0" applyFont="0" applyFill="0" applyBorder="0" applyAlignment="0" applyProtection="0"/>
    <xf numFmtId="166" fontId="58" fillId="0" borderId="0" applyFont="0" applyFill="0" applyBorder="0" applyAlignment="0" applyProtection="0"/>
    <xf numFmtId="195" fontId="58" fillId="0" borderId="0" applyFont="0" applyFill="0" applyBorder="0" applyAlignment="0" applyProtection="0"/>
    <xf numFmtId="0" fontId="62" fillId="0" borderId="0"/>
    <xf numFmtId="239" fontId="58" fillId="0" borderId="0" applyFont="0" applyFill="0" applyBorder="0" applyAlignment="0" applyProtection="0"/>
    <xf numFmtId="199" fontId="69" fillId="0" borderId="0" applyFont="0" applyFill="0" applyBorder="0" applyAlignment="0" applyProtection="0"/>
    <xf numFmtId="244" fontId="58" fillId="0" borderId="0" applyFont="0" applyFill="0" applyBorder="0" applyAlignment="0" applyProtection="0"/>
    <xf numFmtId="229" fontId="58" fillId="0" borderId="0" applyFont="0" applyFill="0" applyBorder="0" applyAlignment="0" applyProtection="0"/>
    <xf numFmtId="177" fontId="68" fillId="0" borderId="3">
      <alignment horizontal="right" vertical="center"/>
    </xf>
    <xf numFmtId="244" fontId="58" fillId="0" borderId="0" applyFont="0" applyFill="0" applyBorder="0" applyAlignment="0" applyProtection="0"/>
    <xf numFmtId="229" fontId="58" fillId="0" borderId="0" applyFont="0" applyFill="0" applyBorder="0" applyAlignment="0" applyProtection="0"/>
    <xf numFmtId="176" fontId="60" fillId="0" borderId="0" applyFont="0" applyFill="0" applyBorder="0" applyAlignment="0" applyProtection="0"/>
    <xf numFmtId="240" fontId="60" fillId="0" borderId="3">
      <alignment horizontal="right" vertical="center"/>
    </xf>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195" fontId="58" fillId="0" borderId="0" applyFont="0" applyFill="0" applyBorder="0" applyAlignment="0" applyProtection="0"/>
    <xf numFmtId="166" fontId="58" fillId="0" borderId="0" applyFont="0" applyFill="0" applyBorder="0" applyAlignment="0" applyProtection="0"/>
    <xf numFmtId="187" fontId="58" fillId="0" borderId="0" applyFont="0" applyFill="0" applyBorder="0" applyAlignment="0" applyProtection="0"/>
    <xf numFmtId="188" fontId="69" fillId="0" borderId="3">
      <alignment horizontal="right" vertical="center"/>
    </xf>
    <xf numFmtId="228" fontId="58" fillId="0" borderId="0" applyFont="0" applyFill="0" applyBorder="0" applyAlignment="0" applyProtection="0"/>
    <xf numFmtId="187" fontId="58" fillId="0" borderId="0" applyFont="0" applyFill="0" applyBorder="0" applyAlignment="0" applyProtection="0"/>
    <xf numFmtId="239" fontId="58" fillId="0" borderId="0" applyFont="0" applyFill="0" applyBorder="0" applyAlignment="0" applyProtection="0"/>
    <xf numFmtId="187" fontId="58" fillId="0" borderId="0" applyFont="0" applyFill="0" applyBorder="0" applyAlignment="0" applyProtection="0"/>
    <xf numFmtId="244" fontId="58" fillId="0" borderId="0" applyFont="0" applyFill="0" applyBorder="0" applyAlignment="0" applyProtection="0"/>
    <xf numFmtId="187" fontId="58" fillId="0" borderId="0" applyFont="0" applyFill="0" applyBorder="0" applyAlignment="0" applyProtection="0"/>
    <xf numFmtId="166" fontId="58" fillId="0" borderId="0" applyFont="0" applyFill="0" applyBorder="0" applyAlignment="0" applyProtection="0"/>
    <xf numFmtId="220" fontId="80" fillId="0" borderId="0" applyFont="0" applyFill="0" applyBorder="0" applyAlignment="0" applyProtection="0"/>
    <xf numFmtId="41" fontId="58" fillId="0" borderId="0" applyFont="0" applyFill="0" applyBorder="0" applyAlignment="0" applyProtection="0"/>
    <xf numFmtId="188" fontId="69" fillId="0" borderId="3">
      <alignment horizontal="right" vertical="center"/>
    </xf>
    <xf numFmtId="228" fontId="58" fillId="0" borderId="0" applyFont="0" applyFill="0" applyBorder="0" applyAlignment="0" applyProtection="0"/>
    <xf numFmtId="243" fontId="58" fillId="0" borderId="0" applyFont="0" applyFill="0" applyBorder="0" applyAlignment="0" applyProtection="0"/>
    <xf numFmtId="188" fontId="69"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8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66" fontId="58" fillId="0" borderId="0" applyFont="0" applyFill="0" applyBorder="0" applyAlignment="0" applyProtection="0"/>
    <xf numFmtId="252" fontId="58" fillId="0" borderId="0" applyFont="0" applyFill="0" applyBorder="0" applyAlignment="0" applyProtection="0"/>
    <xf numFmtId="228" fontId="58" fillId="0" borderId="0" applyFont="0" applyFill="0" applyBorder="0" applyAlignment="0" applyProtection="0"/>
    <xf numFmtId="243"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195" fontId="86" fillId="0" borderId="0" applyFont="0" applyFill="0" applyBorder="0" applyAlignment="0" applyProtection="0"/>
    <xf numFmtId="176" fontId="60" fillId="0" borderId="0" applyFont="0" applyFill="0" applyBorder="0" applyAlignment="0" applyProtection="0"/>
    <xf numFmtId="183" fontId="58" fillId="0" borderId="0" applyFont="0" applyFill="0" applyBorder="0" applyAlignment="0" applyProtection="0"/>
    <xf numFmtId="209" fontId="58" fillId="0" borderId="0" applyFont="0" applyFill="0" applyBorder="0" applyAlignment="0" applyProtection="0"/>
    <xf numFmtId="195" fontId="58" fillId="0" borderId="0" applyFont="0" applyFill="0" applyBorder="0" applyAlignment="0" applyProtection="0"/>
    <xf numFmtId="176" fontId="60" fillId="0" borderId="0" applyFont="0" applyFill="0" applyBorder="0" applyAlignment="0" applyProtection="0"/>
    <xf numFmtId="0" fontId="62" fillId="0" borderId="0"/>
    <xf numFmtId="176" fontId="60" fillId="0" borderId="0" applyFont="0" applyFill="0" applyBorder="0" applyAlignment="0" applyProtection="0"/>
    <xf numFmtId="202"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20" fontId="80" fillId="0" borderId="0" applyFont="0" applyFill="0" applyBorder="0" applyAlignment="0" applyProtection="0"/>
    <xf numFmtId="167" fontId="58" fillId="0" borderId="0" applyFont="0" applyFill="0" applyBorder="0" applyAlignment="0" applyProtection="0"/>
    <xf numFmtId="228" fontId="58" fillId="0" borderId="0" applyFont="0" applyFill="0" applyBorder="0" applyAlignment="0" applyProtection="0"/>
    <xf numFmtId="221"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252" fontId="58" fillId="0" borderId="0" applyFont="0" applyFill="0" applyBorder="0" applyAlignment="0" applyProtection="0"/>
    <xf numFmtId="195" fontId="58" fillId="0" borderId="0" applyFont="0" applyFill="0" applyBorder="0" applyAlignment="0" applyProtection="0"/>
    <xf numFmtId="188" fontId="69" fillId="0" borderId="3">
      <alignment horizontal="right" vertical="center"/>
    </xf>
    <xf numFmtId="41" fontId="58" fillId="0" borderId="0" applyFont="0" applyFill="0" applyBorder="0" applyAlignment="0" applyProtection="0"/>
    <xf numFmtId="176"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239" fontId="58" fillId="0" borderId="0" applyFont="0" applyFill="0" applyBorder="0" applyAlignment="0" applyProtection="0"/>
    <xf numFmtId="195"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88" fontId="69" fillId="0" borderId="3">
      <alignment horizontal="right" vertical="center"/>
    </xf>
    <xf numFmtId="195" fontId="86" fillId="0" borderId="0" applyFont="0" applyFill="0" applyBorder="0" applyAlignment="0" applyProtection="0"/>
    <xf numFmtId="226"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221" fontId="58" fillId="0" borderId="0" applyFont="0" applyFill="0" applyBorder="0" applyAlignment="0" applyProtection="0"/>
    <xf numFmtId="195" fontId="58" fillId="0" borderId="0" applyFont="0" applyFill="0" applyBorder="0" applyAlignment="0" applyProtection="0"/>
    <xf numFmtId="209" fontId="58" fillId="0" borderId="0" applyFont="0" applyFill="0" applyBorder="0" applyAlignment="0" applyProtection="0"/>
    <xf numFmtId="208" fontId="71" fillId="0" borderId="3">
      <alignment horizontal="right" vertical="center"/>
    </xf>
    <xf numFmtId="176" fontId="58" fillId="0" borderId="0" applyFont="0" applyFill="0" applyBorder="0" applyAlignment="0" applyProtection="0"/>
    <xf numFmtId="176"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75" fontId="58" fillId="0" borderId="0" applyFont="0" applyFill="0" applyBorder="0" applyAlignment="0" applyProtection="0"/>
    <xf numFmtId="166" fontId="58" fillId="0" borderId="0" applyFont="0" applyFill="0" applyBorder="0" applyAlignment="0" applyProtection="0"/>
    <xf numFmtId="187" fontId="58" fillId="0" borderId="0" applyFont="0" applyFill="0" applyBorder="0" applyAlignment="0" applyProtection="0"/>
    <xf numFmtId="195" fontId="58" fillId="0" borderId="0" applyFont="0" applyFill="0" applyBorder="0" applyAlignment="0" applyProtection="0"/>
    <xf numFmtId="239" fontId="58" fillId="0" borderId="0" applyFont="0" applyFill="0" applyBorder="0" applyAlignment="0" applyProtection="0"/>
    <xf numFmtId="187" fontId="58" fillId="0" borderId="0" applyFont="0" applyFill="0" applyBorder="0" applyAlignment="0" applyProtection="0"/>
    <xf numFmtId="0" fontId="62" fillId="0" borderId="0"/>
    <xf numFmtId="195" fontId="86" fillId="0" borderId="0" applyFont="0" applyFill="0" applyBorder="0" applyAlignment="0" applyProtection="0"/>
    <xf numFmtId="199" fontId="69" fillId="0" borderId="0" applyFont="0" applyFill="0" applyBorder="0" applyAlignment="0" applyProtection="0"/>
    <xf numFmtId="41" fontId="58" fillId="0" borderId="0" applyFont="0" applyFill="0" applyBorder="0" applyAlignment="0" applyProtection="0"/>
    <xf numFmtId="228"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88" fontId="69" fillId="0" borderId="3">
      <alignment horizontal="right" vertical="center"/>
    </xf>
    <xf numFmtId="209" fontId="58" fillId="0" borderId="0" applyFont="0" applyFill="0" applyBorder="0" applyAlignment="0" applyProtection="0"/>
    <xf numFmtId="188" fontId="69" fillId="0" borderId="3">
      <alignment horizontal="right" vertical="center"/>
    </xf>
    <xf numFmtId="0" fontId="178" fillId="0" borderId="0"/>
    <xf numFmtId="0" fontId="160" fillId="0" borderId="0"/>
    <xf numFmtId="0" fontId="160" fillId="0" borderId="0"/>
    <xf numFmtId="0" fontId="179" fillId="0" borderId="0"/>
    <xf numFmtId="216" fontId="83" fillId="0" borderId="3">
      <alignment horizontal="right" vertical="center"/>
    </xf>
    <xf numFmtId="216" fontId="83" fillId="0" borderId="3">
      <alignment horizontal="right" vertical="center"/>
    </xf>
    <xf numFmtId="210" fontId="71" fillId="0" borderId="3">
      <alignment horizontal="right" vertical="center"/>
    </xf>
    <xf numFmtId="210" fontId="71" fillId="0" borderId="3">
      <alignment horizontal="right" vertical="center"/>
    </xf>
    <xf numFmtId="216" fontId="83" fillId="0" borderId="3">
      <alignment horizontal="right" vertical="center"/>
    </xf>
    <xf numFmtId="0" fontId="67" fillId="0" borderId="0"/>
    <xf numFmtId="216" fontId="83" fillId="0" borderId="3">
      <alignment horizontal="right" vertical="center"/>
    </xf>
    <xf numFmtId="190" fontId="58" fillId="0" borderId="3">
      <alignment horizontal="right" vertical="center"/>
    </xf>
    <xf numFmtId="216" fontId="83" fillId="0" borderId="3">
      <alignment horizontal="right" vertical="center"/>
    </xf>
    <xf numFmtId="190" fontId="58" fillId="0" borderId="3">
      <alignment horizontal="right" vertical="center"/>
    </xf>
    <xf numFmtId="216" fontId="83" fillId="0" borderId="3">
      <alignment horizontal="right" vertical="center"/>
    </xf>
    <xf numFmtId="216" fontId="83"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08"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40" fontId="60"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10" fontId="71" fillId="0" borderId="3">
      <alignment horizontal="right" vertical="center"/>
    </xf>
    <xf numFmtId="216" fontId="83"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08" fontId="71" fillId="0" borderId="3">
      <alignment horizontal="right" vertical="center"/>
    </xf>
    <xf numFmtId="188" fontId="69" fillId="0" borderId="3">
      <alignment horizontal="right" vertical="center"/>
    </xf>
    <xf numFmtId="231" fontId="80" fillId="0" borderId="3">
      <alignment horizontal="right" vertical="center"/>
    </xf>
    <xf numFmtId="231" fontId="80" fillId="0" borderId="3">
      <alignment horizontal="right" vertical="center"/>
    </xf>
    <xf numFmtId="208" fontId="71" fillId="0" borderId="3">
      <alignment horizontal="right" vertical="center"/>
    </xf>
    <xf numFmtId="203" fontId="68"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03" fontId="68" fillId="0" borderId="3">
      <alignment horizontal="right" vertical="center"/>
    </xf>
    <xf numFmtId="208" fontId="71"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3" fontId="59" fillId="0" borderId="3">
      <alignment horizontal="right" vertical="center"/>
    </xf>
    <xf numFmtId="190" fontId="58" fillId="0" borderId="3">
      <alignment horizontal="right" vertical="center"/>
    </xf>
    <xf numFmtId="203" fontId="68" fillId="0" borderId="3">
      <alignment horizontal="right" vertical="center"/>
    </xf>
    <xf numFmtId="190" fontId="58" fillId="0" borderId="3">
      <alignment horizontal="right" vertical="center"/>
    </xf>
    <xf numFmtId="203" fontId="68"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188" fontId="69"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90" fontId="58" fillId="0" borderId="3">
      <alignment horizontal="right" vertical="center"/>
    </xf>
    <xf numFmtId="177" fontId="59" fillId="0" borderId="3">
      <alignment horizontal="right" vertical="center"/>
    </xf>
    <xf numFmtId="177" fontId="59"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88" fontId="69" fillId="0" borderId="3">
      <alignment horizontal="right" vertical="center"/>
    </xf>
    <xf numFmtId="210"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31" fontId="80" fillId="0" borderId="3">
      <alignment horizontal="right" vertical="center"/>
    </xf>
    <xf numFmtId="231" fontId="80"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231" fontId="80" fillId="0" borderId="3">
      <alignment horizontal="right" vertical="center"/>
    </xf>
    <xf numFmtId="231" fontId="80" fillId="0" borderId="3">
      <alignment horizontal="right" vertical="center"/>
    </xf>
    <xf numFmtId="188" fontId="69" fillId="0" borderId="3">
      <alignment horizontal="right" vertical="center"/>
    </xf>
    <xf numFmtId="231" fontId="80" fillId="0" borderId="3">
      <alignment horizontal="right" vertical="center"/>
    </xf>
    <xf numFmtId="231" fontId="80" fillId="0" borderId="3">
      <alignment horizontal="right" vertical="center"/>
    </xf>
    <xf numFmtId="190" fontId="58" fillId="0" borderId="3">
      <alignment horizontal="right" vertical="center"/>
    </xf>
    <xf numFmtId="190" fontId="58"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77" fontId="59" fillId="0" borderId="3">
      <alignment horizontal="right" vertical="center"/>
    </xf>
    <xf numFmtId="177" fontId="59" fillId="0" borderId="3">
      <alignment horizontal="right" vertical="center"/>
    </xf>
    <xf numFmtId="177" fontId="68" fillId="0" borderId="3">
      <alignment horizontal="right" vertical="center"/>
    </xf>
    <xf numFmtId="177" fontId="68" fillId="0" borderId="3">
      <alignment horizontal="right" vertical="center"/>
    </xf>
    <xf numFmtId="190" fontId="58" fillId="0" borderId="3">
      <alignment horizontal="right" vertical="center"/>
    </xf>
    <xf numFmtId="190" fontId="58" fillId="0" borderId="3">
      <alignment horizontal="right" vertical="center"/>
    </xf>
    <xf numFmtId="188" fontId="69"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8" fontId="69" fillId="0" borderId="3">
      <alignment horizontal="right" vertical="center"/>
    </xf>
    <xf numFmtId="190" fontId="58" fillId="0" borderId="3">
      <alignment horizontal="right" vertical="center"/>
    </xf>
    <xf numFmtId="206" fontId="136" fillId="0" borderId="28" applyFont="0" applyFill="0" applyBorder="0"/>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90" fontId="58" fillId="0" borderId="3">
      <alignment horizontal="right" vertical="center"/>
    </xf>
    <xf numFmtId="210" fontId="71" fillId="0" borderId="3">
      <alignment horizontal="right" vertical="center"/>
    </xf>
    <xf numFmtId="188" fontId="69" fillId="0" borderId="3">
      <alignment horizontal="right" vertical="center"/>
    </xf>
    <xf numFmtId="206" fontId="136" fillId="0" borderId="28" applyFont="0" applyFill="0" applyBorder="0"/>
    <xf numFmtId="206" fontId="136" fillId="0" borderId="28" applyFont="0" applyFill="0" applyBorder="0"/>
    <xf numFmtId="177" fontId="68" fillId="0" borderId="3">
      <alignment horizontal="right" vertical="center"/>
    </xf>
    <xf numFmtId="177" fontId="68" fillId="0" borderId="3">
      <alignment horizontal="right" vertical="center"/>
    </xf>
    <xf numFmtId="177" fontId="68" fillId="0" borderId="3">
      <alignment horizontal="right" vertical="center"/>
    </xf>
    <xf numFmtId="201" fontId="60" fillId="0" borderId="3">
      <alignment horizontal="right" vertical="center"/>
    </xf>
    <xf numFmtId="201" fontId="60"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77" fontId="59"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77" fontId="68" fillId="0" borderId="3">
      <alignment horizontal="right" vertical="center"/>
    </xf>
    <xf numFmtId="188" fontId="69" fillId="0" borderId="3">
      <alignment horizontal="right" vertical="center"/>
    </xf>
    <xf numFmtId="177" fontId="59" fillId="0" borderId="3">
      <alignment horizontal="right" vertical="center"/>
    </xf>
    <xf numFmtId="177" fontId="68" fillId="0" borderId="3">
      <alignment horizontal="right" vertical="center"/>
    </xf>
    <xf numFmtId="190" fontId="58" fillId="0" borderId="3">
      <alignment horizontal="right" vertical="center"/>
    </xf>
    <xf numFmtId="177" fontId="68" fillId="0" borderId="3">
      <alignment horizontal="right" vertical="center"/>
    </xf>
    <xf numFmtId="177" fontId="59" fillId="0" borderId="3">
      <alignment horizontal="right" vertical="center"/>
    </xf>
    <xf numFmtId="177" fontId="68"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10" fontId="71" fillId="0" borderId="3">
      <alignment horizontal="right" vertical="center"/>
    </xf>
    <xf numFmtId="240" fontId="60" fillId="0" borderId="3">
      <alignment horizontal="right" vertical="center"/>
    </xf>
    <xf numFmtId="210" fontId="71" fillId="0" borderId="3">
      <alignment horizontal="right" vertical="center"/>
    </xf>
    <xf numFmtId="210" fontId="71" fillId="0" borderId="3">
      <alignment horizontal="right" vertical="center"/>
    </xf>
    <xf numFmtId="188" fontId="69"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8" fontId="69"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10"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92" fontId="60" fillId="0" borderId="3">
      <alignment horizontal="right" vertical="center"/>
    </xf>
    <xf numFmtId="192" fontId="60"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208" fontId="71" fillId="0" borderId="3">
      <alignment horizontal="right" vertical="center"/>
    </xf>
    <xf numFmtId="188" fontId="69" fillId="0" borderId="3">
      <alignment horizontal="right" vertical="center"/>
    </xf>
    <xf numFmtId="210" fontId="71" fillId="0" borderId="3">
      <alignment horizontal="right" vertical="center"/>
    </xf>
    <xf numFmtId="210" fontId="71" fillId="0" borderId="3">
      <alignment horizontal="right" vertical="center"/>
    </xf>
    <xf numFmtId="241" fontId="60" fillId="0" borderId="3">
      <alignment horizontal="right" vertical="center"/>
    </xf>
    <xf numFmtId="241" fontId="60" fillId="0" borderId="3">
      <alignment horizontal="right" vertical="center"/>
    </xf>
    <xf numFmtId="208" fontId="71" fillId="0" borderId="3">
      <alignment horizontal="right" vertical="center"/>
    </xf>
    <xf numFmtId="241" fontId="60" fillId="0" borderId="3">
      <alignment horizontal="right" vertical="center"/>
    </xf>
    <xf numFmtId="241" fontId="60" fillId="0" borderId="3">
      <alignment horizontal="right" vertical="center"/>
    </xf>
    <xf numFmtId="216" fontId="83" fillId="0" borderId="3">
      <alignment horizontal="right" vertical="center"/>
    </xf>
    <xf numFmtId="216" fontId="83" fillId="0" borderId="3">
      <alignment horizontal="right" vertical="center"/>
    </xf>
    <xf numFmtId="216" fontId="83" fillId="0" borderId="3">
      <alignment horizontal="right" vertical="center"/>
    </xf>
    <xf numFmtId="188" fontId="69"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06" fontId="136" fillId="0" borderId="28" applyFont="0" applyFill="0" applyBorder="0"/>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188" fontId="69" fillId="0" borderId="3">
      <alignment horizontal="right" vertical="center"/>
    </xf>
    <xf numFmtId="313" fontId="162" fillId="0" borderId="3">
      <alignment horizontal="right" vertical="center"/>
    </xf>
    <xf numFmtId="313" fontId="162" fillId="0" borderId="3">
      <alignment horizontal="right" vertical="center"/>
    </xf>
    <xf numFmtId="188" fontId="69"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190" fontId="58" fillId="0" borderId="3">
      <alignment horizontal="right" vertical="center"/>
    </xf>
    <xf numFmtId="190" fontId="58" fillId="0" borderId="3">
      <alignment horizontal="right" vertical="center"/>
    </xf>
    <xf numFmtId="188" fontId="69" fillId="0" borderId="3">
      <alignment horizontal="right" vertical="center"/>
    </xf>
    <xf numFmtId="188" fontId="69" fillId="0" borderId="3">
      <alignment horizontal="right" vertical="center"/>
    </xf>
    <xf numFmtId="0" fontId="68" fillId="0" borderId="0" applyFill="0" applyBorder="0" applyAlignment="0"/>
    <xf numFmtId="289" fontId="59" fillId="0" borderId="0" applyFill="0" applyBorder="0" applyAlignment="0"/>
    <xf numFmtId="289" fontId="59" fillId="0" borderId="0" applyFill="0" applyBorder="0" applyAlignment="0"/>
    <xf numFmtId="333" fontId="78" fillId="0" borderId="0" applyFont="0" applyFill="0" applyBorder="0" applyAlignment="0" applyProtection="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192" fontId="68"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195" fontId="69" fillId="0" borderId="3">
      <alignment horizontal="center"/>
    </xf>
    <xf numFmtId="195"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4"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164"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76" fontId="68" fillId="0" borderId="0" applyFont="0" applyFill="0" applyBorder="0" applyAlignment="0" applyProtection="0"/>
    <xf numFmtId="274" fontId="195" fillId="0" borderId="0" applyFont="0" applyFill="0" applyBorder="0" applyAlignment="0" applyProtection="0"/>
    <xf numFmtId="217" fontId="68" fillId="0" borderId="0" applyFont="0" applyFill="0" applyBorder="0" applyAlignment="0" applyProtection="0"/>
    <xf numFmtId="297" fontId="68" fillId="0" borderId="0" applyFont="0" applyFill="0" applyBorder="0" applyAlignment="0" applyProtection="0"/>
    <xf numFmtId="0" fontId="118" fillId="0" borderId="49">
      <alignment horizontal="center"/>
    </xf>
    <xf numFmtId="0" fontId="118" fillId="0" borderId="49">
      <alignment horizontal="center"/>
    </xf>
    <xf numFmtId="192" fontId="69" fillId="0" borderId="0"/>
    <xf numFmtId="260" fontId="69" fillId="0" borderId="2"/>
    <xf numFmtId="260" fontId="69" fillId="0" borderId="2"/>
    <xf numFmtId="0" fontId="85" fillId="0" borderId="0"/>
    <xf numFmtId="0" fontId="85" fillId="0" borderId="0"/>
    <xf numFmtId="0" fontId="238" fillId="0" borderId="50" applyFill="0" applyBorder="0" applyAlignment="0">
      <alignment horizontal="center"/>
    </xf>
    <xf numFmtId="0" fontId="85" fillId="0" borderId="0"/>
    <xf numFmtId="166"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164" fontId="137" fillId="15" borderId="6">
      <alignment vertical="top"/>
    </xf>
    <xf numFmtId="0" fontId="240" fillId="35" borderId="2">
      <alignment horizontal="left" vertical="center"/>
    </xf>
    <xf numFmtId="0" fontId="240" fillId="35" borderId="2">
      <alignment horizontal="left" vertical="center"/>
    </xf>
    <xf numFmtId="165" fontId="241" fillId="36" borderId="6"/>
    <xf numFmtId="165" fontId="241" fillId="36" borderId="6"/>
    <xf numFmtId="279" fontId="241" fillId="36" borderId="6"/>
    <xf numFmtId="164" fontId="104" fillId="0" borderId="6">
      <alignment horizontal="left" vertical="top"/>
    </xf>
    <xf numFmtId="164" fontId="104" fillId="0" borderId="6">
      <alignment horizontal="left" vertical="top"/>
    </xf>
    <xf numFmtId="278" fontId="242" fillId="0" borderId="6">
      <alignment horizontal="left" vertical="top"/>
    </xf>
    <xf numFmtId="0" fontId="243" fillId="37" borderId="0">
      <alignment horizontal="left" vertical="center"/>
    </xf>
    <xf numFmtId="16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8" fontId="244"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0" fontId="245" fillId="0" borderId="8">
      <alignment horizontal="left" vertical="center"/>
    </xf>
    <xf numFmtId="0" fontId="59" fillId="0" borderId="0" applyFont="0" applyFill="0" applyBorder="0" applyAlignment="0" applyProtection="0"/>
    <xf numFmtId="317" fontId="59" fillId="0" borderId="0" applyFont="0" applyFill="0" applyBorder="0" applyAlignment="0" applyProtection="0"/>
    <xf numFmtId="166" fontId="79" fillId="0" borderId="0" applyFont="0" applyFill="0" applyBorder="0" applyAlignment="0" applyProtection="0"/>
    <xf numFmtId="168"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76" fontId="60" fillId="0" borderId="0" applyFont="0" applyFill="0" applyBorder="0" applyAlignment="0" applyProtection="0"/>
    <xf numFmtId="168"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82"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217" fontId="59" fillId="0" borderId="0" applyFont="0" applyFill="0" applyBorder="0" applyAlignment="0" applyProtection="0"/>
    <xf numFmtId="0" fontId="144" fillId="0" borderId="0"/>
    <xf numFmtId="0" fontId="144" fillId="0" borderId="0"/>
    <xf numFmtId="0" fontId="254" fillId="0" borderId="0"/>
    <xf numFmtId="0" fontId="82" fillId="0" borderId="0"/>
    <xf numFmtId="176" fontId="101" fillId="0" borderId="0" applyFont="0" applyFill="0" applyBorder="0" applyAlignment="0" applyProtection="0"/>
    <xf numFmtId="198" fontId="101" fillId="0" borderId="0" applyFont="0" applyFill="0" applyBorder="0" applyAlignment="0" applyProtection="0"/>
    <xf numFmtId="169" fontId="59" fillId="0" borderId="0" applyFont="0" applyFill="0" applyBorder="0" applyAlignment="0" applyProtection="0"/>
    <xf numFmtId="167" fontId="59" fillId="0" borderId="0" applyFont="0" applyFill="0" applyBorder="0" applyAlignment="0" applyProtection="0"/>
    <xf numFmtId="0" fontId="59" fillId="0" borderId="0"/>
    <xf numFmtId="242" fontId="101" fillId="0" borderId="0" applyFont="0" applyFill="0" applyBorder="0" applyAlignment="0" applyProtection="0"/>
    <xf numFmtId="335" fontId="101" fillId="0" borderId="0" applyFont="0" applyFill="0" applyBorder="0" applyAlignment="0" applyProtection="0"/>
    <xf numFmtId="168" fontId="59" fillId="0" borderId="0" applyFont="0" applyFill="0" applyBorder="0" applyAlignment="0" applyProtection="0"/>
    <xf numFmtId="166" fontId="59" fillId="0" borderId="0" applyFont="0" applyFill="0" applyBorder="0" applyAlignment="0" applyProtection="0"/>
  </cellStyleXfs>
  <cellXfs count="497">
    <xf numFmtId="0" fontId="0" fillId="0" borderId="0" xfId="0"/>
    <xf numFmtId="1" fontId="1" fillId="0" borderId="0" xfId="3465" applyNumberFormat="1" applyFont="1" applyFill="1" applyAlignment="1">
      <alignment vertical="center"/>
    </xf>
    <xf numFmtId="1" fontId="2" fillId="0" borderId="0" xfId="3465" applyNumberFormat="1" applyFont="1" applyFill="1" applyAlignment="1">
      <alignment vertical="center"/>
    </xf>
    <xf numFmtId="3" fontId="3" fillId="0" borderId="0" xfId="3465" applyNumberFormat="1" applyFont="1" applyBorder="1" applyAlignment="1">
      <alignment horizontal="center" vertical="center" wrapText="1"/>
    </xf>
    <xf numFmtId="3" fontId="3" fillId="0" borderId="0" xfId="3465" applyNumberFormat="1" applyFont="1" applyFill="1" applyBorder="1" applyAlignment="1">
      <alignment vertical="center" wrapText="1"/>
    </xf>
    <xf numFmtId="1" fontId="4" fillId="0" borderId="0" xfId="3465" applyNumberFormat="1" applyFont="1" applyFill="1" applyAlignment="1">
      <alignment vertical="center"/>
    </xf>
    <xf numFmtId="49" fontId="3" fillId="0" borderId="0" xfId="3465" applyNumberFormat="1" applyFont="1" applyFill="1" applyAlignment="1">
      <alignment vertical="center"/>
    </xf>
    <xf numFmtId="49" fontId="3" fillId="0" borderId="0" xfId="3465" applyNumberFormat="1" applyFont="1" applyFill="1" applyAlignment="1">
      <alignment horizontal="center" vertical="center"/>
    </xf>
    <xf numFmtId="1" fontId="3" fillId="0" borderId="0" xfId="3465" applyNumberFormat="1" applyFont="1" applyFill="1" applyAlignment="1">
      <alignment vertical="center" wrapText="1"/>
    </xf>
    <xf numFmtId="1" fontId="3" fillId="0" borderId="0" xfId="3465" applyNumberFormat="1" applyFont="1" applyFill="1" applyAlignment="1">
      <alignment horizontal="center" vertical="center" wrapText="1"/>
    </xf>
    <xf numFmtId="1" fontId="3" fillId="0" borderId="0" xfId="3465" applyNumberFormat="1" applyFont="1" applyFill="1" applyAlignment="1">
      <alignment horizontal="right" vertical="center"/>
    </xf>
    <xf numFmtId="1" fontId="3" fillId="0" borderId="0" xfId="3465" applyNumberFormat="1" applyFont="1" applyFill="1" applyAlignment="1">
      <alignment vertical="center"/>
    </xf>
    <xf numFmtId="1" fontId="5" fillId="0" borderId="0" xfId="3465" applyNumberFormat="1" applyFont="1" applyFill="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Fill="1" applyBorder="1" applyAlignment="1">
      <alignment horizontal="right" vertical="center"/>
    </xf>
    <xf numFmtId="3" fontId="3" fillId="0" borderId="2" xfId="3465" applyNumberFormat="1" applyFont="1" applyFill="1" applyBorder="1" applyAlignment="1">
      <alignment horizontal="center" vertical="center" wrapText="1"/>
    </xf>
    <xf numFmtId="0" fontId="3" fillId="0" borderId="2" xfId="3465" applyNumberFormat="1" applyFont="1" applyFill="1" applyBorder="1" applyAlignment="1">
      <alignment horizontal="center" vertical="center" wrapText="1"/>
    </xf>
    <xf numFmtId="3" fontId="4" fillId="0" borderId="2" xfId="3465" applyNumberFormat="1" applyFont="1" applyFill="1" applyBorder="1" applyAlignment="1">
      <alignment horizontal="center" vertical="center" wrapText="1"/>
    </xf>
    <xf numFmtId="49" fontId="4" fillId="0" borderId="2" xfId="3465" applyNumberFormat="1" applyFont="1" applyFill="1" applyBorder="1" applyAlignment="1">
      <alignment horizontal="center" vertical="center"/>
    </xf>
    <xf numFmtId="1" fontId="4" fillId="0" borderId="2" xfId="3465" applyNumberFormat="1" applyFont="1" applyFill="1" applyBorder="1" applyAlignment="1">
      <alignment horizontal="left" vertical="center" wrapText="1"/>
    </xf>
    <xf numFmtId="49" fontId="3" fillId="0" borderId="2" xfId="3465" applyNumberFormat="1" applyFont="1" applyFill="1" applyBorder="1" applyAlignment="1">
      <alignment horizontal="center" vertical="center"/>
    </xf>
    <xf numFmtId="1" fontId="3" fillId="0" borderId="2" xfId="3465" applyNumberFormat="1" applyFont="1" applyFill="1" applyBorder="1" applyAlignment="1">
      <alignment vertical="center" wrapText="1"/>
    </xf>
    <xf numFmtId="1" fontId="4" fillId="0" borderId="2" xfId="3465" applyNumberFormat="1" applyFont="1" applyFill="1" applyBorder="1" applyAlignment="1">
      <alignment vertical="center" wrapText="1"/>
    </xf>
    <xf numFmtId="1" fontId="3" fillId="0" borderId="2" xfId="3465" applyNumberFormat="1" applyFont="1" applyFill="1" applyBorder="1" applyAlignment="1">
      <alignment horizontal="center" vertical="center" wrapText="1"/>
    </xf>
    <xf numFmtId="1" fontId="3" fillId="0" borderId="2" xfId="3465" applyNumberFormat="1" applyFont="1" applyFill="1" applyBorder="1" applyAlignment="1">
      <alignment horizontal="right" vertical="center"/>
    </xf>
    <xf numFmtId="1" fontId="4" fillId="0" borderId="2" xfId="3465" applyNumberFormat="1" applyFont="1" applyFill="1" applyBorder="1" applyAlignment="1">
      <alignment horizontal="center" vertical="center" wrapText="1"/>
    </xf>
    <xf numFmtId="1" fontId="4" fillId="0" borderId="2" xfId="3465" applyNumberFormat="1" applyFont="1" applyFill="1" applyBorder="1" applyAlignment="1">
      <alignment horizontal="right" vertical="center"/>
    </xf>
    <xf numFmtId="49" fontId="3" fillId="0" borderId="0" xfId="3465" applyNumberFormat="1" applyFont="1" applyFill="1" applyBorder="1" applyAlignment="1">
      <alignment horizontal="center" vertical="center"/>
    </xf>
    <xf numFmtId="0" fontId="11" fillId="0" borderId="0" xfId="542" applyFont="1" applyAlignment="1">
      <alignment vertical="center" wrapText="1" readingOrder="1"/>
    </xf>
    <xf numFmtId="1" fontId="3" fillId="0" borderId="0" xfId="3465" applyNumberFormat="1" applyFont="1" applyFill="1" applyBorder="1" applyAlignment="1">
      <alignment horizontal="center" vertical="center" wrapText="1"/>
    </xf>
    <xf numFmtId="1" fontId="3" fillId="0" borderId="0" xfId="3465" applyNumberFormat="1" applyFont="1" applyFill="1" applyBorder="1" applyAlignment="1">
      <alignment horizontal="right" vertical="center"/>
    </xf>
    <xf numFmtId="0" fontId="11" fillId="0" borderId="0" xfId="542" applyFont="1" applyAlignment="1">
      <alignment vertical="center"/>
    </xf>
    <xf numFmtId="1" fontId="3" fillId="0" borderId="0" xfId="3465" applyNumberFormat="1" applyFont="1" applyFill="1" applyBorder="1" applyAlignment="1">
      <alignment vertical="center" wrapText="1"/>
    </xf>
    <xf numFmtId="1" fontId="3" fillId="0" borderId="0" xfId="3465" applyNumberFormat="1" applyFont="1" applyFill="1" applyAlignment="1">
      <alignment horizontal="left" vertical="center" wrapText="1"/>
    </xf>
    <xf numFmtId="1" fontId="4" fillId="0" borderId="0" xfId="3465" applyNumberFormat="1" applyFont="1" applyFill="1" applyBorder="1" applyAlignment="1">
      <alignment horizontal="center" vertical="center"/>
    </xf>
    <xf numFmtId="1" fontId="4" fillId="0" borderId="0" xfId="3465" applyNumberFormat="1" applyFont="1" applyFill="1" applyBorder="1" applyAlignment="1">
      <alignment vertical="center"/>
    </xf>
    <xf numFmtId="1" fontId="4" fillId="0" borderId="0" xfId="3465" applyNumberFormat="1" applyFont="1" applyFill="1" applyBorder="1" applyAlignment="1">
      <alignment horizontal="right" vertical="center"/>
    </xf>
    <xf numFmtId="49" fontId="3" fillId="0" borderId="0" xfId="3465" applyNumberFormat="1" applyFont="1" applyFill="1" applyBorder="1" applyAlignment="1">
      <alignment horizontal="left" vertical="center"/>
    </xf>
    <xf numFmtId="49" fontId="3" fillId="0" borderId="0" xfId="3465" applyNumberFormat="1" applyFont="1" applyFill="1" applyBorder="1" applyAlignment="1">
      <alignment horizontal="right" vertical="center"/>
    </xf>
    <xf numFmtId="49" fontId="3" fillId="0" borderId="0" xfId="3465" applyNumberFormat="1" applyFont="1" applyFill="1" applyBorder="1" applyAlignment="1">
      <alignment vertical="center"/>
    </xf>
    <xf numFmtId="49" fontId="3" fillId="0" borderId="0" xfId="3465" applyNumberFormat="1" applyFont="1" applyFill="1" applyAlignment="1">
      <alignment horizontal="right" vertical="center"/>
    </xf>
    <xf numFmtId="1" fontId="5" fillId="0" borderId="0" xfId="3465" applyNumberFormat="1" applyFont="1" applyFill="1" applyAlignment="1">
      <alignment vertical="center" wrapText="1"/>
    </xf>
    <xf numFmtId="0" fontId="12" fillId="0" borderId="0" xfId="542" applyFont="1" applyAlignment="1">
      <alignment vertical="center" wrapText="1" readingOrder="1"/>
    </xf>
    <xf numFmtId="1" fontId="9" fillId="0" borderId="0" xfId="3465" applyNumberFormat="1" applyFont="1" applyFill="1" applyAlignment="1">
      <alignment vertical="center" wrapText="1"/>
    </xf>
    <xf numFmtId="0" fontId="6" fillId="0" borderId="0" xfId="542" applyFont="1" applyAlignment="1">
      <alignment vertical="center" wrapText="1" readingOrder="1"/>
    </xf>
    <xf numFmtId="3" fontId="3" fillId="0" borderId="2" xfId="3465" applyNumberFormat="1" applyFont="1" applyFill="1" applyBorder="1" applyAlignment="1">
      <alignment vertical="center" wrapText="1"/>
    </xf>
    <xf numFmtId="1" fontId="3" fillId="0" borderId="2" xfId="3465" applyNumberFormat="1" applyFont="1" applyFill="1" applyBorder="1" applyAlignment="1">
      <alignment vertical="center"/>
    </xf>
    <xf numFmtId="1" fontId="4" fillId="0" borderId="2" xfId="3465" applyNumberFormat="1" applyFont="1" applyFill="1" applyBorder="1" applyAlignment="1">
      <alignment vertical="center"/>
    </xf>
    <xf numFmtId="1" fontId="9" fillId="0" borderId="0" xfId="3465" applyNumberFormat="1" applyFont="1" applyFill="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Font="1" applyAlignment="1">
      <alignment vertical="center"/>
    </xf>
    <xf numFmtId="49" fontId="14" fillId="0" borderId="0" xfId="542" applyNumberFormat="1" applyAlignment="1">
      <alignment vertical="center"/>
    </xf>
    <xf numFmtId="0" fontId="14" fillId="0" borderId="0" xfId="542"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4" fillId="0" borderId="2" xfId="542" applyFont="1" applyBorder="1" applyAlignment="1">
      <alignment vertical="center"/>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Fill="1" applyBorder="1" applyAlignment="1">
      <alignment horizontal="left" vertical="center" wrapText="1"/>
    </xf>
    <xf numFmtId="336"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Fill="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Fill="1" applyAlignment="1">
      <alignment horizontal="center" vertical="center"/>
    </xf>
    <xf numFmtId="1" fontId="3" fillId="0" borderId="0" xfId="3465" applyNumberFormat="1" applyFont="1" applyFill="1" applyAlignment="1">
      <alignment horizontal="center" vertical="center"/>
    </xf>
    <xf numFmtId="1" fontId="3" fillId="0" borderId="2" xfId="3465" applyNumberFormat="1" applyFont="1" applyFill="1" applyBorder="1" applyAlignment="1">
      <alignment horizontal="center" vertical="center"/>
    </xf>
    <xf numFmtId="1" fontId="4" fillId="0" borderId="0" xfId="3465" applyNumberFormat="1" applyFont="1" applyFill="1" applyBorder="1" applyAlignment="1">
      <alignment horizontal="center" vertical="center" wrapText="1"/>
    </xf>
    <xf numFmtId="1" fontId="1" fillId="0" borderId="0" xfId="3465" applyNumberFormat="1" applyFont="1" applyFill="1" applyBorder="1" applyAlignment="1">
      <alignment horizontal="center" vertical="center"/>
    </xf>
    <xf numFmtId="1" fontId="3" fillId="0" borderId="0" xfId="3465" applyNumberFormat="1" applyFont="1" applyFill="1" applyBorder="1" applyAlignment="1">
      <alignment horizontal="center" vertical="center"/>
    </xf>
    <xf numFmtId="49" fontId="1" fillId="0" borderId="0" xfId="3465" applyNumberFormat="1" applyFont="1" applyFill="1" applyBorder="1" applyAlignment="1">
      <alignment vertical="center"/>
    </xf>
    <xf numFmtId="0" fontId="12" fillId="0" borderId="0" xfId="0" applyFont="1" applyAlignment="1">
      <alignment vertical="center" wrapText="1" readingOrder="1"/>
    </xf>
    <xf numFmtId="3" fontId="3" fillId="0" borderId="4" xfId="3465" applyNumberFormat="1" applyFont="1" applyFill="1" applyBorder="1" applyAlignment="1">
      <alignment vertical="center" wrapText="1"/>
    </xf>
    <xf numFmtId="3" fontId="3" fillId="0" borderId="5" xfId="3465" applyNumberFormat="1" applyFont="1" applyFill="1" applyBorder="1" applyAlignment="1">
      <alignment vertical="center" wrapText="1"/>
    </xf>
    <xf numFmtId="1" fontId="1" fillId="0" borderId="0" xfId="3465" applyNumberFormat="1" applyFont="1" applyFill="1" applyAlignment="1"/>
    <xf numFmtId="1" fontId="5" fillId="0" borderId="0" xfId="3465" applyNumberFormat="1" applyFont="1" applyFill="1" applyAlignment="1">
      <alignment vertical="center"/>
    </xf>
    <xf numFmtId="1" fontId="31" fillId="0" borderId="0" xfId="3465" applyNumberFormat="1" applyFont="1" applyFill="1" applyAlignment="1">
      <alignment vertical="center"/>
    </xf>
    <xf numFmtId="1" fontId="32" fillId="0" borderId="0" xfId="3465" applyNumberFormat="1" applyFont="1" applyFill="1" applyAlignment="1">
      <alignment vertical="center"/>
    </xf>
    <xf numFmtId="1" fontId="33" fillId="0" borderId="0" xfId="3465" applyNumberFormat="1" applyFont="1" applyFill="1" applyAlignment="1">
      <alignment horizontal="center" vertical="center"/>
    </xf>
    <xf numFmtId="3" fontId="34" fillId="0" borderId="0" xfId="3465" applyNumberFormat="1" applyFont="1" applyBorder="1" applyAlignment="1">
      <alignment horizontal="center" vertical="center" wrapText="1"/>
    </xf>
    <xf numFmtId="3" fontId="34" fillId="0" borderId="0" xfId="3465" applyNumberFormat="1" applyFont="1" applyFill="1" applyBorder="1" applyAlignment="1">
      <alignment horizontal="center" vertical="center" wrapText="1"/>
    </xf>
    <xf numFmtId="1" fontId="35" fillId="0" borderId="0" xfId="3465" applyNumberFormat="1" applyFont="1" applyFill="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Fill="1" applyAlignment="1">
      <alignment horizontal="right" vertical="center"/>
    </xf>
    <xf numFmtId="1" fontId="38" fillId="0" borderId="0" xfId="3465" applyNumberFormat="1" applyFont="1" applyFill="1" applyAlignment="1">
      <alignment horizontal="center" vertical="center"/>
    </xf>
    <xf numFmtId="1" fontId="38" fillId="0" borderId="0" xfId="3465" applyNumberFormat="1" applyFont="1" applyFill="1" applyAlignment="1">
      <alignment vertical="center" wrapText="1"/>
    </xf>
    <xf numFmtId="1" fontId="38" fillId="0" borderId="0" xfId="3465" applyNumberFormat="1" applyFont="1" applyFill="1" applyAlignment="1">
      <alignment horizontal="center" vertical="center" wrapText="1"/>
    </xf>
    <xf numFmtId="1" fontId="38" fillId="0" borderId="0" xfId="3465" applyNumberFormat="1" applyFont="1" applyFill="1" applyAlignment="1">
      <alignment vertical="center"/>
    </xf>
    <xf numFmtId="3" fontId="39" fillId="0" borderId="6"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xf>
    <xf numFmtId="1" fontId="41"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right" vertical="center"/>
    </xf>
    <xf numFmtId="1" fontId="41" fillId="0" borderId="2" xfId="3465" applyNumberFormat="1" applyFont="1" applyFill="1" applyBorder="1" applyAlignment="1">
      <alignment horizontal="center" vertical="center"/>
    </xf>
    <xf numFmtId="1" fontId="41" fillId="0" borderId="2" xfId="3465" applyNumberFormat="1" applyFont="1" applyFill="1" applyBorder="1" applyAlignment="1">
      <alignment vertical="center" wrapText="1"/>
    </xf>
    <xf numFmtId="1" fontId="41" fillId="0" borderId="2" xfId="3465" applyNumberFormat="1" applyFont="1" applyFill="1" applyBorder="1" applyAlignment="1">
      <alignment horizontal="right" vertical="center"/>
    </xf>
    <xf numFmtId="49" fontId="41" fillId="0" borderId="2" xfId="3465" applyNumberFormat="1" applyFont="1" applyFill="1" applyBorder="1" applyAlignment="1">
      <alignment horizontal="center" vertical="center"/>
    </xf>
    <xf numFmtId="49" fontId="39" fillId="0" borderId="2" xfId="3465" applyNumberFormat="1" applyFont="1" applyFill="1" applyBorder="1" applyAlignment="1">
      <alignment horizontal="center" vertical="center"/>
    </xf>
    <xf numFmtId="1" fontId="39" fillId="0"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Fill="1" applyAlignment="1">
      <alignment horizontal="center" vertical="center"/>
    </xf>
    <xf numFmtId="1" fontId="39" fillId="0" borderId="0" xfId="3465" applyNumberFormat="1" applyFont="1" applyFill="1" applyAlignment="1">
      <alignment vertical="center" wrapText="1"/>
    </xf>
    <xf numFmtId="1" fontId="39" fillId="0" borderId="0" xfId="3465" applyNumberFormat="1" applyFont="1" applyFill="1" applyAlignment="1">
      <alignment horizontal="center" vertical="center" wrapText="1"/>
    </xf>
    <xf numFmtId="1" fontId="39" fillId="0" borderId="0" xfId="3465" applyNumberFormat="1" applyFont="1" applyFill="1" applyAlignment="1">
      <alignment horizontal="right" vertical="center"/>
    </xf>
    <xf numFmtId="0" fontId="30" fillId="0" borderId="0" xfId="0" applyFont="1" applyFill="1" applyAlignment="1">
      <alignment vertical="center" wrapText="1"/>
    </xf>
    <xf numFmtId="3" fontId="40" fillId="0" borderId="2" xfId="3465" applyNumberFormat="1" applyFont="1" applyFill="1" applyBorder="1" applyAlignment="1">
      <alignment horizontal="center" vertical="center" wrapText="1"/>
    </xf>
    <xf numFmtId="3" fontId="40" fillId="0" borderId="2" xfId="3465" applyNumberFormat="1" applyFont="1" applyFill="1" applyBorder="1" applyAlignment="1">
      <alignment vertical="center" wrapText="1"/>
    </xf>
    <xf numFmtId="3" fontId="39" fillId="0" borderId="2" xfId="3465" applyNumberFormat="1" applyFont="1" applyBorder="1" applyAlignment="1">
      <alignment horizontal="center" vertical="center" wrapText="1"/>
    </xf>
    <xf numFmtId="1" fontId="7" fillId="0" borderId="0" xfId="3465" applyNumberFormat="1" applyFont="1" applyFill="1" applyAlignment="1">
      <alignment vertical="center"/>
    </xf>
    <xf numFmtId="1" fontId="9" fillId="0" borderId="1" xfId="3465" applyNumberFormat="1" applyFont="1" applyFill="1" applyBorder="1" applyAlignment="1">
      <alignment vertical="center"/>
    </xf>
    <xf numFmtId="3" fontId="40" fillId="0" borderId="2"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1" fontId="38" fillId="0" borderId="2" xfId="3465" applyNumberFormat="1" applyFont="1" applyFill="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vertical="center" wrapText="1"/>
    </xf>
    <xf numFmtId="0" fontId="30" fillId="0" borderId="0" xfId="0" applyFont="1" applyBorder="1" applyAlignment="1">
      <alignment vertical="center" wrapText="1"/>
    </xf>
    <xf numFmtId="3" fontId="4" fillId="0" borderId="0" xfId="3465" applyNumberFormat="1" applyFont="1" applyFill="1" applyBorder="1" applyAlignment="1">
      <alignment vertical="center" wrapText="1"/>
    </xf>
    <xf numFmtId="1" fontId="29" fillId="0" borderId="0" xfId="3465" applyNumberFormat="1" applyFont="1" applyFill="1" applyAlignment="1">
      <alignment vertical="center"/>
    </xf>
    <xf numFmtId="49" fontId="29" fillId="0" borderId="2" xfId="3465" applyNumberFormat="1" applyFont="1" applyFill="1" applyBorder="1" applyAlignment="1">
      <alignment horizontal="center" vertical="center"/>
    </xf>
    <xf numFmtId="1" fontId="29" fillId="0" borderId="2" xfId="3465" applyNumberFormat="1" applyFont="1" applyFill="1" applyBorder="1" applyAlignment="1">
      <alignment vertical="center" wrapText="1"/>
    </xf>
    <xf numFmtId="1" fontId="29" fillId="0" borderId="2" xfId="3465" applyNumberFormat="1" applyFont="1" applyFill="1" applyBorder="1" applyAlignment="1">
      <alignment horizontal="center" vertical="center" wrapText="1"/>
    </xf>
    <xf numFmtId="1" fontId="1" fillId="0" borderId="2" xfId="3465" applyNumberFormat="1" applyFont="1" applyFill="1" applyBorder="1" applyAlignment="1">
      <alignment horizontal="center" vertical="center" wrapText="1"/>
    </xf>
    <xf numFmtId="1" fontId="29" fillId="0" borderId="2" xfId="3465" applyNumberFormat="1" applyFont="1" applyFill="1" applyBorder="1" applyAlignment="1">
      <alignment horizontal="right" vertical="center"/>
    </xf>
    <xf numFmtId="1" fontId="1" fillId="0" borderId="2" xfId="3465" applyNumberFormat="1" applyFont="1" applyFill="1" applyBorder="1" applyAlignment="1">
      <alignment horizontal="right" vertical="center"/>
    </xf>
    <xf numFmtId="1" fontId="48" fillId="0" borderId="0" xfId="3465" applyNumberFormat="1" applyFont="1" applyFill="1" applyAlignment="1">
      <alignment vertical="center"/>
    </xf>
    <xf numFmtId="1" fontId="50" fillId="0" borderId="0" xfId="3465" applyNumberFormat="1" applyFont="1" applyFill="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3" fillId="0" borderId="0" xfId="3465" applyNumberFormat="1" applyFont="1" applyFill="1" applyBorder="1" applyAlignment="1">
      <alignment vertical="center"/>
    </xf>
    <xf numFmtId="1" fontId="29" fillId="0" borderId="0" xfId="3465" applyNumberFormat="1" applyFont="1" applyFill="1" applyBorder="1" applyAlignment="1">
      <alignment horizontal="right" vertical="center"/>
    </xf>
    <xf numFmtId="1" fontId="1" fillId="0" borderId="0" xfId="3465" applyNumberFormat="1" applyFont="1" applyFill="1" applyBorder="1" applyAlignment="1">
      <alignment horizontal="right" vertical="center"/>
    </xf>
    <xf numFmtId="1" fontId="29" fillId="0" borderId="0" xfId="3465" applyNumberFormat="1" applyFont="1" applyFill="1" applyBorder="1" applyAlignment="1">
      <alignment vertical="center"/>
    </xf>
    <xf numFmtId="1" fontId="1" fillId="0" borderId="0" xfId="3465" applyNumberFormat="1" applyFont="1" applyFill="1" applyBorder="1" applyAlignment="1">
      <alignment vertical="center"/>
    </xf>
    <xf numFmtId="0" fontId="1" fillId="0" borderId="0" xfId="3465" applyNumberFormat="1" applyFont="1" applyFill="1" applyAlignment="1">
      <alignment vertical="center"/>
    </xf>
    <xf numFmtId="1" fontId="1" fillId="0" borderId="0" xfId="3465" applyNumberFormat="1" applyFont="1" applyFill="1" applyBorder="1" applyAlignment="1">
      <alignment horizontal="center" vertical="center" wrapText="1"/>
    </xf>
    <xf numFmtId="1" fontId="1" fillId="0" borderId="0" xfId="3465" applyNumberFormat="1" applyFont="1" applyFill="1" applyAlignment="1">
      <alignment horizontal="center" vertical="center"/>
    </xf>
    <xf numFmtId="0" fontId="11" fillId="0" borderId="0" xfId="0" applyFont="1" applyAlignment="1">
      <alignment vertical="center"/>
    </xf>
    <xf numFmtId="1" fontId="40" fillId="0" borderId="0" xfId="3465" applyNumberFormat="1" applyFont="1" applyFill="1" applyAlignment="1">
      <alignment vertical="center"/>
    </xf>
    <xf numFmtId="3" fontId="51" fillId="0" borderId="2" xfId="3465" applyNumberFormat="1" applyFont="1" applyFill="1" applyBorder="1" applyAlignment="1">
      <alignment horizontal="center" vertical="center" wrapText="1"/>
    </xf>
    <xf numFmtId="3" fontId="52" fillId="0" borderId="2" xfId="3465" applyNumberFormat="1" applyFont="1" applyFill="1" applyBorder="1" applyAlignment="1">
      <alignment horizontal="center" vertical="center" wrapText="1"/>
    </xf>
    <xf numFmtId="49" fontId="52" fillId="0" borderId="2" xfId="3465" applyNumberFormat="1" applyFont="1" applyFill="1" applyBorder="1" applyAlignment="1">
      <alignment horizontal="center" vertical="center"/>
    </xf>
    <xf numFmtId="1" fontId="52" fillId="0" borderId="2" xfId="3465" applyNumberFormat="1" applyFont="1" applyFill="1" applyBorder="1" applyAlignment="1">
      <alignment horizontal="left" vertical="center" wrapText="1"/>
    </xf>
    <xf numFmtId="1" fontId="52" fillId="0" borderId="2" xfId="3465" applyNumberFormat="1" applyFont="1" applyFill="1" applyBorder="1" applyAlignment="1">
      <alignment horizontal="center" vertical="center" wrapText="1"/>
    </xf>
    <xf numFmtId="1" fontId="52" fillId="0" borderId="2" xfId="3465" applyNumberFormat="1" applyFont="1" applyFill="1" applyBorder="1" applyAlignment="1">
      <alignment horizontal="right" vertical="center"/>
    </xf>
    <xf numFmtId="1" fontId="52" fillId="0" borderId="2" xfId="3465" applyNumberFormat="1" applyFont="1" applyFill="1" applyBorder="1" applyAlignment="1">
      <alignment vertical="center" wrapText="1"/>
    </xf>
    <xf numFmtId="49" fontId="53" fillId="0" borderId="2" xfId="3465" applyNumberFormat="1" applyFont="1" applyFill="1" applyBorder="1" applyAlignment="1">
      <alignment horizontal="center" vertical="center"/>
    </xf>
    <xf numFmtId="1" fontId="53" fillId="0" borderId="2" xfId="3465" applyNumberFormat="1" applyFont="1" applyFill="1" applyBorder="1" applyAlignment="1">
      <alignment vertical="center" wrapText="1"/>
    </xf>
    <xf numFmtId="49"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vertical="center" wrapText="1"/>
    </xf>
    <xf numFmtId="1"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horizontal="center" vertical="center" wrapText="1"/>
    </xf>
    <xf numFmtId="1" fontId="51" fillId="0" borderId="2" xfId="3465" applyNumberFormat="1" applyFont="1" applyFill="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Fill="1" applyBorder="1" applyAlignment="1">
      <alignment vertical="center" wrapText="1"/>
    </xf>
    <xf numFmtId="3" fontId="54" fillId="0" borderId="2" xfId="3465" applyNumberFormat="1" applyFont="1" applyFill="1" applyBorder="1" applyAlignment="1">
      <alignment horizontal="center" vertical="center" wrapText="1"/>
    </xf>
    <xf numFmtId="1" fontId="3" fillId="0" borderId="2" xfId="3465" quotePrefix="1" applyNumberFormat="1" applyFont="1" applyFill="1" applyBorder="1" applyAlignment="1">
      <alignment vertical="center" wrapText="1"/>
    </xf>
    <xf numFmtId="1" fontId="51" fillId="0" borderId="2" xfId="3465" quotePrefix="1" applyNumberFormat="1" applyFont="1" applyFill="1" applyBorder="1" applyAlignment="1">
      <alignment vertical="center" wrapText="1"/>
    </xf>
    <xf numFmtId="3" fontId="4" fillId="0" borderId="2" xfId="3465" quotePrefix="1" applyNumberFormat="1" applyFont="1" applyFill="1" applyBorder="1" applyAlignment="1">
      <alignment horizontal="center" vertical="center" wrapText="1"/>
    </xf>
    <xf numFmtId="1" fontId="39" fillId="0" borderId="2" xfId="3465" quotePrefix="1" applyNumberFormat="1" applyFont="1" applyFill="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263" fillId="0" borderId="0" xfId="3465" applyNumberFormat="1" applyFont="1" applyFill="1" applyAlignment="1">
      <alignment vertical="center"/>
    </xf>
    <xf numFmtId="1" fontId="41" fillId="0" borderId="0" xfId="3465" applyNumberFormat="1" applyFont="1" applyFill="1" applyAlignment="1">
      <alignment vertical="center"/>
    </xf>
    <xf numFmtId="1" fontId="39" fillId="0" borderId="0" xfId="3465" applyNumberFormat="1" applyFont="1" applyFill="1" applyAlignment="1">
      <alignment vertical="center"/>
    </xf>
    <xf numFmtId="3" fontId="39" fillId="0" borderId="0" xfId="3465" applyNumberFormat="1" applyFont="1" applyFill="1" applyBorder="1" applyAlignment="1">
      <alignment vertical="center"/>
    </xf>
    <xf numFmtId="3" fontId="39" fillId="0" borderId="0" xfId="3465" applyNumberFormat="1" applyFont="1" applyFill="1" applyAlignment="1">
      <alignment vertical="center"/>
    </xf>
    <xf numFmtId="1" fontId="39" fillId="0" borderId="0" xfId="3465" applyNumberFormat="1" applyFont="1" applyFill="1" applyAlignment="1">
      <alignment horizontal="center" vertical="center" wrapText="1"/>
    </xf>
    <xf numFmtId="3" fontId="41" fillId="0" borderId="0" xfId="3465" applyNumberFormat="1" applyFont="1" applyFill="1" applyBorder="1" applyAlignment="1">
      <alignment vertical="center" wrapText="1"/>
    </xf>
    <xf numFmtId="1" fontId="39" fillId="0" borderId="0" xfId="3465" applyNumberFormat="1" applyFont="1" applyFill="1" applyBorder="1" applyAlignment="1">
      <alignment vertical="center"/>
    </xf>
    <xf numFmtId="1" fontId="41" fillId="0" borderId="0" xfId="3465" applyNumberFormat="1" applyFont="1" applyFill="1" applyBorder="1" applyAlignment="1">
      <alignment horizontal="center" vertical="center"/>
    </xf>
    <xf numFmtId="0" fontId="41" fillId="0" borderId="0" xfId="0" applyFont="1" applyFill="1" applyBorder="1" applyAlignment="1">
      <alignment horizontal="center" vertical="center" wrapText="1"/>
    </xf>
    <xf numFmtId="1" fontId="41" fillId="0" borderId="0" xfId="3465" applyNumberFormat="1" applyFont="1" applyFill="1" applyBorder="1" applyAlignment="1">
      <alignment vertical="center"/>
    </xf>
    <xf numFmtId="3" fontId="41" fillId="0" borderId="0" xfId="3465" applyNumberFormat="1" applyFont="1" applyFill="1" applyBorder="1" applyAlignment="1">
      <alignment vertical="center"/>
    </xf>
    <xf numFmtId="3" fontId="41" fillId="0" borderId="0" xfId="3465" applyNumberFormat="1" applyFont="1" applyFill="1" applyBorder="1" applyAlignment="1">
      <alignment horizontal="center" vertical="center"/>
    </xf>
    <xf numFmtId="0" fontId="130" fillId="0" borderId="0" xfId="0" applyFont="1"/>
    <xf numFmtId="0" fontId="130" fillId="0" borderId="0" xfId="0" applyFont="1" applyAlignment="1">
      <alignment vertical="center"/>
    </xf>
    <xf numFmtId="0" fontId="264" fillId="0" borderId="0" xfId="0" applyFont="1"/>
    <xf numFmtId="0" fontId="40" fillId="0" borderId="0" xfId="0" applyFont="1"/>
    <xf numFmtId="0" fontId="130" fillId="0" borderId="0" xfId="0" applyFont="1" applyAlignment="1">
      <alignment horizontal="center" vertical="center"/>
    </xf>
    <xf numFmtId="0" fontId="130" fillId="0" borderId="0" xfId="0" applyFont="1" applyAlignment="1">
      <alignment horizontal="center"/>
    </xf>
    <xf numFmtId="0" fontId="17" fillId="0" borderId="0" xfId="0" applyFont="1"/>
    <xf numFmtId="3" fontId="39" fillId="0" borderId="0" xfId="3465" applyNumberFormat="1" applyFont="1" applyFill="1" applyAlignment="1">
      <alignment horizontal="center" vertical="center"/>
    </xf>
    <xf numFmtId="3" fontId="39" fillId="0" borderId="0"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0" fontId="12" fillId="0" borderId="0" xfId="0" applyFont="1"/>
    <xf numFmtId="3" fontId="263" fillId="0" borderId="0" xfId="3465" applyNumberFormat="1" applyFont="1" applyFill="1" applyAlignment="1">
      <alignment vertical="center"/>
    </xf>
    <xf numFmtId="3" fontId="41" fillId="0" borderId="0" xfId="3465" applyNumberFormat="1" applyFont="1" applyFill="1" applyAlignment="1">
      <alignment vertical="center"/>
    </xf>
    <xf numFmtId="1" fontId="1" fillId="0" borderId="0" xfId="3465" applyNumberFormat="1" applyFont="1" applyFill="1" applyAlignment="1">
      <alignment vertical="center" wrapText="1"/>
    </xf>
    <xf numFmtId="1" fontId="40" fillId="0" borderId="0" xfId="3465" applyNumberFormat="1" applyFont="1" applyFill="1" applyAlignment="1">
      <alignment vertical="center" wrapText="1"/>
    </xf>
    <xf numFmtId="0" fontId="130" fillId="0" borderId="0" xfId="0" applyFont="1" applyFill="1"/>
    <xf numFmtId="0" fontId="19" fillId="0" borderId="0" xfId="0" applyFont="1"/>
    <xf numFmtId="1" fontId="269" fillId="0" borderId="0" xfId="3465" applyNumberFormat="1" applyFont="1" applyFill="1" applyAlignment="1">
      <alignment vertical="center"/>
    </xf>
    <xf numFmtId="0" fontId="265" fillId="0" borderId="52" xfId="0" applyFont="1" applyBorder="1" applyAlignment="1">
      <alignment horizontal="center" vertical="center" wrapText="1"/>
    </xf>
    <xf numFmtId="16" fontId="265" fillId="0" borderId="52" xfId="0" applyNumberFormat="1" applyFont="1" applyBorder="1" applyAlignment="1">
      <alignment horizontal="center" vertical="center" wrapText="1"/>
    </xf>
    <xf numFmtId="0" fontId="265" fillId="0" borderId="52" xfId="0" applyFont="1" applyFill="1" applyBorder="1" applyAlignment="1">
      <alignment horizontal="center" vertical="center" wrapText="1"/>
    </xf>
    <xf numFmtId="3" fontId="265" fillId="0" borderId="52" xfId="0" applyNumberFormat="1" applyFont="1" applyFill="1" applyBorder="1" applyAlignment="1">
      <alignment horizontal="right" vertical="center" wrapText="1"/>
    </xf>
    <xf numFmtId="0" fontId="265" fillId="0" borderId="52" xfId="0" applyFont="1" applyFill="1" applyBorder="1" applyAlignment="1">
      <alignment vertical="center" wrapText="1"/>
    </xf>
    <xf numFmtId="0" fontId="266" fillId="0" borderId="52" xfId="0" applyFont="1" applyBorder="1" applyAlignment="1">
      <alignment horizontal="center" vertical="center" wrapText="1"/>
    </xf>
    <xf numFmtId="0" fontId="266" fillId="0" borderId="52" xfId="0" applyFont="1" applyBorder="1" applyAlignment="1">
      <alignment vertical="center" wrapText="1"/>
    </xf>
    <xf numFmtId="3" fontId="267" fillId="0" borderId="52" xfId="0" applyNumberFormat="1" applyFont="1" applyBorder="1" applyAlignment="1">
      <alignment horizontal="right" vertical="center" wrapText="1"/>
    </xf>
    <xf numFmtId="3" fontId="266" fillId="0" borderId="52" xfId="0" applyNumberFormat="1" applyFont="1" applyBorder="1" applyAlignment="1">
      <alignment horizontal="right" vertical="center" wrapText="1"/>
    </xf>
    <xf numFmtId="0" fontId="266" fillId="0" borderId="52" xfId="0" quotePrefix="1" applyFont="1" applyBorder="1" applyAlignment="1">
      <alignment horizontal="center" vertical="center" wrapText="1"/>
    </xf>
    <xf numFmtId="0" fontId="265" fillId="0" borderId="52" xfId="0" quotePrefix="1" applyFont="1" applyBorder="1" applyAlignment="1">
      <alignment horizontal="center" vertical="center" wrapText="1"/>
    </xf>
    <xf numFmtId="0" fontId="41" fillId="0" borderId="52" xfId="0" applyFont="1" applyFill="1" applyBorder="1" applyAlignment="1">
      <alignment vertical="center" wrapText="1"/>
    </xf>
    <xf numFmtId="3" fontId="41" fillId="0" borderId="52" xfId="0" applyNumberFormat="1" applyFont="1" applyBorder="1" applyAlignment="1">
      <alignment horizontal="right" vertical="center" wrapText="1"/>
    </xf>
    <xf numFmtId="0" fontId="39" fillId="0" borderId="52" xfId="0" applyFont="1" applyFill="1" applyBorder="1" applyAlignment="1">
      <alignment vertical="center" wrapText="1"/>
    </xf>
    <xf numFmtId="3" fontId="39" fillId="0" borderId="52" xfId="0" applyNumberFormat="1" applyFont="1" applyBorder="1" applyAlignment="1">
      <alignment horizontal="right" vertical="center" wrapText="1"/>
    </xf>
    <xf numFmtId="0" fontId="40" fillId="0" borderId="52" xfId="0" quotePrefix="1" applyFont="1" applyBorder="1" applyAlignment="1">
      <alignment horizontal="center" vertical="center" wrapText="1"/>
    </xf>
    <xf numFmtId="0" fontId="40" fillId="0" borderId="52" xfId="0" applyFont="1" applyFill="1" applyBorder="1" applyAlignment="1">
      <alignment vertical="center" wrapText="1"/>
    </xf>
    <xf numFmtId="3" fontId="40" fillId="0" borderId="52" xfId="0" applyNumberFormat="1" applyFont="1" applyBorder="1" applyAlignment="1">
      <alignment horizontal="right" vertical="center" wrapText="1"/>
    </xf>
    <xf numFmtId="1" fontId="40" fillId="0" borderId="52" xfId="3465" applyNumberFormat="1" applyFont="1" applyFill="1" applyBorder="1" applyAlignment="1">
      <alignment vertical="center" wrapText="1"/>
    </xf>
    <xf numFmtId="0" fontId="39" fillId="0" borderId="52" xfId="3439" applyFont="1" applyFill="1" applyBorder="1" applyAlignment="1">
      <alignment horizontal="left" vertical="center" wrapText="1"/>
    </xf>
    <xf numFmtId="0" fontId="264" fillId="0" borderId="52" xfId="0" applyFont="1" applyBorder="1" applyAlignment="1">
      <alignment horizontal="center" vertical="center"/>
    </xf>
    <xf numFmtId="0" fontId="264" fillId="0" borderId="52" xfId="0" applyFont="1" applyBorder="1" applyAlignment="1">
      <alignment vertical="center" wrapText="1"/>
    </xf>
    <xf numFmtId="3" fontId="264" fillId="0" borderId="52" xfId="0" applyNumberFormat="1" applyFont="1" applyBorder="1" applyAlignment="1">
      <alignment vertical="center"/>
    </xf>
    <xf numFmtId="3" fontId="264" fillId="0" borderId="52" xfId="0" applyNumberFormat="1" applyFont="1" applyBorder="1" applyAlignment="1">
      <alignment vertical="center" wrapText="1"/>
    </xf>
    <xf numFmtId="0" fontId="265" fillId="0" borderId="52" xfId="0" applyFont="1" applyBorder="1" applyAlignment="1">
      <alignment vertical="center" wrapText="1"/>
    </xf>
    <xf numFmtId="3" fontId="265" fillId="0" borderId="52" xfId="0" applyNumberFormat="1" applyFont="1" applyBorder="1" applyAlignment="1">
      <alignment horizontal="right" vertical="center" wrapText="1"/>
    </xf>
    <xf numFmtId="0" fontId="19" fillId="0" borderId="52" xfId="0" applyFont="1" applyBorder="1" applyAlignment="1">
      <alignment horizontal="center" vertical="center" wrapText="1"/>
    </xf>
    <xf numFmtId="0" fontId="17" fillId="0" borderId="52" xfId="0" applyFont="1" applyBorder="1"/>
    <xf numFmtId="0" fontId="17" fillId="0" borderId="52" xfId="0" applyFont="1" applyBorder="1" applyAlignment="1">
      <alignment horizontal="center"/>
    </xf>
    <xf numFmtId="0" fontId="19" fillId="0" borderId="52" xfId="0" applyFont="1" applyBorder="1"/>
    <xf numFmtId="0" fontId="19" fillId="0" borderId="52" xfId="0" applyFont="1" applyBorder="1" applyAlignment="1">
      <alignment vertical="center"/>
    </xf>
    <xf numFmtId="3" fontId="19" fillId="0" borderId="52" xfId="0" applyNumberFormat="1" applyFont="1" applyBorder="1" applyAlignment="1">
      <alignment vertical="center"/>
    </xf>
    <xf numFmtId="0" fontId="17" fillId="0" borderId="52" xfId="0" applyFont="1" applyBorder="1" applyAlignment="1">
      <alignment horizontal="center" vertical="center"/>
    </xf>
    <xf numFmtId="0" fontId="17" fillId="0" borderId="52" xfId="0" applyFont="1" applyBorder="1" applyAlignment="1">
      <alignment horizontal="left" vertical="center" wrapText="1"/>
    </xf>
    <xf numFmtId="3" fontId="17" fillId="0" borderId="52" xfId="0" applyNumberFormat="1" applyFont="1" applyBorder="1" applyAlignment="1">
      <alignment vertical="center"/>
    </xf>
    <xf numFmtId="3" fontId="270" fillId="0" borderId="52" xfId="3465" applyNumberFormat="1" applyFont="1" applyFill="1" applyBorder="1" applyAlignment="1">
      <alignment vertical="center"/>
    </xf>
    <xf numFmtId="0" fontId="17" fillId="0" borderId="52" xfId="0" applyFont="1" applyBorder="1" applyAlignment="1">
      <alignment horizontal="left" wrapText="1"/>
    </xf>
    <xf numFmtId="3" fontId="39" fillId="0" borderId="52" xfId="3465" applyNumberFormat="1" applyFont="1" applyFill="1" applyBorder="1" applyAlignment="1">
      <alignment horizontal="center" vertical="center"/>
    </xf>
    <xf numFmtId="3" fontId="41" fillId="0" borderId="52" xfId="3465" applyNumberFormat="1" applyFont="1" applyFill="1" applyBorder="1" applyAlignment="1">
      <alignment horizontal="center" vertical="center"/>
    </xf>
    <xf numFmtId="3" fontId="269" fillId="0" borderId="52" xfId="3465" applyNumberFormat="1" applyFont="1" applyFill="1" applyBorder="1" applyAlignment="1">
      <alignment horizontal="center" vertical="center"/>
    </xf>
    <xf numFmtId="3" fontId="41" fillId="0" borderId="52" xfId="3465" applyNumberFormat="1" applyFont="1" applyFill="1" applyBorder="1" applyAlignment="1">
      <alignment horizontal="right" vertical="center"/>
    </xf>
    <xf numFmtId="3" fontId="41" fillId="0" borderId="52" xfId="3465" applyNumberFormat="1" applyFont="1" applyFill="1" applyBorder="1" applyAlignment="1">
      <alignment horizontal="left" vertical="center" wrapText="1"/>
    </xf>
    <xf numFmtId="3" fontId="41" fillId="0" borderId="52" xfId="3465" applyNumberFormat="1" applyFont="1" applyFill="1" applyBorder="1" applyAlignment="1">
      <alignment horizontal="center" vertical="center" wrapText="1"/>
    </xf>
    <xf numFmtId="3" fontId="41" fillId="0" borderId="52" xfId="3465" applyNumberFormat="1" applyFont="1" applyFill="1" applyBorder="1" applyAlignment="1">
      <alignment horizontal="right" vertical="center" wrapText="1"/>
    </xf>
    <xf numFmtId="49" fontId="41" fillId="0" borderId="52" xfId="3465" applyNumberFormat="1" applyFont="1" applyFill="1" applyBorder="1" applyAlignment="1">
      <alignment horizontal="center" vertical="center"/>
    </xf>
    <xf numFmtId="1" fontId="41" fillId="0" borderId="52" xfId="3465" applyNumberFormat="1" applyFont="1" applyFill="1" applyBorder="1" applyAlignment="1">
      <alignment horizontal="left" vertical="center" wrapText="1"/>
    </xf>
    <xf numFmtId="1" fontId="41" fillId="0" borderId="52" xfId="3465" applyNumberFormat="1" applyFont="1" applyFill="1" applyBorder="1" applyAlignment="1">
      <alignment horizontal="center" vertical="center" wrapText="1"/>
    </xf>
    <xf numFmtId="3" fontId="41" fillId="0" borderId="52" xfId="3465" applyNumberFormat="1" applyFont="1" applyFill="1" applyBorder="1" applyAlignment="1">
      <alignment vertical="center"/>
    </xf>
    <xf numFmtId="49" fontId="263" fillId="0" borderId="52" xfId="3465" applyNumberFormat="1" applyFont="1" applyFill="1" applyBorder="1" applyAlignment="1">
      <alignment horizontal="center" vertical="center"/>
    </xf>
    <xf numFmtId="1" fontId="263" fillId="0" borderId="52" xfId="3465" applyNumberFormat="1" applyFont="1" applyFill="1" applyBorder="1" applyAlignment="1">
      <alignment horizontal="left" vertical="center" wrapText="1"/>
    </xf>
    <xf numFmtId="1" fontId="263" fillId="0" borderId="52" xfId="3465" applyNumberFormat="1" applyFont="1" applyFill="1" applyBorder="1" applyAlignment="1">
      <alignment horizontal="center" vertical="center" wrapText="1"/>
    </xf>
    <xf numFmtId="3" fontId="263" fillId="0" borderId="52" xfId="3465" applyNumberFormat="1" applyFont="1" applyFill="1" applyBorder="1" applyAlignment="1">
      <alignment vertical="center"/>
    </xf>
    <xf numFmtId="49" fontId="39" fillId="0" borderId="52" xfId="3465" applyNumberFormat="1" applyFont="1" applyFill="1" applyBorder="1" applyAlignment="1">
      <alignment horizontal="center" vertical="center"/>
    </xf>
    <xf numFmtId="1" fontId="39" fillId="0" borderId="52" xfId="3465" applyNumberFormat="1" applyFont="1" applyFill="1" applyBorder="1" applyAlignment="1">
      <alignment horizontal="center" vertical="center" wrapText="1"/>
    </xf>
    <xf numFmtId="3" fontId="39" fillId="0" borderId="52" xfId="3465" applyNumberFormat="1" applyFont="1" applyFill="1" applyBorder="1" applyAlignment="1">
      <alignment vertical="center"/>
    </xf>
    <xf numFmtId="0" fontId="263" fillId="0" borderId="52" xfId="3439" applyFont="1" applyFill="1" applyBorder="1" applyAlignment="1">
      <alignment horizontal="left" vertical="center" wrapText="1"/>
    </xf>
    <xf numFmtId="1" fontId="39" fillId="0" borderId="52" xfId="3465" applyNumberFormat="1" applyFont="1" applyFill="1" applyBorder="1" applyAlignment="1">
      <alignment horizontal="center" vertical="center"/>
    </xf>
    <xf numFmtId="1" fontId="39" fillId="0" borderId="52" xfId="0" applyNumberFormat="1" applyFont="1" applyFill="1" applyBorder="1" applyAlignment="1">
      <alignment horizontal="center" vertical="center" wrapText="1"/>
    </xf>
    <xf numFmtId="3" fontId="39" fillId="0" borderId="52" xfId="3465" applyNumberFormat="1" applyFont="1" applyFill="1" applyBorder="1" applyAlignment="1">
      <alignment vertical="center" wrapText="1"/>
    </xf>
    <xf numFmtId="1" fontId="41" fillId="0" borderId="52" xfId="3465" applyNumberFormat="1" applyFont="1" applyFill="1" applyBorder="1" applyAlignment="1">
      <alignment horizontal="center" vertical="center"/>
    </xf>
    <xf numFmtId="0" fontId="41" fillId="0" borderId="52" xfId="3439" applyFont="1" applyFill="1" applyBorder="1" applyAlignment="1">
      <alignment horizontal="left" vertical="center" wrapText="1"/>
    </xf>
    <xf numFmtId="1" fontId="41" fillId="0" borderId="52" xfId="0" applyNumberFormat="1" applyFont="1" applyFill="1" applyBorder="1" applyAlignment="1">
      <alignment horizontal="center" vertical="center" wrapText="1"/>
    </xf>
    <xf numFmtId="3" fontId="41" fillId="0" borderId="52" xfId="3465" applyNumberFormat="1" applyFont="1" applyFill="1" applyBorder="1" applyAlignment="1">
      <alignment vertical="center" wrapText="1"/>
    </xf>
    <xf numFmtId="1" fontId="263" fillId="0" borderId="52" xfId="3439" applyNumberFormat="1" applyFont="1" applyFill="1" applyBorder="1" applyAlignment="1">
      <alignment horizontal="left" vertical="center" wrapText="1"/>
    </xf>
    <xf numFmtId="0" fontId="39" fillId="0" borderId="52" xfId="0" applyFont="1" applyFill="1" applyBorder="1" applyAlignment="1">
      <alignment horizontal="left" vertical="center" wrapText="1"/>
    </xf>
    <xf numFmtId="0" fontId="39" fillId="0" borderId="52" xfId="0" applyFont="1" applyFill="1" applyBorder="1" applyAlignment="1">
      <alignment horizontal="center" vertical="center" wrapText="1"/>
    </xf>
    <xf numFmtId="0" fontId="41" fillId="0" borderId="52" xfId="0" applyFont="1" applyFill="1" applyBorder="1" applyAlignment="1">
      <alignment horizontal="left" vertical="center"/>
    </xf>
    <xf numFmtId="0" fontId="41" fillId="0" borderId="52" xfId="0" applyFont="1" applyFill="1" applyBorder="1" applyAlignment="1">
      <alignment horizontal="left" vertical="center" wrapText="1"/>
    </xf>
    <xf numFmtId="1" fontId="41" fillId="0" borderId="52" xfId="0" applyNumberFormat="1" applyFont="1" applyFill="1" applyBorder="1" applyAlignment="1">
      <alignment horizontal="left" vertical="center" wrapText="1"/>
    </xf>
    <xf numFmtId="1" fontId="263" fillId="0" borderId="52" xfId="0" applyNumberFormat="1" applyFont="1" applyFill="1" applyBorder="1" applyAlignment="1">
      <alignment horizontal="left" vertical="center" wrapText="1"/>
    </xf>
    <xf numFmtId="3" fontId="263" fillId="0" borderId="52" xfId="3465" applyNumberFormat="1" applyFont="1" applyFill="1" applyBorder="1" applyAlignment="1">
      <alignment horizontal="center" vertical="center" wrapText="1"/>
    </xf>
    <xf numFmtId="1" fontId="263" fillId="0" borderId="52" xfId="3465" quotePrefix="1" applyNumberFormat="1" applyFont="1" applyFill="1" applyBorder="1" applyAlignment="1">
      <alignment horizontal="center" vertical="center"/>
    </xf>
    <xf numFmtId="0" fontId="263" fillId="0" borderId="52" xfId="0" applyFont="1" applyFill="1" applyBorder="1" applyAlignment="1">
      <alignment horizontal="left" vertical="center" wrapText="1"/>
    </xf>
    <xf numFmtId="0" fontId="263" fillId="0" borderId="52" xfId="0" applyFont="1" applyFill="1" applyBorder="1" applyAlignment="1">
      <alignment horizontal="center" vertical="center" wrapText="1"/>
    </xf>
    <xf numFmtId="1" fontId="263" fillId="0" borderId="52" xfId="0" applyNumberFormat="1" applyFont="1" applyFill="1" applyBorder="1" applyAlignment="1">
      <alignment horizontal="center" vertical="center" wrapText="1"/>
    </xf>
    <xf numFmtId="1" fontId="263" fillId="0" borderId="52" xfId="3465" applyNumberFormat="1" applyFont="1" applyFill="1" applyBorder="1" applyAlignment="1">
      <alignment horizontal="center" vertical="center"/>
    </xf>
    <xf numFmtId="3" fontId="39" fillId="0" borderId="52" xfId="0" applyNumberFormat="1" applyFont="1" applyFill="1" applyBorder="1" applyAlignment="1">
      <alignment vertical="center"/>
    </xf>
    <xf numFmtId="3" fontId="41" fillId="0" borderId="52" xfId="0" applyNumberFormat="1" applyFont="1" applyFill="1" applyBorder="1" applyAlignment="1">
      <alignment vertical="center"/>
    </xf>
    <xf numFmtId="49" fontId="269" fillId="0" borderId="52" xfId="3465" applyNumberFormat="1" applyFont="1" applyFill="1" applyBorder="1" applyAlignment="1">
      <alignment horizontal="center" vertical="center"/>
    </xf>
    <xf numFmtId="0" fontId="269" fillId="0" borderId="52" xfId="3439" applyFont="1" applyFill="1" applyBorder="1" applyAlignment="1">
      <alignment horizontal="left" vertical="center" wrapText="1"/>
    </xf>
    <xf numFmtId="1" fontId="269" fillId="0" borderId="52" xfId="3465" applyNumberFormat="1" applyFont="1" applyFill="1" applyBorder="1" applyAlignment="1">
      <alignment horizontal="center" vertical="center" wrapText="1"/>
    </xf>
    <xf numFmtId="3" fontId="269" fillId="0" borderId="52" xfId="0" applyNumberFormat="1" applyFont="1" applyFill="1" applyBorder="1" applyAlignment="1">
      <alignment vertical="center"/>
    </xf>
    <xf numFmtId="3" fontId="269" fillId="0" borderId="52" xfId="0" applyNumberFormat="1" applyFont="1" applyFill="1" applyBorder="1" applyAlignment="1">
      <alignment horizontal="center" vertical="center"/>
    </xf>
    <xf numFmtId="0" fontId="39" fillId="38" borderId="52" xfId="3439" applyFont="1" applyFill="1" applyBorder="1" applyAlignment="1">
      <alignment horizontal="left" vertical="center" wrapText="1"/>
    </xf>
    <xf numFmtId="3" fontId="39" fillId="0" borderId="52" xfId="3465" quotePrefix="1" applyNumberFormat="1" applyFont="1" applyFill="1" applyBorder="1" applyAlignment="1">
      <alignment horizontal="center" vertical="center" wrapText="1"/>
    </xf>
    <xf numFmtId="3" fontId="263" fillId="0" borderId="52" xfId="3465" applyNumberFormat="1" applyFont="1" applyFill="1" applyBorder="1" applyAlignment="1">
      <alignment vertical="center" wrapText="1"/>
    </xf>
    <xf numFmtId="3" fontId="39" fillId="0" borderId="52" xfId="3465" applyNumberFormat="1" applyFont="1" applyFill="1" applyBorder="1" applyAlignment="1">
      <alignment horizontal="center" vertical="center" wrapText="1"/>
    </xf>
    <xf numFmtId="0" fontId="41" fillId="38" borderId="52" xfId="3439" applyFont="1" applyFill="1" applyBorder="1" applyAlignment="1">
      <alignment horizontal="left" vertical="center" wrapText="1"/>
    </xf>
    <xf numFmtId="3" fontId="41" fillId="0" borderId="52" xfId="3465" quotePrefix="1" applyNumberFormat="1" applyFont="1" applyFill="1" applyBorder="1" applyAlignment="1">
      <alignment horizontal="center" vertical="center" wrapText="1"/>
    </xf>
    <xf numFmtId="1" fontId="263" fillId="38" borderId="52" xfId="3439" applyNumberFormat="1" applyFont="1" applyFill="1" applyBorder="1" applyAlignment="1">
      <alignment horizontal="left" vertical="center" wrapText="1"/>
    </xf>
    <xf numFmtId="3" fontId="263" fillId="0" borderId="52" xfId="3465" quotePrefix="1" applyNumberFormat="1" applyFont="1" applyFill="1" applyBorder="1" applyAlignment="1">
      <alignment horizontal="center" vertical="center" wrapText="1"/>
    </xf>
    <xf numFmtId="1" fontId="41" fillId="0" borderId="52" xfId="3465" applyNumberFormat="1" applyFont="1" applyFill="1" applyBorder="1" applyAlignment="1">
      <alignment horizontal="right" vertical="center" wrapText="1"/>
    </xf>
    <xf numFmtId="3" fontId="39" fillId="0" borderId="52" xfId="3465" applyNumberFormat="1" applyFont="1" applyFill="1" applyBorder="1" applyAlignment="1">
      <alignment horizontal="right" vertical="center"/>
    </xf>
    <xf numFmtId="0" fontId="41" fillId="0" borderId="52" xfId="0" applyFont="1" applyFill="1" applyBorder="1" applyAlignment="1">
      <alignment horizontal="center" vertical="center" wrapText="1"/>
    </xf>
    <xf numFmtId="1" fontId="39" fillId="0" borderId="52" xfId="3465" quotePrefix="1" applyNumberFormat="1" applyFont="1" applyFill="1" applyBorder="1" applyAlignment="1">
      <alignment horizontal="center" vertical="center"/>
    </xf>
    <xf numFmtId="3" fontId="263" fillId="0" borderId="52" xfId="3465" applyNumberFormat="1" applyFont="1" applyFill="1" applyBorder="1" applyAlignment="1">
      <alignment horizontal="center" vertical="center"/>
    </xf>
    <xf numFmtId="1" fontId="269" fillId="0" borderId="52" xfId="3465" applyNumberFormat="1" applyFont="1" applyFill="1" applyBorder="1" applyAlignment="1">
      <alignment horizontal="center" vertical="center"/>
    </xf>
    <xf numFmtId="0" fontId="269" fillId="0" borderId="52" xfId="0" applyFont="1" applyFill="1" applyBorder="1" applyAlignment="1">
      <alignment horizontal="center" vertical="center" wrapText="1"/>
    </xf>
    <xf numFmtId="1" fontId="269" fillId="0" borderId="52" xfId="0" applyNumberFormat="1" applyFont="1" applyFill="1" applyBorder="1" applyAlignment="1">
      <alignment horizontal="center" vertical="center" wrapText="1"/>
    </xf>
    <xf numFmtId="3" fontId="269" fillId="0" borderId="52" xfId="3465" applyNumberFormat="1" applyFont="1" applyFill="1" applyBorder="1" applyAlignment="1">
      <alignment vertical="center"/>
    </xf>
    <xf numFmtId="1" fontId="41" fillId="0" borderId="52" xfId="3439" applyNumberFormat="1" applyFont="1" applyFill="1" applyBorder="1" applyAlignment="1">
      <alignment horizontal="left" vertical="center" wrapText="1"/>
    </xf>
    <xf numFmtId="1" fontId="41" fillId="0" borderId="52" xfId="3465" quotePrefix="1" applyNumberFormat="1" applyFont="1" applyFill="1" applyBorder="1" applyAlignment="1">
      <alignment horizontal="center" vertical="center"/>
    </xf>
    <xf numFmtId="0" fontId="130" fillId="0" borderId="52" xfId="0" applyFont="1" applyBorder="1" applyAlignment="1">
      <alignment vertical="center" wrapText="1"/>
    </xf>
    <xf numFmtId="0" fontId="39" fillId="0" borderId="52" xfId="0" applyFont="1" applyBorder="1" applyAlignment="1">
      <alignment vertical="center" wrapText="1"/>
    </xf>
    <xf numFmtId="3" fontId="40" fillId="0" borderId="52" xfId="3465" applyNumberFormat="1" applyFont="1" applyFill="1" applyBorder="1" applyAlignment="1">
      <alignment horizontal="center" vertical="center"/>
    </xf>
    <xf numFmtId="3" fontId="269" fillId="0" borderId="52" xfId="3465" applyNumberFormat="1" applyFont="1" applyFill="1" applyBorder="1" applyAlignment="1">
      <alignment horizontal="left" vertical="center"/>
    </xf>
    <xf numFmtId="0" fontId="263" fillId="0" borderId="0" xfId="0" applyFont="1" applyFill="1" applyBorder="1" applyAlignment="1">
      <alignment vertical="center" wrapText="1"/>
    </xf>
    <xf numFmtId="0" fontId="130"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0" fontId="11" fillId="0" borderId="1" xfId="0" applyFont="1" applyBorder="1" applyAlignment="1">
      <alignment horizontal="center" vertical="center"/>
    </xf>
    <xf numFmtId="0" fontId="265" fillId="0" borderId="52" xfId="0" applyFont="1" applyBorder="1" applyAlignment="1">
      <alignment horizontal="center" vertical="center" wrapText="1"/>
    </xf>
    <xf numFmtId="3" fontId="51" fillId="0" borderId="2" xfId="3465" applyNumberFormat="1" applyFont="1" applyBorder="1" applyAlignment="1">
      <alignment horizontal="center" vertical="center" wrapText="1"/>
    </xf>
    <xf numFmtId="3" fontId="51" fillId="0" borderId="2" xfId="3465" applyNumberFormat="1" applyFont="1" applyFill="1" applyBorder="1" applyAlignment="1">
      <alignment horizontal="center" vertical="center" wrapText="1"/>
    </xf>
    <xf numFmtId="3" fontId="54" fillId="0" borderId="2" xfId="3465" applyNumberFormat="1" applyFont="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Fill="1" applyAlignment="1">
      <alignment horizontal="center" vertical="center"/>
    </xf>
    <xf numFmtId="1" fontId="4" fillId="0" borderId="0" xfId="3465" applyNumberFormat="1" applyFont="1" applyFill="1" applyAlignment="1">
      <alignment horizontal="center" vertical="center" wrapText="1"/>
    </xf>
    <xf numFmtId="1" fontId="49" fillId="0" borderId="1" xfId="3465" applyNumberFormat="1" applyFont="1" applyFill="1" applyBorder="1" applyAlignment="1">
      <alignment horizontal="right" vertical="center"/>
    </xf>
    <xf numFmtId="1" fontId="5" fillId="0" borderId="0" xfId="3465" applyNumberFormat="1" applyFont="1" applyFill="1" applyAlignment="1">
      <alignment horizontal="center" vertical="center" wrapText="1"/>
    </xf>
    <xf numFmtId="0" fontId="51" fillId="0" borderId="2" xfId="0" applyFont="1" applyBorder="1"/>
    <xf numFmtId="3" fontId="3" fillId="0" borderId="2" xfId="3465" applyNumberFormat="1" applyFont="1" applyFill="1" applyBorder="1" applyAlignment="1">
      <alignment horizontal="center" vertical="center" wrapText="1"/>
    </xf>
    <xf numFmtId="3" fontId="40" fillId="0" borderId="6" xfId="3465" applyNumberFormat="1" applyFont="1" applyFill="1" applyBorder="1" applyAlignment="1">
      <alignment horizontal="center" vertical="center" wrapText="1"/>
    </xf>
    <xf numFmtId="3" fontId="40" fillId="0" borderId="7" xfId="3465" applyNumberFormat="1" applyFont="1" applyFill="1" applyBorder="1" applyAlignment="1">
      <alignment horizontal="center" vertical="center" wrapText="1"/>
    </xf>
    <xf numFmtId="3" fontId="3" fillId="0" borderId="6" xfId="3465" applyNumberFormat="1" applyFont="1" applyFill="1" applyBorder="1" applyAlignment="1">
      <alignment horizontal="center" vertical="center" wrapText="1"/>
    </xf>
    <xf numFmtId="3" fontId="3" fillId="0" borderId="7" xfId="3465" applyNumberFormat="1" applyFont="1" applyFill="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Fill="1" applyBorder="1" applyAlignment="1">
      <alignment horizontal="center" vertical="center" wrapText="1"/>
    </xf>
    <xf numFmtId="3" fontId="3" fillId="0" borderId="2" xfId="3465" applyNumberFormat="1" applyFont="1" applyBorder="1" applyAlignment="1">
      <alignment horizontal="center"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3" fontId="3" fillId="0" borderId="3" xfId="3465" applyNumberFormat="1" applyFont="1" applyFill="1" applyBorder="1" applyAlignment="1">
      <alignment horizontal="center" vertical="center" wrapText="1"/>
    </xf>
    <xf numFmtId="3" fontId="3" fillId="0" borderId="5" xfId="3465" applyNumberFormat="1" applyFont="1" applyFill="1" applyBorder="1" applyAlignment="1">
      <alignment horizontal="center" vertical="center" wrapText="1"/>
    </xf>
    <xf numFmtId="49" fontId="1" fillId="0" borderId="0" xfId="3465" applyNumberFormat="1" applyFont="1" applyFill="1" applyBorder="1" applyAlignment="1">
      <alignment horizontal="left" vertical="center"/>
    </xf>
    <xf numFmtId="1" fontId="1" fillId="0" borderId="0" xfId="3465" quotePrefix="1" applyNumberFormat="1" applyFont="1" applyFill="1" applyAlignment="1">
      <alignment horizontal="left" vertical="center" wrapText="1"/>
    </xf>
    <xf numFmtId="1" fontId="1" fillId="0" borderId="0" xfId="3465" applyNumberFormat="1" applyFont="1" applyFill="1" applyAlignment="1">
      <alignment horizontal="left" vertical="center" wrapText="1"/>
    </xf>
    <xf numFmtId="0" fontId="30" fillId="0" borderId="0" xfId="0" applyFont="1" applyAlignment="1">
      <alignment horizontal="left" vertical="center" wrapText="1"/>
    </xf>
    <xf numFmtId="3" fontId="3" fillId="0" borderId="3"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4" xfId="3465" applyNumberFormat="1" applyFont="1" applyFill="1" applyBorder="1" applyAlignment="1">
      <alignment horizontal="center" vertical="center" wrapText="1"/>
    </xf>
    <xf numFmtId="3" fontId="1" fillId="0" borderId="2" xfId="3465" applyNumberFormat="1" applyFont="1" applyFill="1" applyBorder="1" applyAlignment="1">
      <alignment horizontal="left" vertical="center" wrapText="1"/>
    </xf>
    <xf numFmtId="3" fontId="3" fillId="0" borderId="4"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Fill="1" applyAlignment="1">
      <alignment horizontal="right" vertical="center"/>
    </xf>
    <xf numFmtId="1" fontId="49" fillId="0" borderId="0" xfId="3465" applyNumberFormat="1" applyFont="1" applyFill="1" applyAlignment="1">
      <alignment horizontal="center" vertical="center"/>
    </xf>
    <xf numFmtId="1" fontId="50" fillId="0" borderId="0" xfId="3465" applyNumberFormat="1" applyFont="1" applyFill="1" applyAlignment="1">
      <alignment horizontal="center" vertical="center" wrapText="1"/>
    </xf>
    <xf numFmtId="1" fontId="49" fillId="0" borderId="0" xfId="3465" applyNumberFormat="1" applyFont="1" applyFill="1" applyAlignment="1">
      <alignment horizontal="center" vertical="center" wrapText="1"/>
    </xf>
    <xf numFmtId="0" fontId="30" fillId="0" borderId="0" xfId="0" applyFont="1" applyFill="1" applyAlignment="1">
      <alignment horizontal="left"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Fill="1" applyBorder="1" applyAlignment="1">
      <alignment horizontal="center" vertical="center" wrapText="1"/>
    </xf>
    <xf numFmtId="3" fontId="39" fillId="0" borderId="9" xfId="3465" applyNumberFormat="1" applyFont="1" applyFill="1" applyBorder="1" applyAlignment="1">
      <alignment horizontal="center" vertical="center" wrapText="1"/>
    </xf>
    <xf numFmtId="3" fontId="39" fillId="0" borderId="10" xfId="3465" applyNumberFormat="1" applyFont="1" applyFill="1" applyBorder="1" applyAlignment="1">
      <alignment horizontal="center" vertical="center" wrapText="1"/>
    </xf>
    <xf numFmtId="3" fontId="39" fillId="0" borderId="12" xfId="3465" applyNumberFormat="1" applyFont="1" applyFill="1" applyBorder="1" applyAlignment="1">
      <alignment horizontal="center" vertical="center" wrapText="1"/>
    </xf>
    <xf numFmtId="3" fontId="39" fillId="0" borderId="1" xfId="3465" applyNumberFormat="1" applyFont="1" applyFill="1" applyBorder="1" applyAlignment="1">
      <alignment horizontal="center" vertical="center" wrapText="1"/>
    </xf>
    <xf numFmtId="3" fontId="39" fillId="0" borderId="14" xfId="3465" applyNumberFormat="1" applyFont="1" applyFill="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0" fontId="3" fillId="0" borderId="2" xfId="1313" applyFont="1" applyBorder="1" applyAlignment="1">
      <alignment horizontal="center" vertical="center"/>
    </xf>
    <xf numFmtId="3" fontId="39" fillId="0" borderId="6" xfId="3465" applyNumberFormat="1" applyFont="1" applyFill="1" applyBorder="1" applyAlignment="1">
      <alignment horizontal="center" vertical="center" wrapText="1"/>
    </xf>
    <xf numFmtId="3" fontId="39" fillId="0" borderId="7" xfId="3465" applyNumberFormat="1" applyFont="1" applyFill="1" applyBorder="1" applyAlignment="1">
      <alignment horizontal="center" vertical="center" wrapText="1"/>
    </xf>
    <xf numFmtId="3" fontId="39" fillId="0" borderId="3" xfId="3465" applyNumberFormat="1" applyFont="1" applyFill="1" applyBorder="1" applyAlignment="1">
      <alignment horizontal="center" vertical="center" wrapText="1"/>
    </xf>
    <xf numFmtId="3" fontId="39" fillId="0" borderId="4" xfId="3465" applyNumberFormat="1" applyFont="1" applyFill="1" applyBorder="1" applyAlignment="1">
      <alignment horizontal="center" vertical="center" wrapText="1"/>
    </xf>
    <xf numFmtId="3" fontId="39" fillId="0" borderId="5" xfId="3465" applyNumberFormat="1" applyFont="1" applyFill="1" applyBorder="1" applyAlignment="1">
      <alignment horizontal="center" vertical="center" wrapText="1"/>
    </xf>
    <xf numFmtId="3" fontId="40" fillId="0" borderId="3" xfId="3465" applyNumberFormat="1" applyFont="1" applyFill="1" applyBorder="1" applyAlignment="1">
      <alignment horizontal="center" vertical="center" wrapText="1"/>
    </xf>
    <xf numFmtId="3" fontId="40" fillId="0" borderId="5" xfId="3465" applyNumberFormat="1" applyFont="1" applyFill="1" applyBorder="1" applyAlignment="1">
      <alignment horizontal="center" vertical="center" wrapText="1"/>
    </xf>
    <xf numFmtId="3" fontId="39" fillId="0" borderId="3"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39" fillId="0" borderId="2" xfId="3465" applyNumberFormat="1" applyFont="1" applyFill="1" applyBorder="1" applyAlignment="1">
      <alignment horizontal="center" vertical="center" wrapText="1"/>
    </xf>
    <xf numFmtId="1" fontId="7" fillId="0" borderId="0" xfId="3465" applyNumberFormat="1" applyFont="1" applyFill="1" applyAlignment="1">
      <alignment horizontal="right" vertical="center"/>
    </xf>
    <xf numFmtId="3" fontId="3" fillId="0" borderId="11" xfId="3465" applyNumberFormat="1" applyFont="1" applyFill="1" applyBorder="1" applyAlignment="1">
      <alignment horizontal="center" vertical="center" wrapText="1"/>
    </xf>
    <xf numFmtId="3" fontId="3" fillId="0" borderId="9" xfId="3465" applyNumberFormat="1" applyFont="1" applyFill="1" applyBorder="1" applyAlignment="1">
      <alignment horizontal="center" vertical="center" wrapText="1"/>
    </xf>
    <xf numFmtId="3" fontId="3" fillId="0" borderId="12" xfId="3465" applyNumberFormat="1" applyFont="1" applyFill="1" applyBorder="1" applyAlignment="1">
      <alignment horizontal="center" vertical="center" wrapText="1"/>
    </xf>
    <xf numFmtId="3" fontId="3" fillId="0" borderId="1" xfId="3465" applyNumberFormat="1" applyFont="1" applyFill="1" applyBorder="1" applyAlignment="1">
      <alignment horizontal="center" vertical="center" wrapText="1"/>
    </xf>
    <xf numFmtId="1" fontId="3" fillId="0" borderId="13" xfId="3465" applyNumberFormat="1" applyFont="1" applyFill="1" applyBorder="1" applyAlignment="1">
      <alignment horizontal="center" vertical="center" wrapText="1"/>
    </xf>
    <xf numFmtId="1" fontId="1" fillId="0" borderId="0" xfId="3465" applyNumberFormat="1" applyFont="1" applyFill="1" applyBorder="1" applyAlignment="1">
      <alignment horizontal="left" vertical="center" wrapText="1"/>
    </xf>
    <xf numFmtId="1" fontId="3" fillId="0" borderId="0" xfId="3465" applyNumberFormat="1" applyFont="1" applyFill="1" applyAlignment="1">
      <alignment horizontal="left" vertical="center" wrapText="1"/>
    </xf>
    <xf numFmtId="1" fontId="1" fillId="0" borderId="1" xfId="3465" applyNumberFormat="1" applyFont="1" applyFill="1" applyBorder="1" applyAlignment="1">
      <alignment horizontal="right" vertical="center"/>
    </xf>
    <xf numFmtId="1" fontId="29" fillId="0" borderId="0" xfId="3465" applyNumberFormat="1" applyFont="1" applyFill="1" applyAlignment="1">
      <alignment horizontal="right" vertical="center"/>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8" fillId="0" borderId="1" xfId="542" applyFont="1" applyBorder="1" applyAlignment="1">
      <alignment horizontal="right"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0" fillId="0" borderId="2" xfId="2777"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Fill="1" applyAlignment="1">
      <alignment horizontal="center" vertical="center" wrapText="1"/>
    </xf>
    <xf numFmtId="1" fontId="9" fillId="0" borderId="1" xfId="3465" applyNumberFormat="1" applyFont="1" applyFill="1" applyBorder="1" applyAlignment="1">
      <alignment horizontal="right" vertical="center"/>
    </xf>
    <xf numFmtId="49" fontId="3" fillId="0" borderId="2" xfId="3465" applyNumberFormat="1" applyFont="1" applyBorder="1" applyAlignment="1">
      <alignment horizontal="center" vertical="center" wrapText="1"/>
    </xf>
    <xf numFmtId="0" fontId="268" fillId="0" borderId="1" xfId="0" applyFont="1" applyBorder="1" applyAlignment="1">
      <alignment horizontal="center"/>
    </xf>
    <xf numFmtId="0" fontId="19" fillId="0" borderId="52" xfId="0" applyFont="1" applyBorder="1" applyAlignment="1">
      <alignment horizontal="center" vertical="center" wrapText="1"/>
    </xf>
    <xf numFmtId="0" fontId="15" fillId="0" borderId="0" xfId="0" applyFont="1" applyAlignment="1">
      <alignment horizontal="right"/>
    </xf>
    <xf numFmtId="0" fontId="19" fillId="0" borderId="52" xfId="0" applyFont="1" applyBorder="1" applyAlignment="1">
      <alignment horizontal="center" vertical="center"/>
    </xf>
    <xf numFmtId="0" fontId="15" fillId="0" borderId="0" xfId="0" applyFont="1" applyAlignment="1">
      <alignment horizontal="center"/>
    </xf>
    <xf numFmtId="1" fontId="6" fillId="0" borderId="0" xfId="0" applyNumberFormat="1" applyFont="1" applyAlignment="1">
      <alignment horizontal="center"/>
    </xf>
    <xf numFmtId="0" fontId="6" fillId="0" borderId="0" xfId="0" applyFont="1" applyAlignment="1">
      <alignment horizontal="center"/>
    </xf>
    <xf numFmtId="3" fontId="41" fillId="0" borderId="52" xfId="3465" applyNumberFormat="1" applyFont="1" applyFill="1" applyBorder="1" applyAlignment="1">
      <alignment horizontal="center" vertical="center" wrapText="1"/>
    </xf>
    <xf numFmtId="0" fontId="41" fillId="0" borderId="0" xfId="0" applyFont="1" applyFill="1" applyAlignment="1">
      <alignment horizontal="right" vertical="center" readingOrder="1"/>
    </xf>
    <xf numFmtId="1" fontId="1" fillId="0" borderId="0" xfId="3465" applyNumberFormat="1" applyFont="1" applyFill="1" applyAlignment="1">
      <alignment horizontal="center" vertical="center" wrapText="1"/>
    </xf>
    <xf numFmtId="1" fontId="40" fillId="0" borderId="1" xfId="3465" applyNumberFormat="1" applyFont="1" applyFill="1" applyBorder="1" applyAlignment="1">
      <alignment horizontal="right" vertical="center"/>
    </xf>
    <xf numFmtId="3" fontId="39" fillId="0" borderId="0" xfId="3465" applyNumberFormat="1" applyFont="1" applyFill="1" applyBorder="1" applyAlignment="1">
      <alignment horizontal="center" vertical="center" wrapText="1"/>
    </xf>
    <xf numFmtId="1" fontId="40" fillId="0" borderId="0" xfId="3465" applyNumberFormat="1" applyFont="1" applyFill="1" applyAlignment="1">
      <alignment horizontal="left" vertical="center"/>
    </xf>
    <xf numFmtId="0" fontId="41" fillId="0" borderId="52" xfId="0"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cellXfs>
  <cellStyles count="4262">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ien giang 2" xfId="515"/>
    <cellStyle name="_Book1_Kh ql62 (2010) 11-09" xfId="509"/>
    <cellStyle name="_Book1_KH TPCP vung TNB (03-1-2012)" xfId="511"/>
    <cellStyle name="_Book1_Khung 2012" xfId="463"/>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oCauPhi (version 1)" xfId="747"/>
    <cellStyle name="_KT (2)_2_TG-TH_Copy of 05-12  KH trung han 2016-2020 - Liem Thinh edited (1)" xfId="273"/>
    <cellStyle name="_KT (2)_2_TG-TH_ChiHuong_ApGia" xfId="48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TGT 2003" xfId="239"/>
    <cellStyle name="_KT (2)_2_TG-TH_giao KH 2011 ngay 10-12-2010" xfId="758"/>
    <cellStyle name="_KT (2)_2_TG-TH_KE KHAI THUE GTGT 2004" xfId="760"/>
    <cellStyle name="_KT (2)_2_TG-TH_KE KHAI THUE GTGT 2004_BCTC2004" xfId="762"/>
    <cellStyle name="_KT (2)_2_TG-TH_kien giang 2" xfId="562"/>
    <cellStyle name="_KT (2)_2_TG-TH_KH TPCP 2016-2020 (tong hop)" xfId="764"/>
    <cellStyle name="_KT (2)_2_TG-TH_KH TPCP vung TNB (03-1-2012)" xfId="394"/>
    <cellStyle name="_KT (2)_2_TG-TH_Lora-tungchau" xfId="332"/>
    <cellStyle name="_KT (2)_2_TG-TH_Luy ke von ung nam 2011 -Thoa gui ngay 12-8-2012" xfId="641"/>
    <cellStyle name="_KT (2)_2_TG-TH_N-X-T-04" xfId="537"/>
    <cellStyle name="_KT (2)_2_TG-TH_NhanCong" xfId="765"/>
    <cellStyle name="_KT (2)_2_TG-TH_PGIA-phieu tham tra Kho bac" xfId="740"/>
    <cellStyle name="_KT (2)_2_TG-TH_PT02-02" xfId="768"/>
    <cellStyle name="_KT (2)_2_TG-TH_PT02-02_Book1" xfId="771"/>
    <cellStyle name="_KT (2)_2_TG-TH_PT02-03" xfId="545"/>
    <cellStyle name="_KT (2)_2_TG-TH_PT02-03_Book1" xfId="505"/>
    <cellStyle name="_KT (2)_2_TG-TH_phu luc tong ket tinh hinh TH giai doan 03-10 (ngay 30)" xfId="4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ien giang 2" xfId="582"/>
    <cellStyle name="_KT (2)_2_TG-TH_ÿÿÿÿÿ_KH TPCP vung TNB (03-1-2012)" xfId="783"/>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ien giang 2" xfId="797"/>
    <cellStyle name="_KT (2)_3_TG-TH_Book1_KH TPCP vung TNB (03-1-2012)" xfId="806"/>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TGT 2003" xfId="101"/>
    <cellStyle name="_KT (2)_3_TG-TH_giao KH 2011 ngay 10-12-2010" xfId="749"/>
    <cellStyle name="_KT (2)_3_TG-TH_KE KHAI THUE GTGT 2004" xfId="812"/>
    <cellStyle name="_KT (2)_3_TG-TH_KE KHAI THUE GTGT 2004_BCTC2004" xfId="228"/>
    <cellStyle name="_KT (2)_3_TG-TH_kien giang 2" xfId="817"/>
    <cellStyle name="_KT (2)_3_TG-TH_KH TPCP 2016-2020 (tong hop)" xfId="814"/>
    <cellStyle name="_KT (2)_3_TG-TH_KH TPCP vung TNB (03-1-2012)" xfId="81"/>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ien giang 2" xfId="836"/>
    <cellStyle name="_KT (2)_3_TG-TH_ÿÿÿÿÿ_KH TPCP vung TNB (03-1-2012)" xfId="452"/>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oCauPhi (version 1)" xfId="163"/>
    <cellStyle name="_KT (2)_4_Copy of 05-12  KH trung han 2016-2020 - Liem Thinh edited (1)" xfId="548"/>
    <cellStyle name="_KT (2)_4_ChiHuong_ApGia" xfId="884"/>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TGT 2003" xfId="903"/>
    <cellStyle name="_KT (2)_4_giao KH 2011 ngay 10-12-2010" xfId="899"/>
    <cellStyle name="_KT (2)_4_KE KHAI THUE GTGT 2004" xfId="906"/>
    <cellStyle name="_KT (2)_4_KE KHAI THUE GTGT 2004_BCTC2004" xfId="907"/>
    <cellStyle name="_KT (2)_4_kien giang 2" xfId="243"/>
    <cellStyle name="_KT (2)_4_KH TPCP 2016-2020 (tong hop)" xfId="909"/>
    <cellStyle name="_KT (2)_4_KH TPCP vung TNB (03-1-2012)" xfId="910"/>
    <cellStyle name="_KT (2)_4_Lora-tungchau" xfId="912"/>
    <cellStyle name="_KT (2)_4_Luy ke von ung nam 2011 -Thoa gui ngay 12-8-2012" xfId="7"/>
    <cellStyle name="_KT (2)_4_N-X-T-04" xfId="917"/>
    <cellStyle name="_KT (2)_4_NhanCong" xfId="913"/>
    <cellStyle name="_KT (2)_4_PGIA-phieu tham tra Kho bac" xfId="919"/>
    <cellStyle name="_KT (2)_4_PT02-02" xfId="921"/>
    <cellStyle name="_KT (2)_4_PT02-02_Book1" xfId="431"/>
    <cellStyle name="_KT (2)_4_PT02-03" xfId="922"/>
    <cellStyle name="_KT (2)_4_PT02-03_Book1" xfId="923"/>
    <cellStyle name="_KT (2)_4_phu luc tong ket tinh hinh TH giai doan 03-10 (ngay 30)" xfId="920"/>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ien giang 2" xfId="940"/>
    <cellStyle name="_KT (2)_4_ÿÿÿÿÿ_KH TPCP vung TNB (03-1-2012)" xfId="938"/>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oCauPhi (version 1)" xfId="208"/>
    <cellStyle name="_KT (2)_5_Copy of 05-12  KH trung han 2016-2020 - Liem Thinh edited (1)" xfId="1012"/>
    <cellStyle name="_KT (2)_5_ChiHuong_ApGia" xfId="716"/>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TGT 2003" xfId="1028"/>
    <cellStyle name="_KT (2)_5_giao KH 2011 ngay 10-12-2010" xfId="1026"/>
    <cellStyle name="_KT (2)_5_KE KHAI THUE GTGT 2004" xfId="1029"/>
    <cellStyle name="_KT (2)_5_KE KHAI THUE GTGT 2004_BCTC2004" xfId="254"/>
    <cellStyle name="_KT (2)_5_kien giang 2" xfId="1031"/>
    <cellStyle name="_KT (2)_5_KH TPCP 2016-2020 (tong hop)" xfId="1018"/>
    <cellStyle name="_KT (2)_5_KH TPCP vung TNB (03-1-2012)" xfId="1030"/>
    <cellStyle name="_KT (2)_5_Lora-tungchau" xfId="900"/>
    <cellStyle name="_KT (2)_5_Luy ke von ung nam 2011 -Thoa gui ngay 12-8-2012" xfId="1032"/>
    <cellStyle name="_KT (2)_5_N-X-T-04" xfId="1036"/>
    <cellStyle name="_KT (2)_5_NhanCong" xfId="1033"/>
    <cellStyle name="_KT (2)_5_PGIA-phieu tham tra Kho bac" xfId="1038"/>
    <cellStyle name="_KT (2)_5_PT02-02" xfId="1042"/>
    <cellStyle name="_KT (2)_5_PT02-02_Book1" xfId="1043"/>
    <cellStyle name="_KT (2)_5_PT02-03" xfId="1044"/>
    <cellStyle name="_KT (2)_5_PT02-03_Book1" xfId="1047"/>
    <cellStyle name="_KT (2)_5_phu luc tong ket tinh hinh TH giai doan 03-10 (ngay 30)" xfId="1041"/>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ien giang 2" xfId="225"/>
    <cellStyle name="_KT (2)_5_ÿÿÿÿÿ_KH TPCP vung TNB (03-1-2012)" xfId="1062"/>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ien giang 2" xfId="51"/>
    <cellStyle name="_KT (2)_Book1_KH TPCP vung TNB (03-1-2012)" xfId="1083"/>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TGT 2003" xfId="1093"/>
    <cellStyle name="_KT (2)_giao KH 2011 ngay 10-12-2010" xfId="1092"/>
    <cellStyle name="_KT (2)_KE KHAI THUE GTGT 2004" xfId="1094"/>
    <cellStyle name="_KT (2)_KE KHAI THUE GTGT 2004_BCTC2004" xfId="1095"/>
    <cellStyle name="_KT (2)_kien giang 2" xfId="1097"/>
    <cellStyle name="_KT (2)_KH TPCP 2016-2020 (tong hop)" xfId="251"/>
    <cellStyle name="_KT (2)_KH TPCP vung TNB (03-1-2012)" xfId="1096"/>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ien giang 2" xfId="1129"/>
    <cellStyle name="_KT (2)_ÿÿÿÿÿ_KH TPCP vung TNB (03-1-2012)" xfId="1128"/>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oCauPhi (version 1)" xfId="1198"/>
    <cellStyle name="_KT_TG_1_Copy of 05-12  KH trung han 2016-2020 - Liem Thinh edited (1)" xfId="1199"/>
    <cellStyle name="_KT_TG_1_ChiHuong_ApGia" xfId="1197"/>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TGT 2003" xfId="1210"/>
    <cellStyle name="_KT_TG_1_giao KH 2011 ngay 10-12-2010" xfId="1209"/>
    <cellStyle name="_KT_TG_1_KE KHAI THUE GTGT 2004" xfId="303"/>
    <cellStyle name="_KT_TG_1_KE KHAI THUE GTGT 2004_BCTC2004" xfId="1211"/>
    <cellStyle name="_KT_TG_1_kien giang 2" xfId="1215"/>
    <cellStyle name="_KT_TG_1_KH TPCP 2016-2020 (tong hop)" xfId="1213"/>
    <cellStyle name="_KT_TG_1_KH TPCP vung TNB (03-1-2012)" xfId="1214"/>
    <cellStyle name="_KT_TG_1_Lora-tungchau" xfId="792"/>
    <cellStyle name="_KT_TG_1_Luy ke von ung nam 2011 -Thoa gui ngay 12-8-2012" xfId="1216"/>
    <cellStyle name="_KT_TG_1_N-X-T-04" xfId="1221"/>
    <cellStyle name="_KT_TG_1_NhanCong" xfId="1217"/>
    <cellStyle name="_KT_TG_1_PGIA-phieu tham tra Kho bac" xfId="1222"/>
    <cellStyle name="_KT_TG_1_PT02-02" xfId="1226"/>
    <cellStyle name="_KT_TG_1_PT02-02_Book1" xfId="1227"/>
    <cellStyle name="_KT_TG_1_PT02-03" xfId="67"/>
    <cellStyle name="_KT_TG_1_PT02-03_Book1" xfId="1228"/>
    <cellStyle name="_KT_TG_1_phu luc tong ket tinh hinh TH giai doan 03-10 (ngay 30)" xfId="1224"/>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ien giang 2" xfId="1244"/>
    <cellStyle name="_KT_TG_1_ÿÿÿÿÿ_KH TPCP vung TNB (03-1-2012)" xfId="1243"/>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oCauPhi (version 1)" xfId="1316"/>
    <cellStyle name="_KT_TG_2_Copy of 05-12  KH trung han 2016-2020 - Liem Thinh edited (1)" xfId="1317"/>
    <cellStyle name="_KT_TG_2_ChiHuong_ApGia" xfId="1314"/>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TGT 2003" xfId="1330"/>
    <cellStyle name="_KT_TG_2_giao KH 2011 ngay 10-12-2010" xfId="1328"/>
    <cellStyle name="_KT_TG_2_KE KHAI THUE GTGT 2004" xfId="1332"/>
    <cellStyle name="_KT_TG_2_KE KHAI THUE GTGT 2004_BCTC2004" xfId="1333"/>
    <cellStyle name="_KT_TG_2_kien giang 2" xfId="1339"/>
    <cellStyle name="_KT_TG_2_KH TPCP 2016-2020 (tong hop)" xfId="1336"/>
    <cellStyle name="_KT_TG_2_KH TPCP vung TNB (03-1-2012)" xfId="1338"/>
    <cellStyle name="_KT_TG_2_Lora-tungchau" xfId="1021"/>
    <cellStyle name="_KT_TG_2_Luy ke von ung nam 2011 -Thoa gui ngay 12-8-2012" xfId="190"/>
    <cellStyle name="_KT_TG_2_N-X-T-04" xfId="1343"/>
    <cellStyle name="_KT_TG_2_NhanCong" xfId="1342"/>
    <cellStyle name="_KT_TG_2_PGIA-phieu tham tra Kho bac" xfId="805"/>
    <cellStyle name="_KT_TG_2_PT02-02" xfId="1346"/>
    <cellStyle name="_KT_TG_2_PT02-02_Book1" xfId="1348"/>
    <cellStyle name="_KT_TG_2_PT02-03" xfId="1350"/>
    <cellStyle name="_KT_TG_2_PT02-03_Book1" xfId="1353"/>
    <cellStyle name="_KT_TG_2_phu luc tong ket tinh hinh TH giai doan 03-10 (ngay 30)" xfId="1345"/>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ien giang 2" xfId="1369"/>
    <cellStyle name="_KT_TG_2_ÿÿÿÿÿ_KH TPCP vung TNB (03-1-2012)" xfId="1366"/>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X-T-04" xfId="1422"/>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oCauPhi (version 1)" xfId="1517"/>
    <cellStyle name="_TG-TH_1_Copy of 05-12  KH trung han 2016-2020 - Liem Thinh edited (1)" xfId="1520"/>
    <cellStyle name="_TG-TH_1_ChiHuong_ApGia" xfId="1487"/>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TGT 2003" xfId="1535"/>
    <cellStyle name="_TG-TH_1_giao KH 2011 ngay 10-12-2010" xfId="1532"/>
    <cellStyle name="_TG-TH_1_KE KHAI THUE GTGT 2004" xfId="1536"/>
    <cellStyle name="_TG-TH_1_KE KHAI THUE GTGT 2004_BCTC2004" xfId="1537"/>
    <cellStyle name="_TG-TH_1_kien giang 2" xfId="1541"/>
    <cellStyle name="_TG-TH_1_KH TPCP 2016-2020 (tong hop)" xfId="1539"/>
    <cellStyle name="_TG-TH_1_KH TPCP vung TNB (03-1-2012)" xfId="1540"/>
    <cellStyle name="_TG-TH_1_Lora-tungchau" xfId="1542"/>
    <cellStyle name="_TG-TH_1_Luy ke von ung nam 2011 -Thoa gui ngay 12-8-2012" xfId="750"/>
    <cellStyle name="_TG-TH_1_N-X-T-04" xfId="1545"/>
    <cellStyle name="_TG-TH_1_NhanCong" xfId="1543"/>
    <cellStyle name="_TG-TH_1_PGIA-phieu tham tra Kho bac" xfId="1546"/>
    <cellStyle name="_TG-TH_1_PT02-02" xfId="1548"/>
    <cellStyle name="_TG-TH_1_PT02-02_Book1" xfId="1549"/>
    <cellStyle name="_TG-TH_1_PT02-03" xfId="1551"/>
    <cellStyle name="_TG-TH_1_PT02-03_Book1" xfId="1554"/>
    <cellStyle name="_TG-TH_1_phu luc tong ket tinh hinh TH giai doan 03-10 (ngay 30)" xfId="1547"/>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ien giang 2" xfId="1562"/>
    <cellStyle name="_TG-TH_1_ÿÿÿÿÿ_KH TPCP vung TNB (03-1-2012)" xfId="958"/>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oCauPhi (version 1)" xfId="366"/>
    <cellStyle name="_TG-TH_2_Copy of 05-12  KH trung han 2016-2020 - Liem Thinh edited (1)" xfId="1642"/>
    <cellStyle name="_TG-TH_2_ChiHuong_ApGia" xfId="1639"/>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TGT 2003" xfId="1654"/>
    <cellStyle name="_TG-TH_2_giao KH 2011 ngay 10-12-2010" xfId="1651"/>
    <cellStyle name="_TG-TH_2_KE KHAI THUE GTGT 2004" xfId="1655"/>
    <cellStyle name="_TG-TH_2_KE KHAI THUE GTGT 2004_BCTC2004" xfId="1656"/>
    <cellStyle name="_TG-TH_2_kien giang 2" xfId="1661"/>
    <cellStyle name="_TG-TH_2_KH TPCP 2016-2020 (tong hop)" xfId="1657"/>
    <cellStyle name="_TG-TH_2_KH TPCP vung TNB (03-1-2012)" xfId="1509"/>
    <cellStyle name="_TG-TH_2_Lora-tungchau" xfId="1662"/>
    <cellStyle name="_TG-TH_2_Luy ke von ung nam 2011 -Thoa gui ngay 12-8-2012" xfId="1663"/>
    <cellStyle name="_TG-TH_2_N-X-T-04" xfId="1665"/>
    <cellStyle name="_TG-TH_2_NhanCong" xfId="1053"/>
    <cellStyle name="_TG-TH_2_PGIA-phieu tham tra Kho bac" xfId="1666"/>
    <cellStyle name="_TG-TH_2_PT02-02" xfId="1671"/>
    <cellStyle name="_TG-TH_2_PT02-02_Book1" xfId="1673"/>
    <cellStyle name="_TG-TH_2_PT02-03" xfId="1674"/>
    <cellStyle name="_TG-TH_2_PT02-03_Book1" xfId="1675"/>
    <cellStyle name="_TG-TH_2_phu luc tong ket tinh hinh TH giai doan 03-10 (ngay 30)" xfId="1670"/>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ien giang 2" xfId="1686"/>
    <cellStyle name="_TG-TH_2_ÿÿÿÿÿ_KH TPCP vung TNB (03-1-2012)" xfId="1684"/>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TH KH 2010" xfId="646"/>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Chuẩn bị đầu tư 2011 (sep Hung)_KH 2012 (T3-2013)" xfId="172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ien giang 2" xfId="105"/>
    <cellStyle name="_ÿÿÿÿÿ_Kh ql62 (2010) 11-09" xfId="1814"/>
    <cellStyle name="_ÿÿÿÿÿ_KH TPCP vung TNB (03-1-2012)" xfId="1815"/>
    <cellStyle name="_ÿÿÿÿÿ_Khung 2012" xfId="1816"/>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Kh ql62 (2010) 11-09" xfId="1884"/>
    <cellStyle name="1_KH TPCP vung TNB (03-1-2012)" xfId="1885"/>
    <cellStyle name="1_Khung 2012" xfId="1886"/>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olumn_Title" xfId="2281"/>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Check Cell 2" xfId="2278"/>
    <cellStyle name="Chi phÝ kh¸c_Book1" xfId="2280"/>
    <cellStyle name="CHUONG" xfId="2012"/>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AUDE" xfId="2843"/>
    <cellStyle name="Dấu_phảy 2" xfId="2842"/>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gia" xfId="436"/>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3" xfId="3340"/>
    <cellStyle name="Normal 2 3 2" xfId="2773"/>
    <cellStyle name="Normal 2 3 2 2" xfId="3102"/>
    <cellStyle name="Normal 2 3 3" xfId="2518"/>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nga" xfId="3268"/>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ien giang 2" xfId="2805"/>
    <cellStyle name="T_Book1_1_kien giang 2 2" xfId="3857"/>
    <cellStyle name="T_Book1_1_KH TPCP vung TNB (03-1-2012)" xfId="3856"/>
    <cellStyle name="T_Book1_1_KH TPCP vung TNB (03-1-2012) 2" xfId="1630"/>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Q11-CP - chinh sua lai" xfId="1650"/>
    <cellStyle name="T_Book1_BC NQ11-CP - chinh sua lai 2" xfId="3307"/>
    <cellStyle name="T_Book1_BC NQ11-CP-Quynh sau bieu so3" xfId="2455"/>
    <cellStyle name="T_Book1_BC NQ11-CP-Quynh sau bieu so3 2" xfId="42"/>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ien giang 2" xfId="2663"/>
    <cellStyle name="T_Book1_kien giang 2 2" xfId="3657"/>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ien giang 2" xfId="3251"/>
    <cellStyle name="T_kien giang 2 2" xfId="3104"/>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K_HT" xfId="4053"/>
    <cellStyle name="T_TK_HT 2" xfId="1464"/>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ien giang 2" xfId="4107"/>
    <cellStyle name="T_ÿÿÿÿÿ_kien giang 2 2" xfId="4108"/>
    <cellStyle name="T_ÿÿÿÿÿ_KH TPCP vung TNB (03-1-2012)" xfId="4105"/>
    <cellStyle name="T_ÿÿÿÿÿ_KH TPCP vung TNB (03-1-2012) 2" xfId="4106"/>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t1" xfId="4172"/>
    <cellStyle name="Tusental (0)_pldt" xfId="4173"/>
    <cellStyle name="Tusental_pldt" xfId="2204"/>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rang" xfId="4171"/>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367" t="s">
        <v>235</v>
      </c>
      <c r="B1" s="367"/>
      <c r="C1" s="367"/>
      <c r="D1" s="367"/>
      <c r="E1" s="367"/>
      <c r="F1" s="367"/>
      <c r="G1" s="367"/>
      <c r="H1" s="367"/>
      <c r="I1" s="367"/>
      <c r="J1" s="41"/>
      <c r="K1" s="474" t="s">
        <v>16</v>
      </c>
      <c r="L1" s="474"/>
      <c r="M1" s="474"/>
      <c r="N1" s="474"/>
      <c r="O1" s="474"/>
      <c r="P1" s="474"/>
      <c r="Q1" s="42"/>
    </row>
    <row r="2" spans="1:17" ht="31.9" customHeight="1">
      <c r="A2" s="468" t="s">
        <v>102</v>
      </c>
      <c r="B2" s="468"/>
      <c r="C2" s="468"/>
      <c r="D2" s="468"/>
      <c r="E2" s="468"/>
      <c r="F2" s="468"/>
      <c r="G2" s="468"/>
      <c r="H2" s="468"/>
      <c r="I2" s="468"/>
      <c r="J2" s="43"/>
      <c r="K2" s="475" t="s">
        <v>197</v>
      </c>
      <c r="L2" s="475"/>
      <c r="M2" s="475"/>
      <c r="N2" s="475"/>
      <c r="O2" s="475"/>
      <c r="P2" s="475"/>
      <c r="Q2" s="44"/>
    </row>
    <row r="3" spans="1:17" s="1" customFormat="1" ht="42" customHeight="1">
      <c r="A3" s="450" t="s">
        <v>198</v>
      </c>
      <c r="B3" s="450"/>
      <c r="C3" s="450"/>
      <c r="D3" s="450"/>
      <c r="E3" s="450"/>
      <c r="F3" s="450"/>
      <c r="G3" s="450"/>
      <c r="H3" s="450"/>
      <c r="I3" s="450"/>
      <c r="J3" s="450"/>
      <c r="K3" s="450"/>
      <c r="L3" s="450"/>
      <c r="M3" s="450"/>
      <c r="N3" s="450"/>
      <c r="O3" s="450"/>
      <c r="P3" s="450"/>
    </row>
    <row r="4" spans="1:17" s="1" customFormat="1" ht="32.25" customHeight="1">
      <c r="A4" s="478" t="s">
        <v>226</v>
      </c>
      <c r="B4" s="478"/>
      <c r="C4" s="478"/>
      <c r="D4" s="478"/>
      <c r="E4" s="478"/>
      <c r="F4" s="478"/>
      <c r="G4" s="478"/>
      <c r="H4" s="478"/>
      <c r="I4" s="478"/>
      <c r="J4" s="478"/>
      <c r="K4" s="478"/>
      <c r="L4" s="478"/>
      <c r="M4" s="478"/>
      <c r="N4" s="478"/>
      <c r="O4" s="478"/>
      <c r="P4" s="478"/>
    </row>
    <row r="5" spans="1:17" ht="45.75" customHeight="1">
      <c r="A5" s="367" t="s">
        <v>236</v>
      </c>
      <c r="B5" s="367"/>
      <c r="C5" s="367"/>
      <c r="D5" s="367"/>
      <c r="E5" s="367"/>
      <c r="F5" s="367"/>
      <c r="G5" s="367"/>
      <c r="H5" s="367"/>
      <c r="I5" s="367"/>
      <c r="J5" s="367"/>
      <c r="K5" s="367"/>
      <c r="L5" s="367"/>
      <c r="M5" s="367"/>
      <c r="N5" s="367"/>
      <c r="O5" s="367"/>
      <c r="P5" s="367"/>
    </row>
    <row r="6" spans="1:17" ht="29.25" customHeight="1">
      <c r="A6" s="479"/>
      <c r="B6" s="479"/>
      <c r="C6" s="479"/>
      <c r="D6" s="479"/>
      <c r="E6" s="479"/>
      <c r="F6" s="479"/>
      <c r="G6" s="479"/>
      <c r="H6" s="479"/>
      <c r="I6" s="479"/>
      <c r="J6" s="479"/>
      <c r="K6" s="479"/>
      <c r="L6" s="479"/>
      <c r="M6" s="479"/>
      <c r="N6" s="479"/>
      <c r="O6" s="479"/>
      <c r="P6" s="479"/>
    </row>
    <row r="7" spans="1:17" s="2" customFormat="1" ht="35.65" customHeight="1">
      <c r="A7" s="480" t="s">
        <v>0</v>
      </c>
      <c r="B7" s="480"/>
      <c r="C7" s="480"/>
      <c r="D7" s="480"/>
      <c r="E7" s="480"/>
      <c r="F7" s="480"/>
      <c r="G7" s="480"/>
      <c r="H7" s="480"/>
      <c r="I7" s="480"/>
      <c r="J7" s="480"/>
      <c r="K7" s="480"/>
      <c r="L7" s="480"/>
      <c r="M7" s="480"/>
      <c r="N7" s="480"/>
      <c r="O7" s="480"/>
      <c r="P7" s="480"/>
    </row>
    <row r="8" spans="1:17" s="3" customFormat="1" ht="66" customHeight="1">
      <c r="A8" s="481" t="s">
        <v>17</v>
      </c>
      <c r="B8" s="378" t="s">
        <v>18</v>
      </c>
      <c r="C8" s="378" t="s">
        <v>20</v>
      </c>
      <c r="D8" s="378" t="s">
        <v>22</v>
      </c>
      <c r="E8" s="386" t="s">
        <v>85</v>
      </c>
      <c r="F8" s="394"/>
      <c r="G8" s="394"/>
      <c r="H8" s="387"/>
      <c r="I8" s="381" t="s">
        <v>237</v>
      </c>
      <c r="J8" s="381"/>
      <c r="K8" s="382"/>
      <c r="L8" s="374" t="s">
        <v>238</v>
      </c>
      <c r="M8" s="392" t="s">
        <v>239</v>
      </c>
      <c r="N8" s="396"/>
      <c r="O8" s="396"/>
      <c r="P8" s="378" t="s">
        <v>3</v>
      </c>
    </row>
    <row r="9" spans="1:17" s="3" customFormat="1" ht="36" customHeight="1">
      <c r="A9" s="481"/>
      <c r="B9" s="378"/>
      <c r="C9" s="378"/>
      <c r="D9" s="378"/>
      <c r="E9" s="369" t="s">
        <v>98</v>
      </c>
      <c r="F9" s="369" t="s">
        <v>25</v>
      </c>
      <c r="G9" s="369"/>
      <c r="H9" s="369"/>
      <c r="I9" s="378" t="s">
        <v>5</v>
      </c>
      <c r="J9" s="378" t="s">
        <v>10</v>
      </c>
      <c r="K9" s="378"/>
      <c r="L9" s="375"/>
      <c r="M9" s="378" t="s">
        <v>5</v>
      </c>
      <c r="N9" s="392" t="s">
        <v>10</v>
      </c>
      <c r="O9" s="396"/>
      <c r="P9" s="378"/>
    </row>
    <row r="10" spans="1:17" s="3" customFormat="1" ht="36" customHeight="1">
      <c r="A10" s="481"/>
      <c r="B10" s="378"/>
      <c r="C10" s="378"/>
      <c r="D10" s="378"/>
      <c r="E10" s="369"/>
      <c r="F10" s="369" t="s">
        <v>240</v>
      </c>
      <c r="G10" s="369" t="s">
        <v>10</v>
      </c>
      <c r="H10" s="369"/>
      <c r="I10" s="378"/>
      <c r="J10" s="378" t="s">
        <v>241</v>
      </c>
      <c r="K10" s="378" t="s">
        <v>242</v>
      </c>
      <c r="L10" s="375"/>
      <c r="M10" s="378"/>
      <c r="N10" s="378" t="s">
        <v>241</v>
      </c>
      <c r="O10" s="392" t="s">
        <v>242</v>
      </c>
      <c r="P10" s="378"/>
    </row>
    <row r="11" spans="1:17" s="3" customFormat="1" ht="40.5" customHeight="1">
      <c r="A11" s="481"/>
      <c r="B11" s="378"/>
      <c r="C11" s="378"/>
      <c r="D11" s="378"/>
      <c r="E11" s="369"/>
      <c r="F11" s="477"/>
      <c r="G11" s="49" t="s">
        <v>73</v>
      </c>
      <c r="H11" s="45" t="s">
        <v>243</v>
      </c>
      <c r="I11" s="378"/>
      <c r="J11" s="378"/>
      <c r="K11" s="378"/>
      <c r="L11" s="376"/>
      <c r="M11" s="378"/>
      <c r="N11" s="378"/>
      <c r="O11" s="392"/>
      <c r="P11" s="378"/>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30</v>
      </c>
      <c r="B14" s="19" t="s">
        <v>93</v>
      </c>
      <c r="C14" s="23"/>
      <c r="D14" s="23"/>
      <c r="E14" s="23"/>
      <c r="F14" s="24"/>
      <c r="G14" s="24"/>
      <c r="H14" s="24"/>
      <c r="I14" s="24"/>
      <c r="J14" s="24"/>
      <c r="K14" s="24"/>
      <c r="L14" s="46"/>
      <c r="M14" s="46"/>
      <c r="N14" s="46"/>
      <c r="O14" s="46"/>
      <c r="P14" s="46"/>
    </row>
    <row r="15" spans="1:17" ht="39" customHeight="1">
      <c r="A15" s="18" t="s">
        <v>40</v>
      </c>
      <c r="B15" s="19" t="s">
        <v>32</v>
      </c>
      <c r="C15" s="23"/>
      <c r="D15" s="23"/>
      <c r="E15" s="23"/>
      <c r="F15" s="24"/>
      <c r="G15" s="24"/>
      <c r="H15" s="24"/>
      <c r="I15" s="24"/>
      <c r="J15" s="24"/>
      <c r="K15" s="24"/>
      <c r="L15" s="46"/>
      <c r="M15" s="46"/>
      <c r="N15" s="46"/>
      <c r="O15" s="46"/>
      <c r="P15" s="46"/>
    </row>
    <row r="16" spans="1:17" ht="30" customHeight="1">
      <c r="A16" s="20" t="s">
        <v>33</v>
      </c>
      <c r="B16" s="21" t="s">
        <v>57</v>
      </c>
      <c r="C16" s="23"/>
      <c r="D16" s="23"/>
      <c r="E16" s="23"/>
      <c r="F16" s="24"/>
      <c r="G16" s="24"/>
      <c r="H16" s="24"/>
      <c r="I16" s="24"/>
      <c r="J16" s="24"/>
      <c r="K16" s="24"/>
      <c r="L16" s="46"/>
      <c r="M16" s="46"/>
      <c r="N16" s="46"/>
      <c r="O16" s="46"/>
      <c r="P16" s="46"/>
    </row>
    <row r="17" spans="1:16" ht="30" customHeight="1">
      <c r="A17" s="20" t="s">
        <v>54</v>
      </c>
      <c r="B17" s="207" t="s">
        <v>58</v>
      </c>
      <c r="C17" s="23"/>
      <c r="D17" s="23"/>
      <c r="E17" s="23"/>
      <c r="F17" s="24"/>
      <c r="G17" s="24"/>
      <c r="H17" s="24"/>
      <c r="I17" s="24"/>
      <c r="J17" s="24"/>
      <c r="K17" s="24"/>
      <c r="L17" s="46"/>
      <c r="M17" s="46"/>
      <c r="N17" s="46"/>
      <c r="O17" s="46"/>
      <c r="P17" s="46"/>
    </row>
    <row r="18" spans="1:16" ht="39" customHeight="1">
      <c r="A18" s="18" t="s">
        <v>43</v>
      </c>
      <c r="B18" s="19" t="s">
        <v>99</v>
      </c>
      <c r="C18" s="23"/>
      <c r="D18" s="23"/>
      <c r="E18" s="23"/>
      <c r="F18" s="24"/>
      <c r="G18" s="24"/>
      <c r="H18" s="24"/>
      <c r="I18" s="24"/>
      <c r="J18" s="24"/>
      <c r="K18" s="24"/>
      <c r="L18" s="46"/>
      <c r="M18" s="46"/>
      <c r="N18" s="46"/>
      <c r="O18" s="46"/>
      <c r="P18" s="46"/>
    </row>
    <row r="19" spans="1:16" s="5" customFormat="1" ht="61.5" customHeight="1">
      <c r="A19" s="18" t="s">
        <v>244</v>
      </c>
      <c r="B19" s="22" t="s">
        <v>245</v>
      </c>
      <c r="C19" s="25"/>
      <c r="D19" s="25"/>
      <c r="E19" s="25"/>
      <c r="F19" s="26"/>
      <c r="G19" s="26"/>
      <c r="H19" s="26"/>
      <c r="I19" s="26"/>
      <c r="J19" s="26"/>
      <c r="K19" s="26"/>
      <c r="L19" s="47"/>
      <c r="M19" s="47"/>
      <c r="N19" s="47"/>
      <c r="O19" s="47"/>
      <c r="P19" s="47"/>
    </row>
    <row r="20" spans="1:16" ht="30" customHeight="1">
      <c r="A20" s="20" t="s">
        <v>33</v>
      </c>
      <c r="B20" s="21" t="s">
        <v>57</v>
      </c>
      <c r="C20" s="23"/>
      <c r="D20" s="23"/>
      <c r="E20" s="23"/>
      <c r="F20" s="24"/>
      <c r="G20" s="24"/>
      <c r="H20" s="24"/>
      <c r="I20" s="24"/>
      <c r="J20" s="24"/>
      <c r="K20" s="24"/>
      <c r="L20" s="46"/>
      <c r="M20" s="46"/>
      <c r="N20" s="46"/>
      <c r="O20" s="46"/>
      <c r="P20" s="46"/>
    </row>
    <row r="21" spans="1:16" ht="30" customHeight="1">
      <c r="A21" s="20" t="s">
        <v>54</v>
      </c>
      <c r="B21" s="207" t="s">
        <v>58</v>
      </c>
      <c r="C21" s="23"/>
      <c r="D21" s="23"/>
      <c r="E21" s="23"/>
      <c r="F21" s="24"/>
      <c r="G21" s="24"/>
      <c r="H21" s="24"/>
      <c r="I21" s="24"/>
      <c r="J21" s="24"/>
      <c r="K21" s="24"/>
      <c r="L21" s="46"/>
      <c r="M21" s="46"/>
      <c r="N21" s="46"/>
      <c r="O21" s="46"/>
      <c r="P21" s="46"/>
    </row>
    <row r="22" spans="1:16" s="5" customFormat="1" ht="57" customHeight="1">
      <c r="A22" s="18" t="s">
        <v>246</v>
      </c>
      <c r="B22" s="22" t="s">
        <v>247</v>
      </c>
      <c r="C22" s="25"/>
      <c r="D22" s="25"/>
      <c r="E22" s="25"/>
      <c r="F22" s="26"/>
      <c r="G22" s="26"/>
      <c r="H22" s="26"/>
      <c r="I22" s="26"/>
      <c r="J22" s="26"/>
      <c r="K22" s="26"/>
      <c r="L22" s="47"/>
      <c r="M22" s="47"/>
      <c r="N22" s="47"/>
      <c r="O22" s="47"/>
      <c r="P22" s="47"/>
    </row>
    <row r="23" spans="1:16" ht="30" customHeight="1">
      <c r="A23" s="20" t="s">
        <v>33</v>
      </c>
      <c r="B23" s="21" t="s">
        <v>57</v>
      </c>
      <c r="C23" s="23"/>
      <c r="D23" s="23"/>
      <c r="E23" s="23"/>
      <c r="F23" s="24"/>
      <c r="G23" s="24"/>
      <c r="H23" s="24"/>
      <c r="I23" s="24"/>
      <c r="J23" s="24"/>
      <c r="K23" s="24"/>
      <c r="L23" s="46"/>
      <c r="M23" s="46"/>
      <c r="N23" s="46"/>
      <c r="O23" s="46"/>
      <c r="P23" s="46"/>
    </row>
    <row r="24" spans="1:16" ht="30" customHeight="1">
      <c r="A24" s="20" t="s">
        <v>54</v>
      </c>
      <c r="B24" s="207" t="s">
        <v>58</v>
      </c>
      <c r="C24" s="23"/>
      <c r="D24" s="23"/>
      <c r="E24" s="23"/>
      <c r="F24" s="24"/>
      <c r="G24" s="24"/>
      <c r="H24" s="24"/>
      <c r="I24" s="24"/>
      <c r="J24" s="24"/>
      <c r="K24" s="24"/>
      <c r="L24" s="46"/>
      <c r="M24" s="46"/>
      <c r="N24" s="46"/>
      <c r="O24" s="46"/>
      <c r="P24" s="46"/>
    </row>
    <row r="25" spans="1:16" ht="45.75" customHeight="1">
      <c r="A25" s="18" t="s">
        <v>248</v>
      </c>
      <c r="B25" s="22" t="s">
        <v>249</v>
      </c>
      <c r="C25" s="23"/>
      <c r="D25" s="23"/>
      <c r="E25" s="23"/>
      <c r="F25" s="24"/>
      <c r="G25" s="24"/>
      <c r="H25" s="24"/>
      <c r="I25" s="24"/>
      <c r="J25" s="24"/>
      <c r="K25" s="24"/>
      <c r="L25" s="46"/>
      <c r="M25" s="46"/>
      <c r="N25" s="46"/>
      <c r="O25" s="46"/>
      <c r="P25" s="46"/>
    </row>
    <row r="26" spans="1:16" ht="33.75" customHeight="1">
      <c r="A26" s="20" t="s">
        <v>33</v>
      </c>
      <c r="B26" s="21" t="s">
        <v>57</v>
      </c>
      <c r="C26" s="23"/>
      <c r="D26" s="23"/>
      <c r="E26" s="23"/>
      <c r="F26" s="24"/>
      <c r="G26" s="24"/>
      <c r="H26" s="24"/>
      <c r="I26" s="24"/>
      <c r="J26" s="24"/>
      <c r="K26" s="24"/>
      <c r="L26" s="46"/>
      <c r="M26" s="46"/>
      <c r="N26" s="46"/>
      <c r="O26" s="46"/>
      <c r="P26" s="46"/>
    </row>
    <row r="27" spans="1:16" ht="34.5" customHeight="1">
      <c r="A27" s="20"/>
      <c r="B27" s="207" t="s">
        <v>250</v>
      </c>
      <c r="C27" s="23"/>
      <c r="D27" s="23"/>
      <c r="E27" s="23"/>
      <c r="F27" s="24"/>
      <c r="G27" s="24"/>
      <c r="H27" s="24"/>
      <c r="I27" s="24"/>
      <c r="J27" s="24"/>
      <c r="K27" s="24"/>
      <c r="L27" s="46"/>
      <c r="M27" s="46"/>
      <c r="N27" s="46"/>
      <c r="O27" s="46"/>
      <c r="P27" s="46"/>
    </row>
    <row r="28" spans="1:16" s="5" customFormat="1" ht="53.25" customHeight="1">
      <c r="A28" s="18" t="s">
        <v>251</v>
      </c>
      <c r="B28" s="22" t="s">
        <v>252</v>
      </c>
      <c r="C28" s="25"/>
      <c r="D28" s="25"/>
      <c r="E28" s="25"/>
      <c r="F28" s="26"/>
      <c r="G28" s="26"/>
      <c r="H28" s="26"/>
      <c r="I28" s="26"/>
      <c r="J28" s="26"/>
      <c r="K28" s="26"/>
      <c r="L28" s="47"/>
      <c r="M28" s="47"/>
      <c r="N28" s="47"/>
      <c r="O28" s="47"/>
      <c r="P28" s="47"/>
    </row>
    <row r="29" spans="1:16" ht="37.5" customHeight="1">
      <c r="A29" s="20" t="s">
        <v>33</v>
      </c>
      <c r="B29" s="21" t="s">
        <v>57</v>
      </c>
      <c r="C29" s="23"/>
      <c r="D29" s="23"/>
      <c r="E29" s="23"/>
      <c r="F29" s="24"/>
      <c r="G29" s="24"/>
      <c r="H29" s="24"/>
      <c r="I29" s="24"/>
      <c r="J29" s="24"/>
      <c r="K29" s="24"/>
      <c r="L29" s="46"/>
      <c r="M29" s="46"/>
      <c r="N29" s="46"/>
      <c r="O29" s="46"/>
      <c r="P29" s="46"/>
    </row>
    <row r="30" spans="1:16" ht="39" customHeight="1">
      <c r="A30" s="20"/>
      <c r="B30" s="21" t="s">
        <v>253</v>
      </c>
      <c r="C30" s="23"/>
      <c r="D30" s="23"/>
      <c r="E30" s="23"/>
      <c r="F30" s="24"/>
      <c r="G30" s="24"/>
      <c r="H30" s="24"/>
      <c r="I30" s="24"/>
      <c r="J30" s="24"/>
      <c r="K30" s="24"/>
      <c r="L30" s="46"/>
      <c r="M30" s="46"/>
      <c r="N30" s="46"/>
      <c r="O30" s="46"/>
      <c r="P30" s="46"/>
    </row>
    <row r="31" spans="1:16" s="5" customFormat="1" ht="63" customHeight="1">
      <c r="A31" s="18" t="s">
        <v>254</v>
      </c>
      <c r="B31" s="22" t="s">
        <v>255</v>
      </c>
      <c r="C31" s="25"/>
      <c r="D31" s="25"/>
      <c r="E31" s="25"/>
      <c r="F31" s="26"/>
      <c r="G31" s="26"/>
      <c r="H31" s="26"/>
      <c r="I31" s="26"/>
      <c r="J31" s="26"/>
      <c r="K31" s="26"/>
      <c r="L31" s="47"/>
      <c r="M31" s="47"/>
      <c r="N31" s="47"/>
      <c r="O31" s="47"/>
      <c r="P31" s="47"/>
    </row>
    <row r="32" spans="1:16" ht="37.5" customHeight="1">
      <c r="A32" s="20" t="s">
        <v>33</v>
      </c>
      <c r="B32" s="21" t="s">
        <v>57</v>
      </c>
      <c r="C32" s="23"/>
      <c r="D32" s="23"/>
      <c r="E32" s="23"/>
      <c r="F32" s="24"/>
      <c r="G32" s="24"/>
      <c r="H32" s="24"/>
      <c r="I32" s="24"/>
      <c r="J32" s="24"/>
      <c r="K32" s="24"/>
      <c r="L32" s="46"/>
      <c r="M32" s="46"/>
      <c r="N32" s="46"/>
      <c r="O32" s="46"/>
      <c r="P32" s="46"/>
    </row>
    <row r="33" spans="1:16" ht="39" customHeight="1">
      <c r="A33" s="20"/>
      <c r="B33" s="21" t="s">
        <v>253</v>
      </c>
      <c r="C33" s="23"/>
      <c r="D33" s="23"/>
      <c r="E33" s="23"/>
      <c r="F33" s="24"/>
      <c r="G33" s="24"/>
      <c r="H33" s="24"/>
      <c r="I33" s="24"/>
      <c r="J33" s="24"/>
      <c r="K33" s="24"/>
      <c r="L33" s="46"/>
      <c r="M33" s="46"/>
      <c r="N33" s="46"/>
      <c r="O33" s="46"/>
      <c r="P33" s="46"/>
    </row>
    <row r="34" spans="1:16" ht="50.25" customHeight="1">
      <c r="A34" s="18" t="s">
        <v>46</v>
      </c>
      <c r="B34" s="19" t="s">
        <v>256</v>
      </c>
      <c r="C34" s="23"/>
      <c r="D34" s="23"/>
      <c r="E34" s="23"/>
      <c r="F34" s="24"/>
      <c r="G34" s="24"/>
      <c r="H34" s="24"/>
      <c r="I34" s="24"/>
      <c r="J34" s="24"/>
      <c r="K34" s="24"/>
      <c r="L34" s="46"/>
      <c r="M34" s="46"/>
      <c r="N34" s="46"/>
      <c r="O34" s="46"/>
      <c r="P34" s="46"/>
    </row>
    <row r="35" spans="1:16" ht="45.75" customHeight="1">
      <c r="A35" s="20"/>
      <c r="B35" s="22" t="s">
        <v>257</v>
      </c>
      <c r="C35" s="23"/>
      <c r="D35" s="23"/>
      <c r="E35" s="23"/>
      <c r="F35" s="24"/>
      <c r="G35" s="24"/>
      <c r="H35" s="24"/>
      <c r="I35" s="24"/>
      <c r="J35" s="24"/>
      <c r="K35" s="24"/>
      <c r="L35" s="46"/>
      <c r="M35" s="46"/>
      <c r="N35" s="46"/>
      <c r="O35" s="46"/>
      <c r="P35" s="46"/>
    </row>
    <row r="36" spans="1:16" ht="30" customHeight="1">
      <c r="A36" s="27"/>
      <c r="B36" s="28"/>
      <c r="C36" s="29"/>
      <c r="D36" s="29"/>
      <c r="E36" s="29"/>
      <c r="F36" s="30"/>
      <c r="G36" s="30"/>
      <c r="H36" s="30"/>
      <c r="I36" s="30"/>
      <c r="J36" s="30"/>
      <c r="K36" s="30"/>
    </row>
    <row r="37" spans="1:16" ht="30" customHeight="1">
      <c r="A37" s="27"/>
      <c r="B37" s="28" t="s">
        <v>151</v>
      </c>
      <c r="C37" s="29"/>
      <c r="D37" s="29"/>
      <c r="E37" s="29"/>
      <c r="F37" s="30"/>
      <c r="G37" s="30"/>
      <c r="H37" s="30"/>
      <c r="I37" s="30"/>
      <c r="J37" s="30"/>
      <c r="K37" s="30"/>
    </row>
    <row r="38" spans="1:16" ht="30" customHeight="1">
      <c r="A38" s="27"/>
      <c r="B38" s="31" t="s">
        <v>152</v>
      </c>
      <c r="C38" s="29"/>
      <c r="D38" s="29"/>
      <c r="E38" s="29"/>
      <c r="F38" s="30"/>
      <c r="G38" s="30"/>
      <c r="H38" s="30"/>
      <c r="I38" s="30"/>
      <c r="J38" s="30"/>
      <c r="K38" s="30"/>
    </row>
    <row r="39" spans="1:16" ht="30" customHeight="1">
      <c r="A39" s="27"/>
      <c r="B39" s="32"/>
      <c r="C39" s="29"/>
      <c r="D39" s="29"/>
      <c r="E39" s="29"/>
      <c r="F39" s="30"/>
      <c r="G39" s="30"/>
      <c r="H39" s="30"/>
      <c r="I39" s="30"/>
      <c r="J39" s="30"/>
      <c r="K39" s="30"/>
    </row>
    <row r="40" spans="1:16" ht="30" customHeight="1">
      <c r="A40" s="27"/>
      <c r="B40" s="32"/>
      <c r="C40" s="29"/>
      <c r="D40" s="29"/>
      <c r="E40" s="29"/>
      <c r="F40" s="30"/>
      <c r="G40" s="30"/>
      <c r="H40" s="30"/>
      <c r="I40" s="30"/>
      <c r="J40" s="30"/>
      <c r="K40" s="30"/>
    </row>
    <row r="41" spans="1:16" ht="30" customHeight="1">
      <c r="A41" s="27"/>
      <c r="B41" s="32"/>
      <c r="C41" s="29"/>
      <c r="D41" s="29"/>
      <c r="E41" s="29"/>
      <c r="F41" s="30"/>
      <c r="G41" s="30"/>
      <c r="H41" s="30"/>
      <c r="I41" s="30"/>
      <c r="J41" s="30"/>
      <c r="K41" s="30"/>
    </row>
    <row r="42" spans="1:16" ht="30" customHeight="1">
      <c r="A42" s="27"/>
      <c r="B42" s="32"/>
      <c r="C42" s="29"/>
      <c r="D42" s="29"/>
      <c r="E42" s="29"/>
      <c r="F42" s="30"/>
      <c r="G42" s="30"/>
      <c r="H42" s="30"/>
      <c r="I42" s="30"/>
      <c r="J42" s="30"/>
      <c r="K42" s="30"/>
    </row>
    <row r="43" spans="1:16" ht="30" customHeight="1">
      <c r="A43" s="27"/>
      <c r="B43" s="32"/>
      <c r="C43" s="29"/>
      <c r="D43" s="29"/>
      <c r="E43" s="29"/>
      <c r="F43" s="30"/>
      <c r="G43" s="30"/>
      <c r="H43" s="30"/>
      <c r="I43" s="30"/>
      <c r="J43" s="30"/>
      <c r="K43" s="30"/>
    </row>
    <row r="44" spans="1:16" ht="30" customHeight="1">
      <c r="A44" s="27"/>
      <c r="B44" s="32"/>
      <c r="C44" s="29"/>
      <c r="D44" s="29"/>
      <c r="E44" s="29"/>
      <c r="F44" s="30"/>
      <c r="G44" s="30"/>
      <c r="H44" s="30"/>
      <c r="I44" s="30"/>
      <c r="J44" s="30"/>
      <c r="K44" s="30"/>
    </row>
    <row r="45" spans="1:16" ht="30" customHeight="1">
      <c r="A45" s="27"/>
      <c r="B45" s="32"/>
      <c r="C45" s="29"/>
      <c r="D45" s="29"/>
      <c r="E45" s="29"/>
      <c r="F45" s="30"/>
      <c r="G45" s="30"/>
      <c r="H45" s="30"/>
      <c r="I45" s="30"/>
      <c r="J45" s="30"/>
      <c r="K45" s="30"/>
    </row>
    <row r="46" spans="1:16" ht="30" customHeight="1">
      <c r="B46" s="457"/>
      <c r="C46" s="457"/>
      <c r="D46" s="457"/>
      <c r="E46" s="457"/>
      <c r="F46" s="457"/>
      <c r="G46" s="457"/>
      <c r="H46" s="457"/>
      <c r="I46" s="33"/>
      <c r="J46" s="33"/>
      <c r="K46" s="33"/>
    </row>
    <row r="47" spans="1:16" ht="19.899999999999999" customHeight="1"/>
    <row r="48" spans="1:16" s="5" customFormat="1" ht="25.5" customHeight="1">
      <c r="A48" s="34"/>
      <c r="B48" s="35" t="s">
        <v>258</v>
      </c>
      <c r="C48" s="34"/>
      <c r="D48" s="34"/>
      <c r="E48" s="34"/>
      <c r="F48" s="36"/>
      <c r="G48" s="36"/>
      <c r="H48" s="36"/>
    </row>
    <row r="49" spans="1:8" s="6" customFormat="1" ht="25.5" customHeight="1">
      <c r="A49" s="27"/>
      <c r="B49" s="37" t="s">
        <v>259</v>
      </c>
      <c r="C49" s="27"/>
      <c r="D49" s="27"/>
      <c r="E49" s="27"/>
      <c r="F49" s="38"/>
      <c r="G49" s="38"/>
      <c r="H49" s="38"/>
    </row>
    <row r="50" spans="1:8" s="6" customFormat="1" ht="25.5" customHeight="1">
      <c r="A50" s="27"/>
      <c r="B50" s="39" t="s">
        <v>260</v>
      </c>
      <c r="C50" s="27"/>
      <c r="D50" s="27"/>
      <c r="E50" s="27"/>
      <c r="F50" s="38"/>
      <c r="G50" s="38"/>
      <c r="H50" s="38"/>
    </row>
    <row r="51" spans="1:8" s="6" customFormat="1" ht="25.5" customHeight="1">
      <c r="A51" s="27"/>
      <c r="B51" s="39" t="s">
        <v>261</v>
      </c>
      <c r="C51" s="27"/>
      <c r="D51" s="27"/>
      <c r="E51" s="27"/>
      <c r="F51" s="38"/>
      <c r="G51" s="38"/>
      <c r="H51" s="38"/>
    </row>
    <row r="52" spans="1:8" s="6" customFormat="1" ht="25.5" customHeight="1">
      <c r="A52" s="27"/>
      <c r="B52" s="39" t="s">
        <v>262</v>
      </c>
      <c r="C52" s="27"/>
      <c r="D52" s="27"/>
      <c r="E52" s="27"/>
      <c r="F52" s="38"/>
      <c r="G52" s="38"/>
      <c r="H52" s="38"/>
    </row>
    <row r="53" spans="1:8" s="6" customFormat="1" ht="25.5" customHeight="1">
      <c r="A53" s="27"/>
      <c r="B53" s="39" t="s">
        <v>263</v>
      </c>
      <c r="C53" s="27"/>
      <c r="D53" s="27"/>
      <c r="E53" s="27"/>
      <c r="F53" s="38"/>
      <c r="G53" s="38"/>
      <c r="H53" s="38"/>
    </row>
    <row r="54" spans="1:8" s="6" customFormat="1" ht="25.5" customHeight="1">
      <c r="A54" s="7"/>
      <c r="B54" s="6" t="s">
        <v>264</v>
      </c>
    </row>
    <row r="55" spans="1:8" s="6" customFormat="1" ht="25.5" customHeight="1">
      <c r="A55" s="7"/>
      <c r="B55" s="6" t="s">
        <v>265</v>
      </c>
      <c r="C55" s="7"/>
      <c r="D55" s="7"/>
      <c r="E55" s="7"/>
      <c r="F55" s="40"/>
      <c r="G55" s="40"/>
      <c r="H55" s="40"/>
    </row>
    <row r="56" spans="1:8" s="6" customFormat="1" ht="25.5" customHeight="1">
      <c r="A56" s="7"/>
      <c r="B56" s="6" t="s">
        <v>266</v>
      </c>
      <c r="C56" s="7"/>
      <c r="D56" s="7"/>
      <c r="E56" s="7"/>
      <c r="F56" s="40"/>
      <c r="G56" s="40"/>
      <c r="H56" s="40"/>
    </row>
    <row r="57" spans="1:8" s="6" customFormat="1" ht="25.5" customHeight="1">
      <c r="A57" s="7"/>
      <c r="B57" s="6" t="s">
        <v>267</v>
      </c>
      <c r="C57" s="7"/>
      <c r="D57" s="7"/>
      <c r="E57" s="7"/>
      <c r="F57" s="40"/>
      <c r="G57" s="40"/>
      <c r="H57" s="40"/>
    </row>
    <row r="58" spans="1:8" s="6" customFormat="1" ht="25.5" customHeight="1">
      <c r="A58" s="7"/>
      <c r="B58" s="6" t="s">
        <v>268</v>
      </c>
      <c r="C58" s="7"/>
      <c r="D58" s="7"/>
      <c r="E58" s="7"/>
      <c r="F58" s="40"/>
      <c r="G58" s="40"/>
      <c r="H58" s="40"/>
    </row>
    <row r="59" spans="1:8" s="6" customFormat="1" ht="25.5" customHeight="1">
      <c r="A59" s="7"/>
      <c r="B59" s="6" t="s">
        <v>269</v>
      </c>
      <c r="C59" s="7"/>
      <c r="D59" s="7"/>
      <c r="E59" s="7"/>
      <c r="F59" s="40"/>
      <c r="G59" s="40"/>
      <c r="H59" s="40"/>
    </row>
    <row r="60" spans="1:8" s="6" customFormat="1" ht="25.5" customHeight="1">
      <c r="A60" s="7"/>
      <c r="B60" s="6" t="s">
        <v>270</v>
      </c>
      <c r="C60" s="7"/>
      <c r="D60" s="7"/>
      <c r="E60" s="7"/>
      <c r="F60" s="40"/>
      <c r="G60" s="40"/>
      <c r="H60" s="40"/>
    </row>
    <row r="61" spans="1:8" s="6" customFormat="1" ht="25.5" customHeight="1">
      <c r="B61" s="6" t="s">
        <v>271</v>
      </c>
    </row>
    <row r="62" spans="1:8" s="6" customFormat="1" ht="25.5" customHeight="1">
      <c r="B62" s="6" t="s">
        <v>272</v>
      </c>
    </row>
    <row r="63" spans="1:8" s="6" customFormat="1" ht="25.5" customHeight="1">
      <c r="B63" s="6" t="s">
        <v>273</v>
      </c>
    </row>
    <row r="64" spans="1:8" s="6" customFormat="1" ht="25.5" customHeight="1">
      <c r="B64" s="6" t="s">
        <v>274</v>
      </c>
    </row>
    <row r="65" spans="1:8" s="6" customFormat="1" ht="25.5" customHeight="1">
      <c r="B65" s="6" t="s">
        <v>275</v>
      </c>
    </row>
    <row r="66" spans="1:8" s="6" customFormat="1" ht="25.5" customHeight="1">
      <c r="B66" s="6" t="s">
        <v>276</v>
      </c>
    </row>
    <row r="67" spans="1:8" s="6" customFormat="1" ht="25.5" customHeight="1">
      <c r="B67" s="6" t="s">
        <v>277</v>
      </c>
    </row>
    <row r="68" spans="1:8" s="6" customFormat="1" ht="25.5" customHeight="1">
      <c r="B68" s="6" t="s">
        <v>278</v>
      </c>
    </row>
    <row r="69" spans="1:8" s="6" customFormat="1" ht="25.5" customHeight="1">
      <c r="B69" s="6" t="s">
        <v>279</v>
      </c>
    </row>
    <row r="70" spans="1:8" s="6" customFormat="1" ht="25.5" customHeight="1">
      <c r="B70" s="6" t="s">
        <v>280</v>
      </c>
    </row>
    <row r="71" spans="1:8" s="6" customFormat="1" ht="25.5" customHeight="1">
      <c r="B71" s="6" t="s">
        <v>281</v>
      </c>
    </row>
    <row r="72" spans="1:8" s="6" customFormat="1" ht="25.5" customHeight="1">
      <c r="A72" s="7"/>
      <c r="B72" s="6" t="s">
        <v>282</v>
      </c>
      <c r="C72" s="7"/>
      <c r="D72" s="7"/>
      <c r="E72" s="7"/>
      <c r="F72" s="40"/>
      <c r="G72" s="40"/>
      <c r="H72" s="40"/>
    </row>
    <row r="73" spans="1:8" s="6" customFormat="1" ht="25.5" customHeight="1">
      <c r="B73" s="6" t="s">
        <v>283</v>
      </c>
    </row>
    <row r="74" spans="1:8" s="6" customFormat="1" ht="25.5" customHeight="1">
      <c r="B74" s="6" t="s">
        <v>284</v>
      </c>
    </row>
    <row r="75" spans="1:8" s="6" customFormat="1" ht="25.5" customHeight="1">
      <c r="B75" s="6" t="s">
        <v>285</v>
      </c>
    </row>
    <row r="76" spans="1:8" s="6" customFormat="1" ht="25.5" customHeight="1">
      <c r="B76" s="6" t="s">
        <v>286</v>
      </c>
    </row>
    <row r="77" spans="1:8" s="6" customFormat="1" ht="25.5" customHeight="1">
      <c r="B77" s="6" t="s">
        <v>287</v>
      </c>
    </row>
    <row r="78" spans="1:8" s="6" customFormat="1" ht="25.5" customHeight="1">
      <c r="B78" s="6" t="s">
        <v>288</v>
      </c>
    </row>
    <row r="79" spans="1:8" s="6" customFormat="1" ht="25.5" customHeight="1">
      <c r="B79" s="6" t="s">
        <v>289</v>
      </c>
    </row>
    <row r="80" spans="1:8" s="6" customFormat="1" ht="25.5" customHeight="1">
      <c r="B80" s="6" t="s">
        <v>290</v>
      </c>
    </row>
    <row r="81" spans="2:2" s="6" customFormat="1" ht="25.5" customHeight="1">
      <c r="B81" s="6" t="s">
        <v>291</v>
      </c>
    </row>
    <row r="82" spans="2:2" s="6" customFormat="1" ht="25.5" customHeight="1">
      <c r="B82" s="6" t="s">
        <v>292</v>
      </c>
    </row>
    <row r="83" spans="2:2" s="6" customFormat="1" ht="25.5" customHeight="1">
      <c r="B83" s="6" t="s">
        <v>293</v>
      </c>
    </row>
    <row r="84" spans="2:2" s="6" customFormat="1" ht="25.5" customHeight="1"/>
    <row r="85" spans="2:2" s="6" customFormat="1" ht="25.5" customHeight="1"/>
    <row r="86" spans="2:2" s="6" customFormat="1" ht="25.5" customHeight="1">
      <c r="B86" s="6" t="s">
        <v>294</v>
      </c>
    </row>
    <row r="87" spans="2:2" s="6" customFormat="1" ht="25.5" customHeight="1">
      <c r="B87" s="6" t="s">
        <v>295</v>
      </c>
    </row>
    <row r="88" spans="2:2" s="6" customFormat="1" ht="25.5" customHeight="1">
      <c r="B88" s="6" t="s">
        <v>296</v>
      </c>
    </row>
    <row r="89" spans="2:2" s="6" customFormat="1" ht="25.5" customHeight="1">
      <c r="B89" s="6" t="s">
        <v>297</v>
      </c>
    </row>
    <row r="90" spans="2:2" s="6" customFormat="1" ht="25.5" customHeight="1">
      <c r="B90" s="6" t="s">
        <v>298</v>
      </c>
    </row>
    <row r="91" spans="2:2" s="6" customFormat="1" ht="25.5" customHeight="1">
      <c r="B91" s="6" t="s">
        <v>299</v>
      </c>
    </row>
    <row r="92" spans="2:2" s="6" customFormat="1" ht="25.5" customHeight="1">
      <c r="B92" s="6" t="s">
        <v>300</v>
      </c>
    </row>
    <row r="93" spans="2:2" s="6" customFormat="1" ht="25.5" customHeight="1">
      <c r="B93" s="6" t="s">
        <v>301</v>
      </c>
    </row>
    <row r="94" spans="2:2" s="6" customFormat="1" ht="25.5" customHeight="1">
      <c r="B94" s="6" t="s">
        <v>302</v>
      </c>
    </row>
    <row r="95" spans="2:2" s="6" customFormat="1" ht="25.5" customHeight="1">
      <c r="B95" s="6" t="s">
        <v>303</v>
      </c>
    </row>
    <row r="96" spans="2:2" s="6" customFormat="1" ht="25.5" customHeight="1">
      <c r="B96" s="6" t="s">
        <v>304</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A1:I1"/>
    <mergeCell ref="K1:P1"/>
    <mergeCell ref="A2:I2"/>
    <mergeCell ref="K2:P2"/>
    <mergeCell ref="A3:P3"/>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K10:K11"/>
    <mergeCell ref="L8:L11"/>
    <mergeCell ref="M9:M11"/>
    <mergeCell ref="N10:N11"/>
    <mergeCell ref="B46:H46"/>
    <mergeCell ref="B8:B11"/>
    <mergeCell ref="C8:C11"/>
    <mergeCell ref="D8:D11"/>
    <mergeCell ref="E9:E11"/>
    <mergeCell ref="F10:F11"/>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367" t="s">
        <v>305</v>
      </c>
      <c r="B1" s="367"/>
      <c r="C1" s="367"/>
      <c r="D1" s="367"/>
      <c r="E1" s="367"/>
      <c r="F1" s="367"/>
      <c r="G1" s="367"/>
      <c r="H1" s="367"/>
      <c r="I1" s="41"/>
      <c r="J1" s="474" t="s">
        <v>16</v>
      </c>
      <c r="K1" s="474"/>
      <c r="L1" s="474"/>
      <c r="M1" s="474"/>
      <c r="N1" s="474"/>
      <c r="O1" s="474"/>
      <c r="P1" s="42"/>
    </row>
    <row r="2" spans="1:16" ht="30" customHeight="1">
      <c r="A2" s="468" t="s">
        <v>102</v>
      </c>
      <c r="B2" s="468"/>
      <c r="C2" s="468"/>
      <c r="D2" s="468"/>
      <c r="E2" s="468"/>
      <c r="F2" s="468"/>
      <c r="G2" s="468"/>
      <c r="H2" s="468"/>
      <c r="I2" s="43"/>
      <c r="J2" s="475" t="s">
        <v>197</v>
      </c>
      <c r="K2" s="475"/>
      <c r="L2" s="475"/>
      <c r="M2" s="475"/>
      <c r="N2" s="475"/>
      <c r="O2" s="475"/>
      <c r="P2" s="44"/>
    </row>
    <row r="3" spans="1:16" s="1" customFormat="1" ht="42" customHeight="1">
      <c r="A3" s="450" t="s">
        <v>198</v>
      </c>
      <c r="B3" s="450"/>
      <c r="C3" s="450"/>
      <c r="D3" s="450"/>
      <c r="E3" s="450"/>
      <c r="F3" s="450"/>
      <c r="G3" s="450"/>
      <c r="H3" s="450"/>
      <c r="I3" s="450"/>
      <c r="J3" s="450"/>
      <c r="K3" s="450"/>
      <c r="L3" s="450"/>
      <c r="M3" s="450"/>
      <c r="N3" s="450"/>
      <c r="O3" s="450"/>
    </row>
    <row r="4" spans="1:16" s="1" customFormat="1" ht="32.25" customHeight="1">
      <c r="A4" s="478" t="s">
        <v>226</v>
      </c>
      <c r="B4" s="478"/>
      <c r="C4" s="478"/>
      <c r="D4" s="478"/>
      <c r="E4" s="478"/>
      <c r="F4" s="478"/>
      <c r="G4" s="478"/>
      <c r="H4" s="478"/>
      <c r="I4" s="478"/>
      <c r="J4" s="478"/>
      <c r="K4" s="478"/>
      <c r="L4" s="478"/>
      <c r="M4" s="478"/>
      <c r="N4" s="478"/>
      <c r="O4" s="478"/>
    </row>
    <row r="5" spans="1:16" ht="45.75" customHeight="1">
      <c r="A5" s="367" t="s">
        <v>306</v>
      </c>
      <c r="B5" s="367"/>
      <c r="C5" s="367"/>
      <c r="D5" s="367"/>
      <c r="E5" s="367"/>
      <c r="F5" s="367"/>
      <c r="G5" s="367"/>
      <c r="H5" s="367"/>
      <c r="I5" s="367"/>
      <c r="J5" s="367"/>
      <c r="K5" s="367"/>
      <c r="L5" s="367"/>
      <c r="M5" s="367"/>
      <c r="N5" s="367"/>
      <c r="O5" s="367"/>
    </row>
    <row r="6" spans="1:16" s="2" customFormat="1" ht="35.65" customHeight="1">
      <c r="A6" s="480" t="s">
        <v>0</v>
      </c>
      <c r="B6" s="480"/>
      <c r="C6" s="480"/>
      <c r="D6" s="480"/>
      <c r="E6" s="480"/>
      <c r="F6" s="480"/>
      <c r="G6" s="480"/>
      <c r="H6" s="480"/>
      <c r="I6" s="480"/>
      <c r="J6" s="480"/>
      <c r="K6" s="480"/>
      <c r="L6" s="480"/>
      <c r="M6" s="480"/>
      <c r="N6" s="480"/>
      <c r="O6" s="480"/>
    </row>
    <row r="7" spans="1:16" s="3" customFormat="1" ht="58.5" customHeight="1">
      <c r="A7" s="481" t="s">
        <v>17</v>
      </c>
      <c r="B7" s="378" t="s">
        <v>18</v>
      </c>
      <c r="C7" s="378" t="s">
        <v>20</v>
      </c>
      <c r="D7" s="378" t="s">
        <v>22</v>
      </c>
      <c r="E7" s="386" t="s">
        <v>85</v>
      </c>
      <c r="F7" s="394"/>
      <c r="G7" s="387"/>
      <c r="H7" s="396" t="s">
        <v>307</v>
      </c>
      <c r="I7" s="396"/>
      <c r="J7" s="393"/>
      <c r="K7" s="374" t="s">
        <v>308</v>
      </c>
      <c r="L7" s="392" t="s">
        <v>309</v>
      </c>
      <c r="M7" s="396"/>
      <c r="N7" s="393"/>
      <c r="O7" s="378" t="s">
        <v>3</v>
      </c>
    </row>
    <row r="8" spans="1:16" s="3" customFormat="1" ht="36" customHeight="1">
      <c r="A8" s="481"/>
      <c r="B8" s="378"/>
      <c r="C8" s="378"/>
      <c r="D8" s="378"/>
      <c r="E8" s="369" t="s">
        <v>98</v>
      </c>
      <c r="F8" s="369" t="s">
        <v>25</v>
      </c>
      <c r="G8" s="369"/>
      <c r="H8" s="378" t="s">
        <v>5</v>
      </c>
      <c r="I8" s="378" t="s">
        <v>10</v>
      </c>
      <c r="J8" s="378"/>
      <c r="K8" s="375"/>
      <c r="L8" s="378" t="s">
        <v>5</v>
      </c>
      <c r="M8" s="392" t="s">
        <v>10</v>
      </c>
      <c r="N8" s="396"/>
      <c r="O8" s="378"/>
    </row>
    <row r="9" spans="1:16" s="3" customFormat="1" ht="36" customHeight="1">
      <c r="A9" s="481"/>
      <c r="B9" s="378"/>
      <c r="C9" s="378"/>
      <c r="D9" s="378"/>
      <c r="E9" s="369"/>
      <c r="F9" s="369" t="s">
        <v>240</v>
      </c>
      <c r="G9" s="372" t="s">
        <v>310</v>
      </c>
      <c r="H9" s="378"/>
      <c r="I9" s="378" t="s">
        <v>241</v>
      </c>
      <c r="J9" s="378" t="s">
        <v>242</v>
      </c>
      <c r="K9" s="375"/>
      <c r="L9" s="378"/>
      <c r="M9" s="378" t="s">
        <v>241</v>
      </c>
      <c r="N9" s="392" t="s">
        <v>242</v>
      </c>
      <c r="O9" s="378"/>
    </row>
    <row r="10" spans="1:16" s="3" customFormat="1" ht="44.25" customHeight="1">
      <c r="A10" s="481"/>
      <c r="B10" s="378"/>
      <c r="C10" s="378"/>
      <c r="D10" s="378"/>
      <c r="E10" s="369"/>
      <c r="F10" s="477"/>
      <c r="G10" s="373"/>
      <c r="H10" s="378"/>
      <c r="I10" s="378"/>
      <c r="J10" s="378"/>
      <c r="K10" s="376"/>
      <c r="L10" s="378"/>
      <c r="M10" s="378"/>
      <c r="N10" s="392"/>
      <c r="O10" s="378"/>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30</v>
      </c>
      <c r="B13" s="19" t="s">
        <v>93</v>
      </c>
      <c r="C13" s="15"/>
      <c r="D13" s="15"/>
      <c r="E13" s="15"/>
      <c r="F13" s="15"/>
      <c r="G13" s="15"/>
      <c r="H13" s="15"/>
      <c r="I13" s="15"/>
      <c r="J13" s="15"/>
      <c r="K13" s="45"/>
      <c r="L13" s="45"/>
      <c r="M13" s="45"/>
      <c r="N13" s="45"/>
      <c r="O13" s="45"/>
    </row>
    <row r="14" spans="1:16" s="4" customFormat="1" ht="29.25" customHeight="1">
      <c r="A14" s="18" t="s">
        <v>40</v>
      </c>
      <c r="B14" s="19" t="s">
        <v>32</v>
      </c>
      <c r="C14" s="15"/>
      <c r="D14" s="15"/>
      <c r="E14" s="15"/>
      <c r="F14" s="15"/>
      <c r="G14" s="15"/>
      <c r="H14" s="15"/>
      <c r="I14" s="15"/>
      <c r="J14" s="15"/>
      <c r="K14" s="45"/>
      <c r="L14" s="45"/>
      <c r="M14" s="45"/>
      <c r="N14" s="45"/>
      <c r="O14" s="45"/>
    </row>
    <row r="15" spans="1:16" s="4" customFormat="1" ht="29.25" customHeight="1">
      <c r="A15" s="20" t="s">
        <v>33</v>
      </c>
      <c r="B15" s="21" t="s">
        <v>57</v>
      </c>
      <c r="C15" s="15"/>
      <c r="D15" s="15"/>
      <c r="E15" s="15"/>
      <c r="F15" s="15"/>
      <c r="G15" s="15"/>
      <c r="H15" s="15"/>
      <c r="I15" s="15"/>
      <c r="J15" s="15"/>
      <c r="K15" s="45"/>
      <c r="L15" s="45"/>
      <c r="M15" s="45"/>
      <c r="N15" s="45"/>
      <c r="O15" s="45"/>
    </row>
    <row r="16" spans="1:16" s="4" customFormat="1" ht="29.25" customHeight="1">
      <c r="A16" s="20" t="s">
        <v>54</v>
      </c>
      <c r="B16" s="207" t="s">
        <v>58</v>
      </c>
      <c r="C16" s="15"/>
      <c r="D16" s="15"/>
      <c r="E16" s="15"/>
      <c r="F16" s="15"/>
      <c r="G16" s="15"/>
      <c r="H16" s="15"/>
      <c r="I16" s="15"/>
      <c r="J16" s="15"/>
      <c r="K16" s="45"/>
      <c r="L16" s="45"/>
      <c r="M16" s="45"/>
      <c r="N16" s="45"/>
      <c r="O16" s="45"/>
    </row>
    <row r="17" spans="1:15" s="4" customFormat="1" ht="29.25" customHeight="1">
      <c r="A17" s="18" t="s">
        <v>43</v>
      </c>
      <c r="B17" s="19" t="s">
        <v>99</v>
      </c>
      <c r="C17" s="15"/>
      <c r="D17" s="15"/>
      <c r="E17" s="15"/>
      <c r="F17" s="15"/>
      <c r="G17" s="15"/>
      <c r="H17" s="15"/>
      <c r="I17" s="15"/>
      <c r="J17" s="15"/>
      <c r="K17" s="45"/>
      <c r="L17" s="45"/>
      <c r="M17" s="45"/>
      <c r="N17" s="45"/>
      <c r="O17" s="45"/>
    </row>
    <row r="18" spans="1:15" s="4" customFormat="1" ht="61.5" customHeight="1">
      <c r="A18" s="18" t="s">
        <v>244</v>
      </c>
      <c r="B18" s="22" t="s">
        <v>245</v>
      </c>
      <c r="C18" s="15"/>
      <c r="D18" s="15"/>
      <c r="E18" s="15"/>
      <c r="F18" s="15"/>
      <c r="G18" s="15"/>
      <c r="H18" s="15"/>
      <c r="I18" s="15"/>
      <c r="J18" s="15"/>
      <c r="K18" s="45"/>
      <c r="L18" s="45"/>
      <c r="M18" s="45"/>
      <c r="N18" s="45"/>
      <c r="O18" s="45"/>
    </row>
    <row r="19" spans="1:15" s="4" customFormat="1" ht="32.25" customHeight="1">
      <c r="A19" s="20" t="s">
        <v>33</v>
      </c>
      <c r="B19" s="21" t="s">
        <v>57</v>
      </c>
      <c r="C19" s="15"/>
      <c r="D19" s="15"/>
      <c r="E19" s="15"/>
      <c r="F19" s="15"/>
      <c r="G19" s="15"/>
      <c r="H19" s="15"/>
      <c r="I19" s="15"/>
      <c r="J19" s="15"/>
      <c r="K19" s="45"/>
      <c r="L19" s="45"/>
      <c r="M19" s="45"/>
      <c r="N19" s="45"/>
      <c r="O19" s="45"/>
    </row>
    <row r="20" spans="1:15" s="4" customFormat="1" ht="32.25" customHeight="1">
      <c r="A20" s="20" t="s">
        <v>54</v>
      </c>
      <c r="B20" s="207" t="s">
        <v>58</v>
      </c>
      <c r="C20" s="15"/>
      <c r="D20" s="15"/>
      <c r="E20" s="15"/>
      <c r="F20" s="15"/>
      <c r="G20" s="15"/>
      <c r="H20" s="15"/>
      <c r="I20" s="15"/>
      <c r="J20" s="15"/>
      <c r="K20" s="45"/>
      <c r="L20" s="45"/>
      <c r="M20" s="45"/>
      <c r="N20" s="45"/>
      <c r="O20" s="45"/>
    </row>
    <row r="21" spans="1:15" ht="37.5">
      <c r="A21" s="18" t="s">
        <v>246</v>
      </c>
      <c r="B21" s="22" t="s">
        <v>247</v>
      </c>
      <c r="C21" s="23"/>
      <c r="D21" s="23"/>
      <c r="E21" s="23"/>
      <c r="F21" s="24"/>
      <c r="G21" s="24"/>
      <c r="H21" s="24"/>
      <c r="I21" s="24"/>
      <c r="J21" s="24"/>
      <c r="K21" s="46"/>
      <c r="L21" s="46"/>
      <c r="M21" s="46"/>
      <c r="N21" s="46"/>
      <c r="O21" s="46"/>
    </row>
    <row r="22" spans="1:15" s="5" customFormat="1" ht="36.75" customHeight="1">
      <c r="A22" s="20" t="s">
        <v>33</v>
      </c>
      <c r="B22" s="21" t="s">
        <v>57</v>
      </c>
      <c r="C22" s="25"/>
      <c r="D22" s="25"/>
      <c r="E22" s="25"/>
      <c r="F22" s="26"/>
      <c r="G22" s="26"/>
      <c r="H22" s="26"/>
      <c r="I22" s="26"/>
      <c r="J22" s="26"/>
      <c r="K22" s="47"/>
      <c r="L22" s="47"/>
      <c r="M22" s="47"/>
      <c r="N22" s="47"/>
      <c r="O22" s="47"/>
    </row>
    <row r="23" spans="1:15" ht="36.75" customHeight="1">
      <c r="A23" s="20" t="s">
        <v>54</v>
      </c>
      <c r="B23" s="207" t="s">
        <v>58</v>
      </c>
      <c r="C23" s="23"/>
      <c r="D23" s="23"/>
      <c r="E23" s="23"/>
      <c r="F23" s="24"/>
      <c r="G23" s="24"/>
      <c r="H23" s="24"/>
      <c r="I23" s="24"/>
      <c r="J23" s="24"/>
      <c r="K23" s="46"/>
      <c r="L23" s="46"/>
      <c r="M23" s="46"/>
      <c r="N23" s="46"/>
      <c r="O23" s="46"/>
    </row>
    <row r="24" spans="1:15" ht="37.5">
      <c r="A24" s="18" t="s">
        <v>248</v>
      </c>
      <c r="B24" s="22" t="s">
        <v>249</v>
      </c>
      <c r="C24" s="23"/>
      <c r="D24" s="23"/>
      <c r="E24" s="23"/>
      <c r="F24" s="24"/>
      <c r="G24" s="24"/>
      <c r="H24" s="24"/>
      <c r="I24" s="24"/>
      <c r="J24" s="24"/>
      <c r="K24" s="46"/>
      <c r="L24" s="46"/>
      <c r="M24" s="46"/>
      <c r="N24" s="46"/>
      <c r="O24" s="46"/>
    </row>
    <row r="25" spans="1:15" s="5" customFormat="1" ht="32.25" customHeight="1">
      <c r="A25" s="20" t="s">
        <v>33</v>
      </c>
      <c r="B25" s="21" t="s">
        <v>57</v>
      </c>
      <c r="C25" s="25"/>
      <c r="D25" s="25"/>
      <c r="E25" s="25"/>
      <c r="F25" s="26"/>
      <c r="G25" s="26"/>
      <c r="H25" s="26"/>
      <c r="I25" s="26"/>
      <c r="J25" s="26"/>
      <c r="K25" s="47"/>
      <c r="L25" s="47"/>
      <c r="M25" s="47"/>
      <c r="N25" s="47"/>
      <c r="O25" s="47"/>
    </row>
    <row r="26" spans="1:15" ht="32.25" customHeight="1">
      <c r="A26" s="20"/>
      <c r="B26" s="207" t="s">
        <v>250</v>
      </c>
      <c r="C26" s="23"/>
      <c r="D26" s="23"/>
      <c r="E26" s="23"/>
      <c r="F26" s="24"/>
      <c r="G26" s="24"/>
      <c r="H26" s="24"/>
      <c r="I26" s="24"/>
      <c r="J26" s="24"/>
      <c r="K26" s="46"/>
      <c r="L26" s="46"/>
      <c r="M26" s="46"/>
      <c r="N26" s="46"/>
      <c r="O26" s="46"/>
    </row>
    <row r="27" spans="1:15" ht="47.25" customHeight="1">
      <c r="A27" s="18" t="s">
        <v>251</v>
      </c>
      <c r="B27" s="22" t="s">
        <v>252</v>
      </c>
      <c r="C27" s="23"/>
      <c r="D27" s="23"/>
      <c r="E27" s="23"/>
      <c r="F27" s="24"/>
      <c r="G27" s="24"/>
      <c r="H27" s="24"/>
      <c r="I27" s="24"/>
      <c r="J27" s="24"/>
      <c r="K27" s="46"/>
      <c r="L27" s="46"/>
      <c r="M27" s="46"/>
      <c r="N27" s="46"/>
      <c r="O27" s="46"/>
    </row>
    <row r="28" spans="1:15" ht="39" customHeight="1">
      <c r="A28" s="20" t="s">
        <v>33</v>
      </c>
      <c r="B28" s="21" t="s">
        <v>57</v>
      </c>
      <c r="C28" s="23"/>
      <c r="D28" s="23"/>
      <c r="E28" s="23"/>
      <c r="F28" s="24"/>
      <c r="G28" s="24"/>
      <c r="H28" s="24"/>
      <c r="I28" s="24"/>
      <c r="J28" s="24"/>
      <c r="K28" s="46"/>
      <c r="L28" s="46"/>
      <c r="M28" s="46"/>
      <c r="N28" s="46"/>
      <c r="O28" s="46"/>
    </row>
    <row r="29" spans="1:15" ht="33.75" customHeight="1">
      <c r="A29" s="20"/>
      <c r="B29" s="21" t="s">
        <v>253</v>
      </c>
      <c r="C29" s="23"/>
      <c r="D29" s="23"/>
      <c r="E29" s="23"/>
      <c r="F29" s="24"/>
      <c r="G29" s="24"/>
      <c r="H29" s="24"/>
      <c r="I29" s="24"/>
      <c r="J29" s="24"/>
      <c r="K29" s="46"/>
      <c r="L29" s="46"/>
      <c r="M29" s="46"/>
      <c r="N29" s="46"/>
      <c r="O29" s="46"/>
    </row>
    <row r="30" spans="1:15" ht="56.25">
      <c r="A30" s="18" t="s">
        <v>254</v>
      </c>
      <c r="B30" s="22" t="s">
        <v>255</v>
      </c>
      <c r="C30" s="23"/>
      <c r="D30" s="23"/>
      <c r="E30" s="23"/>
      <c r="F30" s="24"/>
      <c r="G30" s="24"/>
      <c r="H30" s="24"/>
      <c r="I30" s="24"/>
      <c r="J30" s="24"/>
      <c r="K30" s="46"/>
      <c r="L30" s="46"/>
      <c r="M30" s="46"/>
      <c r="N30" s="46"/>
      <c r="O30" s="46"/>
    </row>
    <row r="31" spans="1:15" s="5" customFormat="1" ht="53.25" customHeight="1">
      <c r="A31" s="20" t="s">
        <v>33</v>
      </c>
      <c r="B31" s="21" t="s">
        <v>57</v>
      </c>
      <c r="C31" s="25"/>
      <c r="D31" s="25"/>
      <c r="E31" s="25"/>
      <c r="F31" s="26"/>
      <c r="G31" s="26"/>
      <c r="H31" s="26"/>
      <c r="I31" s="26"/>
      <c r="J31" s="26"/>
      <c r="K31" s="47"/>
      <c r="L31" s="47"/>
      <c r="M31" s="47"/>
      <c r="N31" s="47"/>
      <c r="O31" s="47"/>
    </row>
    <row r="32" spans="1:15" ht="37.5" customHeight="1">
      <c r="A32" s="20"/>
      <c r="B32" s="21" t="s">
        <v>253</v>
      </c>
      <c r="C32" s="23"/>
      <c r="D32" s="23"/>
      <c r="E32" s="23"/>
      <c r="F32" s="24"/>
      <c r="G32" s="24"/>
      <c r="H32" s="24"/>
      <c r="I32" s="24"/>
      <c r="J32" s="24"/>
      <c r="K32" s="46"/>
      <c r="L32" s="46"/>
      <c r="M32" s="46"/>
      <c r="N32" s="46"/>
      <c r="O32" s="46"/>
    </row>
    <row r="33" spans="1:15" ht="39" customHeight="1">
      <c r="A33" s="18" t="s">
        <v>46</v>
      </c>
      <c r="B33" s="19" t="s">
        <v>256</v>
      </c>
      <c r="C33" s="23"/>
      <c r="D33" s="23"/>
      <c r="E33" s="23"/>
      <c r="F33" s="24"/>
      <c r="G33" s="24"/>
      <c r="H33" s="24"/>
      <c r="I33" s="24"/>
      <c r="J33" s="24"/>
      <c r="K33" s="46"/>
      <c r="L33" s="46"/>
      <c r="M33" s="46"/>
      <c r="N33" s="46"/>
      <c r="O33" s="46"/>
    </row>
    <row r="34" spans="1:15" s="5" customFormat="1" ht="38.25" customHeight="1">
      <c r="A34" s="20"/>
      <c r="B34" s="22" t="s">
        <v>257</v>
      </c>
      <c r="C34" s="25"/>
      <c r="D34" s="25"/>
      <c r="E34" s="25"/>
      <c r="F34" s="26"/>
      <c r="G34" s="26"/>
      <c r="H34" s="26"/>
      <c r="I34" s="26"/>
      <c r="J34" s="26"/>
      <c r="K34" s="47"/>
      <c r="L34" s="47"/>
      <c r="M34" s="47"/>
      <c r="N34" s="47"/>
      <c r="O34" s="47"/>
    </row>
    <row r="35" spans="1:15" ht="30" customHeight="1">
      <c r="A35" s="27"/>
      <c r="B35" s="28"/>
      <c r="C35" s="29"/>
      <c r="D35" s="29"/>
      <c r="E35" s="29"/>
      <c r="F35" s="30"/>
      <c r="G35" s="30"/>
      <c r="H35" s="30"/>
      <c r="I35" s="30"/>
      <c r="J35" s="30"/>
    </row>
    <row r="36" spans="1:15" ht="30" customHeight="1">
      <c r="A36" s="27"/>
      <c r="B36" s="28" t="s">
        <v>151</v>
      </c>
      <c r="C36" s="29"/>
      <c r="D36" s="29"/>
      <c r="E36" s="29"/>
      <c r="F36" s="30"/>
      <c r="G36" s="30"/>
      <c r="H36" s="30"/>
      <c r="I36" s="30"/>
      <c r="J36" s="30"/>
    </row>
    <row r="37" spans="1:15" ht="30" customHeight="1">
      <c r="A37" s="27"/>
      <c r="B37" s="31" t="s">
        <v>311</v>
      </c>
      <c r="C37" s="29"/>
      <c r="D37" s="29"/>
      <c r="E37" s="29"/>
      <c r="F37" s="30"/>
      <c r="G37" s="30"/>
      <c r="H37" s="30"/>
      <c r="I37" s="30"/>
      <c r="J37" s="30"/>
    </row>
    <row r="38" spans="1:15" ht="30" customHeight="1">
      <c r="A38" s="27"/>
      <c r="B38" s="31" t="s">
        <v>312</v>
      </c>
      <c r="C38" s="29"/>
      <c r="D38" s="29"/>
      <c r="E38" s="29"/>
      <c r="F38" s="30"/>
      <c r="G38" s="30"/>
      <c r="H38" s="30"/>
      <c r="I38" s="30"/>
      <c r="J38" s="30"/>
    </row>
    <row r="39" spans="1:15" ht="30" customHeight="1">
      <c r="A39" s="27"/>
      <c r="B39" s="32"/>
      <c r="C39" s="29"/>
      <c r="D39" s="29"/>
      <c r="E39" s="29"/>
      <c r="F39" s="30"/>
      <c r="G39" s="30"/>
      <c r="H39" s="30"/>
      <c r="I39" s="30"/>
      <c r="J39" s="30"/>
    </row>
    <row r="40" spans="1:15" ht="30" customHeight="1">
      <c r="A40" s="27"/>
      <c r="B40" s="32"/>
      <c r="C40" s="29"/>
      <c r="D40" s="29"/>
      <c r="E40" s="29"/>
      <c r="F40" s="30"/>
      <c r="G40" s="30"/>
      <c r="H40" s="30"/>
      <c r="I40" s="30"/>
      <c r="J40" s="30"/>
    </row>
    <row r="41" spans="1:15" ht="30" customHeight="1">
      <c r="A41" s="27"/>
      <c r="B41" s="32"/>
      <c r="C41" s="29"/>
      <c r="D41" s="29"/>
      <c r="E41" s="29"/>
      <c r="F41" s="30"/>
      <c r="G41" s="30"/>
      <c r="H41" s="30"/>
      <c r="I41" s="30"/>
      <c r="J41" s="30"/>
    </row>
    <row r="42" spans="1:15" ht="30" customHeight="1">
      <c r="A42" s="27"/>
      <c r="B42" s="32"/>
      <c r="C42" s="29"/>
      <c r="D42" s="29"/>
      <c r="E42" s="29"/>
      <c r="F42" s="30"/>
      <c r="G42" s="30"/>
      <c r="H42" s="30"/>
      <c r="I42" s="30"/>
      <c r="J42" s="30"/>
    </row>
    <row r="43" spans="1:15" ht="30" customHeight="1">
      <c r="A43" s="27"/>
      <c r="B43" s="32"/>
      <c r="C43" s="29"/>
      <c r="D43" s="29"/>
      <c r="E43" s="29"/>
      <c r="F43" s="30"/>
      <c r="G43" s="30"/>
      <c r="H43" s="30"/>
      <c r="I43" s="30"/>
      <c r="J43" s="30"/>
    </row>
    <row r="44" spans="1:15" ht="30" customHeight="1">
      <c r="A44" s="27"/>
      <c r="B44" s="32"/>
      <c r="C44" s="29"/>
      <c r="D44" s="29"/>
      <c r="E44" s="29"/>
      <c r="F44" s="30"/>
      <c r="G44" s="30"/>
      <c r="H44" s="30"/>
      <c r="I44" s="30"/>
      <c r="J44" s="30"/>
    </row>
    <row r="45" spans="1:15" ht="30" customHeight="1">
      <c r="B45" s="457"/>
      <c r="C45" s="457"/>
      <c r="D45" s="457"/>
      <c r="E45" s="457"/>
      <c r="F45" s="457"/>
      <c r="G45" s="457"/>
      <c r="H45" s="33"/>
      <c r="I45" s="33"/>
      <c r="J45" s="33"/>
    </row>
    <row r="46" spans="1:15" ht="19.899999999999999" customHeight="1"/>
    <row r="47" spans="1:15" s="5" customFormat="1" ht="25.5" customHeight="1">
      <c r="A47" s="34"/>
      <c r="B47" s="35" t="s">
        <v>258</v>
      </c>
      <c r="C47" s="34"/>
      <c r="D47" s="34"/>
      <c r="E47" s="34"/>
      <c r="F47" s="36"/>
      <c r="G47" s="36"/>
    </row>
    <row r="48" spans="1:15" s="6" customFormat="1" ht="25.5" customHeight="1">
      <c r="A48" s="27"/>
      <c r="B48" s="37" t="s">
        <v>259</v>
      </c>
      <c r="C48" s="27"/>
      <c r="D48" s="27"/>
      <c r="E48" s="27"/>
      <c r="F48" s="38"/>
      <c r="G48" s="38"/>
    </row>
    <row r="49" spans="1:7" s="6" customFormat="1" ht="25.5" customHeight="1">
      <c r="A49" s="27"/>
      <c r="B49" s="39" t="s">
        <v>260</v>
      </c>
      <c r="C49" s="27"/>
      <c r="D49" s="27"/>
      <c r="E49" s="27"/>
      <c r="F49" s="38"/>
      <c r="G49" s="38"/>
    </row>
    <row r="50" spans="1:7" s="6" customFormat="1" ht="25.5" customHeight="1">
      <c r="A50" s="27"/>
      <c r="B50" s="39" t="s">
        <v>261</v>
      </c>
      <c r="C50" s="27"/>
      <c r="D50" s="27"/>
      <c r="E50" s="27"/>
      <c r="F50" s="38"/>
      <c r="G50" s="38"/>
    </row>
    <row r="51" spans="1:7" s="6" customFormat="1" ht="25.5" customHeight="1">
      <c r="A51" s="27"/>
      <c r="B51" s="39" t="s">
        <v>262</v>
      </c>
      <c r="C51" s="27"/>
      <c r="D51" s="27"/>
      <c r="E51" s="27"/>
      <c r="F51" s="38"/>
      <c r="G51" s="38"/>
    </row>
    <row r="52" spans="1:7" s="6" customFormat="1" ht="25.5" customHeight="1">
      <c r="A52" s="27"/>
      <c r="B52" s="39" t="s">
        <v>263</v>
      </c>
      <c r="C52" s="27"/>
      <c r="D52" s="27"/>
      <c r="E52" s="27"/>
      <c r="F52" s="38"/>
      <c r="G52" s="38"/>
    </row>
    <row r="53" spans="1:7" s="6" customFormat="1" ht="25.5" customHeight="1">
      <c r="A53" s="7"/>
      <c r="B53" s="6" t="s">
        <v>264</v>
      </c>
    </row>
    <row r="54" spans="1:7" s="6" customFormat="1" ht="25.5" customHeight="1">
      <c r="A54" s="7"/>
      <c r="B54" s="6" t="s">
        <v>265</v>
      </c>
      <c r="C54" s="7"/>
      <c r="D54" s="7"/>
      <c r="E54" s="7"/>
      <c r="F54" s="40"/>
      <c r="G54" s="40"/>
    </row>
    <row r="55" spans="1:7" s="6" customFormat="1" ht="25.5" customHeight="1">
      <c r="A55" s="7"/>
      <c r="B55" s="6" t="s">
        <v>266</v>
      </c>
      <c r="C55" s="7"/>
      <c r="D55" s="7"/>
      <c r="E55" s="7"/>
      <c r="F55" s="40"/>
      <c r="G55" s="40"/>
    </row>
    <row r="56" spans="1:7" s="6" customFormat="1" ht="25.5" customHeight="1">
      <c r="A56" s="7"/>
      <c r="B56" s="6" t="s">
        <v>267</v>
      </c>
      <c r="C56" s="7"/>
      <c r="D56" s="7"/>
      <c r="E56" s="7"/>
      <c r="F56" s="40"/>
      <c r="G56" s="40"/>
    </row>
    <row r="57" spans="1:7" s="6" customFormat="1" ht="25.5" customHeight="1">
      <c r="A57" s="7"/>
      <c r="B57" s="6" t="s">
        <v>268</v>
      </c>
      <c r="C57" s="7"/>
      <c r="D57" s="7"/>
      <c r="E57" s="7"/>
      <c r="F57" s="40"/>
      <c r="G57" s="40"/>
    </row>
    <row r="58" spans="1:7" s="6" customFormat="1" ht="25.5" customHeight="1">
      <c r="A58" s="7"/>
      <c r="B58" s="6" t="s">
        <v>269</v>
      </c>
      <c r="C58" s="7"/>
      <c r="D58" s="7"/>
      <c r="E58" s="7"/>
      <c r="F58" s="40"/>
      <c r="G58" s="40"/>
    </row>
    <row r="59" spans="1:7" s="6" customFormat="1" ht="25.5" customHeight="1">
      <c r="A59" s="7"/>
      <c r="B59" s="6" t="s">
        <v>270</v>
      </c>
      <c r="C59" s="7"/>
      <c r="D59" s="7"/>
      <c r="E59" s="7"/>
      <c r="F59" s="40"/>
      <c r="G59" s="40"/>
    </row>
    <row r="60" spans="1:7" s="6" customFormat="1" ht="25.5" customHeight="1">
      <c r="B60" s="6" t="s">
        <v>271</v>
      </c>
    </row>
    <row r="61" spans="1:7" s="6" customFormat="1" ht="25.5" customHeight="1">
      <c r="B61" s="6" t="s">
        <v>272</v>
      </c>
    </row>
    <row r="62" spans="1:7" s="6" customFormat="1" ht="25.5" customHeight="1">
      <c r="B62" s="6" t="s">
        <v>273</v>
      </c>
    </row>
    <row r="63" spans="1:7" s="6" customFormat="1" ht="25.5" customHeight="1">
      <c r="B63" s="6" t="s">
        <v>274</v>
      </c>
    </row>
    <row r="64" spans="1:7" s="6" customFormat="1" ht="25.5" customHeight="1">
      <c r="B64" s="6" t="s">
        <v>275</v>
      </c>
    </row>
    <row r="65" spans="1:7" s="6" customFormat="1" ht="25.5" customHeight="1">
      <c r="B65" s="6" t="s">
        <v>276</v>
      </c>
    </row>
    <row r="66" spans="1:7" s="6" customFormat="1" ht="25.5" customHeight="1">
      <c r="B66" s="6" t="s">
        <v>277</v>
      </c>
    </row>
    <row r="67" spans="1:7" s="6" customFormat="1" ht="25.5" customHeight="1">
      <c r="B67" s="6" t="s">
        <v>278</v>
      </c>
    </row>
    <row r="68" spans="1:7" s="6" customFormat="1" ht="25.5" customHeight="1">
      <c r="B68" s="6" t="s">
        <v>279</v>
      </c>
    </row>
    <row r="69" spans="1:7" s="6" customFormat="1" ht="25.5" customHeight="1">
      <c r="B69" s="6" t="s">
        <v>280</v>
      </c>
    </row>
    <row r="70" spans="1:7" s="6" customFormat="1" ht="25.5" customHeight="1">
      <c r="B70" s="6" t="s">
        <v>281</v>
      </c>
    </row>
    <row r="71" spans="1:7" s="6" customFormat="1" ht="25.5" customHeight="1">
      <c r="A71" s="7"/>
      <c r="B71" s="6" t="s">
        <v>282</v>
      </c>
      <c r="C71" s="7"/>
      <c r="D71" s="7"/>
      <c r="E71" s="7"/>
      <c r="F71" s="40"/>
      <c r="G71" s="40"/>
    </row>
    <row r="72" spans="1:7" s="6" customFormat="1" ht="25.5" customHeight="1">
      <c r="B72" s="6" t="s">
        <v>283</v>
      </c>
    </row>
    <row r="73" spans="1:7" s="6" customFormat="1" ht="25.5" customHeight="1">
      <c r="B73" s="6" t="s">
        <v>284</v>
      </c>
    </row>
    <row r="74" spans="1:7" s="6" customFormat="1" ht="25.5" customHeight="1">
      <c r="B74" s="6" t="s">
        <v>285</v>
      </c>
    </row>
    <row r="75" spans="1:7" s="6" customFormat="1" ht="25.5" customHeight="1">
      <c r="B75" s="6" t="s">
        <v>286</v>
      </c>
    </row>
    <row r="76" spans="1:7" s="6" customFormat="1" ht="25.5" customHeight="1">
      <c r="B76" s="6" t="s">
        <v>287</v>
      </c>
    </row>
    <row r="77" spans="1:7" s="6" customFormat="1" ht="25.5" customHeight="1">
      <c r="B77" s="6" t="s">
        <v>288</v>
      </c>
    </row>
    <row r="78" spans="1:7" s="6" customFormat="1" ht="25.5" customHeight="1">
      <c r="B78" s="6" t="s">
        <v>289</v>
      </c>
    </row>
    <row r="79" spans="1:7" s="6" customFormat="1" ht="25.5" customHeight="1">
      <c r="B79" s="6" t="s">
        <v>290</v>
      </c>
    </row>
    <row r="80" spans="1:7" s="6" customFormat="1" ht="25.5" customHeight="1">
      <c r="B80" s="6" t="s">
        <v>291</v>
      </c>
    </row>
    <row r="81" spans="2:2" s="6" customFormat="1" ht="25.5" customHeight="1">
      <c r="B81" s="6" t="s">
        <v>292</v>
      </c>
    </row>
    <row r="82" spans="2:2" s="6" customFormat="1" ht="25.5" customHeight="1">
      <c r="B82" s="6" t="s">
        <v>293</v>
      </c>
    </row>
    <row r="83" spans="2:2" s="6" customFormat="1" ht="25.5" customHeight="1"/>
    <row r="84" spans="2:2" s="6" customFormat="1" ht="25.5" customHeight="1"/>
    <row r="85" spans="2:2" s="6" customFormat="1" ht="25.5" customHeight="1">
      <c r="B85" s="6" t="s">
        <v>294</v>
      </c>
    </row>
    <row r="86" spans="2:2" s="6" customFormat="1" ht="25.5" customHeight="1">
      <c r="B86" s="6" t="s">
        <v>295</v>
      </c>
    </row>
    <row r="87" spans="2:2" s="6" customFormat="1" ht="25.5" customHeight="1">
      <c r="B87" s="6" t="s">
        <v>296</v>
      </c>
    </row>
    <row r="88" spans="2:2" s="6" customFormat="1" ht="25.5" customHeight="1">
      <c r="B88" s="6" t="s">
        <v>297</v>
      </c>
    </row>
    <row r="89" spans="2:2" s="6" customFormat="1" ht="25.5" customHeight="1">
      <c r="B89" s="6" t="s">
        <v>298</v>
      </c>
    </row>
    <row r="90" spans="2:2" s="6" customFormat="1" ht="25.5" customHeight="1">
      <c r="B90" s="6" t="s">
        <v>299</v>
      </c>
    </row>
    <row r="91" spans="2:2" s="6" customFormat="1" ht="25.5" customHeight="1">
      <c r="B91" s="6" t="s">
        <v>300</v>
      </c>
    </row>
    <row r="92" spans="2:2" s="6" customFormat="1" ht="25.5" customHeight="1">
      <c r="B92" s="6" t="s">
        <v>301</v>
      </c>
    </row>
    <row r="93" spans="2:2" s="6" customFormat="1" ht="25.5" customHeight="1">
      <c r="B93" s="6" t="s">
        <v>302</v>
      </c>
    </row>
    <row r="94" spans="2:2" s="6" customFormat="1" ht="25.5" customHeight="1">
      <c r="B94" s="6" t="s">
        <v>303</v>
      </c>
    </row>
    <row r="95" spans="2:2" s="6" customFormat="1" ht="25.5" customHeight="1">
      <c r="B95" s="6" t="s">
        <v>304</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A1:H1"/>
    <mergeCell ref="J1:O1"/>
    <mergeCell ref="A2:H2"/>
    <mergeCell ref="J2:O2"/>
    <mergeCell ref="A3:O3"/>
    <mergeCell ref="A4:O4"/>
    <mergeCell ref="A5:O5"/>
    <mergeCell ref="A6:O6"/>
    <mergeCell ref="E7:G7"/>
    <mergeCell ref="H7:J7"/>
    <mergeCell ref="L7:N7"/>
    <mergeCell ref="B45:G45"/>
    <mergeCell ref="A7:A10"/>
    <mergeCell ref="B7:B10"/>
    <mergeCell ref="C7:C10"/>
    <mergeCell ref="D7:D10"/>
    <mergeCell ref="E8:E10"/>
    <mergeCell ref="F9:F10"/>
    <mergeCell ref="G9:G10"/>
    <mergeCell ref="M9:M10"/>
    <mergeCell ref="N9:N10"/>
    <mergeCell ref="O7:O10"/>
    <mergeCell ref="F8:G8"/>
    <mergeCell ref="I8:J8"/>
    <mergeCell ref="M8:N8"/>
    <mergeCell ref="H8:H10"/>
    <mergeCell ref="I9:I10"/>
    <mergeCell ref="J9:J10"/>
    <mergeCell ref="K7:K10"/>
    <mergeCell ref="L8:L10"/>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F10" sqref="F10"/>
    </sheetView>
  </sheetViews>
  <sheetFormatPr defaultRowHeight="18.75"/>
  <cols>
    <col min="1" max="1" width="4.7109375" style="238" customWidth="1"/>
    <col min="2" max="2" width="26.7109375" style="238" customWidth="1"/>
    <col min="3" max="3" width="10.28515625" style="238" customWidth="1"/>
    <col min="4" max="4" width="10" style="238" customWidth="1"/>
    <col min="5" max="5" width="9" style="238" customWidth="1"/>
    <col min="6" max="6" width="8.7109375" style="238" customWidth="1"/>
    <col min="7" max="10" width="9" style="238" customWidth="1"/>
    <col min="11" max="11" width="8.140625" style="238" customWidth="1"/>
    <col min="12" max="12" width="7.28515625" style="238" customWidth="1"/>
    <col min="13" max="13" width="9.28515625" style="238" customWidth="1"/>
    <col min="14" max="15" width="8.140625" style="238" customWidth="1"/>
    <col min="16" max="16" width="13" style="238" customWidth="1"/>
    <col min="17" max="17" width="7.85546875" style="238" customWidth="1"/>
    <col min="18" max="18" width="8" style="238" customWidth="1"/>
    <col min="19" max="16384" width="9.140625" style="238"/>
  </cols>
  <sheetData>
    <row r="1" spans="1:18">
      <c r="A1" s="484" t="s">
        <v>398</v>
      </c>
      <c r="B1" s="484"/>
      <c r="C1" s="484"/>
      <c r="D1" s="484"/>
      <c r="E1" s="484"/>
      <c r="F1" s="484"/>
      <c r="G1" s="484"/>
      <c r="H1" s="484"/>
      <c r="I1" s="484"/>
      <c r="J1" s="484"/>
      <c r="K1" s="484"/>
      <c r="L1" s="484"/>
      <c r="M1" s="484"/>
      <c r="N1" s="484"/>
      <c r="O1" s="484"/>
      <c r="P1" s="484"/>
      <c r="Q1" s="484"/>
      <c r="R1" s="484"/>
    </row>
    <row r="2" spans="1:18">
      <c r="A2" s="486" t="s">
        <v>411</v>
      </c>
      <c r="B2" s="486"/>
      <c r="C2" s="486"/>
      <c r="D2" s="486"/>
      <c r="E2" s="486"/>
      <c r="F2" s="486"/>
      <c r="G2" s="486"/>
      <c r="H2" s="486"/>
      <c r="I2" s="486"/>
      <c r="J2" s="486"/>
      <c r="K2" s="486"/>
      <c r="L2" s="486"/>
      <c r="M2" s="486"/>
      <c r="N2" s="486"/>
      <c r="O2" s="486"/>
      <c r="P2" s="486"/>
      <c r="Q2" s="486"/>
      <c r="R2" s="486"/>
    </row>
    <row r="3" spans="1:18">
      <c r="A3" s="355" t="s">
        <v>409</v>
      </c>
      <c r="B3" s="355"/>
      <c r="C3" s="355"/>
      <c r="D3" s="355"/>
      <c r="E3" s="355"/>
      <c r="F3" s="355"/>
      <c r="G3" s="355"/>
      <c r="H3" s="355"/>
      <c r="I3" s="355"/>
      <c r="J3" s="355"/>
      <c r="K3" s="355"/>
      <c r="L3" s="355"/>
      <c r="M3" s="355"/>
      <c r="N3" s="355"/>
      <c r="O3" s="355"/>
      <c r="P3" s="355"/>
      <c r="Q3" s="355"/>
      <c r="R3" s="355"/>
    </row>
    <row r="4" spans="1:18">
      <c r="A4" s="487" t="str">
        <f>'Biểu số 01'!A3:F3</f>
        <v>(Kèm theo Nghị quyết số:           /NQ- HĐND ngày        /       /2022 của HĐND huyện Đăk Glei)</v>
      </c>
      <c r="B4" s="488"/>
      <c r="C4" s="488"/>
      <c r="D4" s="488"/>
      <c r="E4" s="488"/>
      <c r="F4" s="488"/>
      <c r="G4" s="488"/>
      <c r="H4" s="488"/>
      <c r="I4" s="488"/>
      <c r="J4" s="488"/>
      <c r="K4" s="488"/>
      <c r="L4" s="488"/>
      <c r="M4" s="488"/>
      <c r="N4" s="488"/>
      <c r="O4" s="488"/>
      <c r="P4" s="488"/>
      <c r="Q4" s="488"/>
      <c r="R4" s="488"/>
    </row>
    <row r="5" spans="1:18">
      <c r="P5" s="482" t="s">
        <v>397</v>
      </c>
      <c r="Q5" s="482"/>
      <c r="R5" s="482"/>
    </row>
    <row r="6" spans="1:18" s="244" customFormat="1" ht="16.5">
      <c r="A6" s="483" t="s">
        <v>1</v>
      </c>
      <c r="B6" s="483" t="s">
        <v>381</v>
      </c>
      <c r="C6" s="483" t="s">
        <v>5</v>
      </c>
      <c r="D6" s="483" t="s">
        <v>379</v>
      </c>
      <c r="E6" s="483" t="s">
        <v>382</v>
      </c>
      <c r="F6" s="483" t="s">
        <v>383</v>
      </c>
      <c r="G6" s="483" t="s">
        <v>384</v>
      </c>
      <c r="H6" s="483" t="s">
        <v>385</v>
      </c>
      <c r="I6" s="483" t="s">
        <v>386</v>
      </c>
      <c r="J6" s="483" t="s">
        <v>387</v>
      </c>
      <c r="K6" s="483" t="s">
        <v>388</v>
      </c>
      <c r="L6" s="483" t="s">
        <v>389</v>
      </c>
      <c r="M6" s="483" t="s">
        <v>390</v>
      </c>
      <c r="N6" s="485" t="s">
        <v>121</v>
      </c>
      <c r="O6" s="485"/>
      <c r="P6" s="483" t="s">
        <v>392</v>
      </c>
      <c r="Q6" s="483" t="s">
        <v>393</v>
      </c>
      <c r="R6" s="483" t="s">
        <v>394</v>
      </c>
    </row>
    <row r="7" spans="1:18" s="244" customFormat="1" ht="162" customHeight="1">
      <c r="A7" s="483"/>
      <c r="B7" s="483"/>
      <c r="C7" s="483"/>
      <c r="D7" s="483"/>
      <c r="E7" s="483"/>
      <c r="F7" s="483"/>
      <c r="G7" s="483"/>
      <c r="H7" s="483"/>
      <c r="I7" s="483"/>
      <c r="J7" s="483"/>
      <c r="K7" s="483"/>
      <c r="L7" s="483"/>
      <c r="M7" s="483"/>
      <c r="N7" s="272" t="s">
        <v>380</v>
      </c>
      <c r="O7" s="272" t="s">
        <v>391</v>
      </c>
      <c r="P7" s="483"/>
      <c r="Q7" s="483"/>
      <c r="R7" s="483"/>
    </row>
    <row r="8" spans="1:18" s="234" customFormat="1" ht="16.5">
      <c r="A8" s="273" t="s">
        <v>92</v>
      </c>
      <c r="B8" s="274" t="s">
        <v>96</v>
      </c>
      <c r="C8" s="273">
        <v>1</v>
      </c>
      <c r="D8" s="273">
        <v>2</v>
      </c>
      <c r="E8" s="273">
        <v>3</v>
      </c>
      <c r="F8" s="273">
        <v>4</v>
      </c>
      <c r="G8" s="273">
        <v>5</v>
      </c>
      <c r="H8" s="273">
        <v>6</v>
      </c>
      <c r="I8" s="273">
        <v>7</v>
      </c>
      <c r="J8" s="273">
        <v>8</v>
      </c>
      <c r="K8" s="273">
        <v>9</v>
      </c>
      <c r="L8" s="273">
        <v>10</v>
      </c>
      <c r="M8" s="273">
        <v>11</v>
      </c>
      <c r="N8" s="273">
        <v>12</v>
      </c>
      <c r="O8" s="273">
        <v>13</v>
      </c>
      <c r="P8" s="273">
        <v>14</v>
      </c>
      <c r="Q8" s="273">
        <v>15</v>
      </c>
      <c r="R8" s="273">
        <v>16</v>
      </c>
    </row>
    <row r="9" spans="1:18" s="244" customFormat="1" ht="32.25" customHeight="1">
      <c r="A9" s="275"/>
      <c r="B9" s="276" t="s">
        <v>5</v>
      </c>
      <c r="C9" s="277">
        <f>SUM(C10:C20)</f>
        <v>33852</v>
      </c>
      <c r="D9" s="277">
        <f t="shared" ref="D9:R9" si="0">SUM(D10:D20)</f>
        <v>7550</v>
      </c>
      <c r="E9" s="277">
        <f t="shared" si="0"/>
        <v>0</v>
      </c>
      <c r="F9" s="277">
        <f t="shared" si="0"/>
        <v>0</v>
      </c>
      <c r="G9" s="277">
        <f t="shared" si="0"/>
        <v>0</v>
      </c>
      <c r="H9" s="277">
        <f t="shared" si="0"/>
        <v>0</v>
      </c>
      <c r="I9" s="277">
        <f t="shared" si="0"/>
        <v>0</v>
      </c>
      <c r="J9" s="277">
        <f t="shared" si="0"/>
        <v>2063</v>
      </c>
      <c r="K9" s="277">
        <f t="shared" si="0"/>
        <v>0</v>
      </c>
      <c r="L9" s="277">
        <f t="shared" si="0"/>
        <v>0</v>
      </c>
      <c r="M9" s="277">
        <f t="shared" si="0"/>
        <v>14939</v>
      </c>
      <c r="N9" s="277">
        <f t="shared" si="0"/>
        <v>4425</v>
      </c>
      <c r="O9" s="277">
        <f t="shared" si="0"/>
        <v>0</v>
      </c>
      <c r="P9" s="277">
        <f t="shared" si="0"/>
        <v>9300</v>
      </c>
      <c r="Q9" s="277">
        <f t="shared" si="0"/>
        <v>0</v>
      </c>
      <c r="R9" s="277">
        <f t="shared" si="0"/>
        <v>0</v>
      </c>
    </row>
    <row r="10" spans="1:18" s="234" customFormat="1" ht="33">
      <c r="A10" s="278">
        <v>1</v>
      </c>
      <c r="B10" s="279" t="s">
        <v>377</v>
      </c>
      <c r="C10" s="280">
        <f>D10+J10+M10+P10</f>
        <v>22733</v>
      </c>
      <c r="D10" s="280">
        <f>5550+1500+500</f>
        <v>7550</v>
      </c>
      <c r="E10" s="280"/>
      <c r="F10" s="280"/>
      <c r="G10" s="280"/>
      <c r="H10" s="280"/>
      <c r="I10" s="280"/>
      <c r="J10" s="280">
        <f>500+1405+1563-1405</f>
        <v>2063</v>
      </c>
      <c r="K10" s="280"/>
      <c r="L10" s="280"/>
      <c r="M10" s="280">
        <f>5642+1300+2780-2030-1595+223</f>
        <v>6320</v>
      </c>
      <c r="N10" s="280">
        <f>5830-1405</f>
        <v>4425</v>
      </c>
      <c r="O10" s="280"/>
      <c r="P10" s="281">
        <f>3248+2083+2300+3500-144+1000-2083-3104</f>
        <v>6800</v>
      </c>
      <c r="Q10" s="280"/>
      <c r="R10" s="280"/>
    </row>
    <row r="11" spans="1:18" s="234" customFormat="1" ht="33">
      <c r="A11" s="274">
        <v>2</v>
      </c>
      <c r="B11" s="282" t="s">
        <v>416</v>
      </c>
      <c r="C11" s="280">
        <f>D11+E11+F11+G11+H11+I11+J11+P11</f>
        <v>2500</v>
      </c>
      <c r="D11" s="280"/>
      <c r="E11" s="280"/>
      <c r="F11" s="280"/>
      <c r="G11" s="280"/>
      <c r="H11" s="280"/>
      <c r="I11" s="280"/>
      <c r="J11" s="280"/>
      <c r="K11" s="280"/>
      <c r="L11" s="280"/>
      <c r="M11" s="280"/>
      <c r="N11" s="280"/>
      <c r="O11" s="280"/>
      <c r="P11" s="281">
        <f>500+2576+2000+144-2720</f>
        <v>2500</v>
      </c>
      <c r="Q11" s="280"/>
      <c r="R11" s="280"/>
    </row>
    <row r="12" spans="1:18" s="234" customFormat="1" ht="33">
      <c r="A12" s="278">
        <v>3</v>
      </c>
      <c r="B12" s="282" t="s">
        <v>395</v>
      </c>
      <c r="C12" s="280">
        <f>M12</f>
        <v>660</v>
      </c>
      <c r="D12" s="280"/>
      <c r="E12" s="280"/>
      <c r="F12" s="280"/>
      <c r="G12" s="280"/>
      <c r="H12" s="280"/>
      <c r="I12" s="280"/>
      <c r="J12" s="280"/>
      <c r="K12" s="280"/>
      <c r="L12" s="280"/>
      <c r="M12" s="280">
        <v>660</v>
      </c>
      <c r="N12" s="280"/>
      <c r="O12" s="280"/>
      <c r="P12" s="280"/>
      <c r="Q12" s="280"/>
      <c r="R12" s="280"/>
    </row>
    <row r="13" spans="1:18" s="234" customFormat="1" ht="33">
      <c r="A13" s="274">
        <v>4</v>
      </c>
      <c r="B13" s="282" t="s">
        <v>396</v>
      </c>
      <c r="C13" s="280">
        <f>M13</f>
        <v>1919</v>
      </c>
      <c r="D13" s="280"/>
      <c r="E13" s="280"/>
      <c r="F13" s="280"/>
      <c r="G13" s="280"/>
      <c r="H13" s="280"/>
      <c r="I13" s="280"/>
      <c r="J13" s="280"/>
      <c r="K13" s="280"/>
      <c r="L13" s="280"/>
      <c r="M13" s="280">
        <f>2589-670</f>
        <v>1919</v>
      </c>
      <c r="N13" s="280"/>
      <c r="O13" s="280"/>
      <c r="P13" s="280"/>
      <c r="Q13" s="280"/>
      <c r="R13" s="280"/>
    </row>
    <row r="14" spans="1:18" s="234" customFormat="1" ht="33">
      <c r="A14" s="278">
        <v>5</v>
      </c>
      <c r="B14" s="282" t="s">
        <v>430</v>
      </c>
      <c r="C14" s="280">
        <f>M14</f>
        <v>2059</v>
      </c>
      <c r="D14" s="280"/>
      <c r="E14" s="280"/>
      <c r="F14" s="280"/>
      <c r="G14" s="280"/>
      <c r="H14" s="280"/>
      <c r="I14" s="280"/>
      <c r="J14" s="280"/>
      <c r="K14" s="280"/>
      <c r="L14" s="280"/>
      <c r="M14" s="280">
        <v>2059</v>
      </c>
      <c r="N14" s="280"/>
      <c r="O14" s="280"/>
      <c r="P14" s="280"/>
      <c r="Q14" s="280"/>
      <c r="R14" s="280"/>
    </row>
    <row r="15" spans="1:18" s="234" customFormat="1" ht="37.5" customHeight="1">
      <c r="A15" s="274">
        <v>6</v>
      </c>
      <c r="B15" s="282" t="s">
        <v>450</v>
      </c>
      <c r="C15" s="280">
        <f t="shared" ref="C15:C20" si="1">M15</f>
        <v>600</v>
      </c>
      <c r="D15" s="273"/>
      <c r="E15" s="273"/>
      <c r="F15" s="273"/>
      <c r="G15" s="273"/>
      <c r="H15" s="273"/>
      <c r="I15" s="273"/>
      <c r="J15" s="273"/>
      <c r="K15" s="273"/>
      <c r="L15" s="273"/>
      <c r="M15" s="273">
        <v>600</v>
      </c>
      <c r="N15" s="273"/>
      <c r="O15" s="273"/>
      <c r="P15" s="273"/>
      <c r="Q15" s="273"/>
      <c r="R15" s="273"/>
    </row>
    <row r="16" spans="1:18" s="234" customFormat="1" ht="16.5">
      <c r="A16" s="278">
        <v>7</v>
      </c>
      <c r="B16" s="282" t="s">
        <v>437</v>
      </c>
      <c r="C16" s="280">
        <f t="shared" si="1"/>
        <v>1800</v>
      </c>
      <c r="D16" s="273"/>
      <c r="E16" s="273"/>
      <c r="F16" s="273"/>
      <c r="G16" s="273"/>
      <c r="H16" s="273"/>
      <c r="I16" s="273"/>
      <c r="J16" s="273"/>
      <c r="K16" s="273"/>
      <c r="L16" s="273"/>
      <c r="M16" s="273">
        <v>1800</v>
      </c>
      <c r="N16" s="273"/>
      <c r="O16" s="273"/>
      <c r="P16" s="273"/>
      <c r="Q16" s="273"/>
      <c r="R16" s="273"/>
    </row>
    <row r="17" spans="1:18" s="234" customFormat="1" ht="16.5">
      <c r="A17" s="274">
        <v>8</v>
      </c>
      <c r="B17" s="282" t="s">
        <v>454</v>
      </c>
      <c r="C17" s="280">
        <f t="shared" si="1"/>
        <v>500</v>
      </c>
      <c r="D17" s="273"/>
      <c r="E17" s="273"/>
      <c r="F17" s="273"/>
      <c r="G17" s="273"/>
      <c r="H17" s="273"/>
      <c r="I17" s="273"/>
      <c r="J17" s="273"/>
      <c r="K17" s="273"/>
      <c r="L17" s="273"/>
      <c r="M17" s="273">
        <v>500</v>
      </c>
      <c r="N17" s="273"/>
      <c r="O17" s="273"/>
      <c r="P17" s="273"/>
      <c r="Q17" s="273"/>
      <c r="R17" s="273"/>
    </row>
    <row r="18" spans="1:18" s="234" customFormat="1" ht="16.5">
      <c r="A18" s="278">
        <v>9</v>
      </c>
      <c r="B18" s="282" t="s">
        <v>438</v>
      </c>
      <c r="C18" s="280">
        <f t="shared" si="1"/>
        <v>681</v>
      </c>
      <c r="D18" s="273"/>
      <c r="E18" s="273"/>
      <c r="F18" s="273"/>
      <c r="G18" s="273"/>
      <c r="H18" s="273"/>
      <c r="I18" s="273"/>
      <c r="J18" s="273"/>
      <c r="K18" s="273"/>
      <c r="L18" s="273"/>
      <c r="M18" s="273">
        <v>681</v>
      </c>
      <c r="N18" s="273"/>
      <c r="O18" s="273"/>
      <c r="P18" s="273"/>
      <c r="Q18" s="273"/>
      <c r="R18" s="273"/>
    </row>
    <row r="19" spans="1:18" s="234" customFormat="1" ht="16.5">
      <c r="A19" s="274">
        <v>10</v>
      </c>
      <c r="B19" s="282" t="s">
        <v>439</v>
      </c>
      <c r="C19" s="280">
        <f t="shared" si="1"/>
        <v>200</v>
      </c>
      <c r="D19" s="273"/>
      <c r="E19" s="273"/>
      <c r="F19" s="273"/>
      <c r="G19" s="273"/>
      <c r="H19" s="273"/>
      <c r="I19" s="273"/>
      <c r="J19" s="273"/>
      <c r="K19" s="273"/>
      <c r="L19" s="273"/>
      <c r="M19" s="273">
        <v>200</v>
      </c>
      <c r="N19" s="273"/>
      <c r="O19" s="273"/>
      <c r="P19" s="273"/>
      <c r="Q19" s="273"/>
      <c r="R19" s="273"/>
    </row>
    <row r="20" spans="1:18" s="234" customFormat="1" ht="16.5">
      <c r="A20" s="273">
        <v>11</v>
      </c>
      <c r="B20" s="282" t="s">
        <v>440</v>
      </c>
      <c r="C20" s="280">
        <f t="shared" si="1"/>
        <v>200</v>
      </c>
      <c r="D20" s="273"/>
      <c r="E20" s="273"/>
      <c r="F20" s="273"/>
      <c r="G20" s="273"/>
      <c r="H20" s="273"/>
      <c r="I20" s="273"/>
      <c r="J20" s="273"/>
      <c r="K20" s="273"/>
      <c r="L20" s="273"/>
      <c r="M20" s="273">
        <v>200</v>
      </c>
      <c r="N20" s="273"/>
      <c r="O20" s="273"/>
      <c r="P20" s="273"/>
      <c r="Q20" s="273"/>
      <c r="R20" s="273"/>
    </row>
  </sheetData>
  <mergeCells count="22">
    <mergeCell ref="A1:R1"/>
    <mergeCell ref="G6:G7"/>
    <mergeCell ref="H6:H7"/>
    <mergeCell ref="I6:I7"/>
    <mergeCell ref="J6:J7"/>
    <mergeCell ref="K6:K7"/>
    <mergeCell ref="L6:L7"/>
    <mergeCell ref="N6:O6"/>
    <mergeCell ref="P6:P7"/>
    <mergeCell ref="Q6:Q7"/>
    <mergeCell ref="A2:R2"/>
    <mergeCell ref="A4:R4"/>
    <mergeCell ref="D6:D7"/>
    <mergeCell ref="E6:E7"/>
    <mergeCell ref="F6:F7"/>
    <mergeCell ref="M6:M7"/>
    <mergeCell ref="A3:R3"/>
    <mergeCell ref="P5:R5"/>
    <mergeCell ref="R6:R7"/>
    <mergeCell ref="A6:A7"/>
    <mergeCell ref="B6:B7"/>
    <mergeCell ref="C6:C7"/>
  </mergeCells>
  <pageMargins left="0.45" right="0.2" top="0.5" bottom="0.5" header="0.3" footer="0.3"/>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06"/>
  <sheetViews>
    <sheetView tabSelected="1" topLeftCell="B1" zoomScale="85" zoomScaleNormal="85" workbookViewId="0">
      <selection activeCell="L14" sqref="L14"/>
    </sheetView>
  </sheetViews>
  <sheetFormatPr defaultColWidth="9" defaultRowHeight="15.75"/>
  <cols>
    <col min="1" max="1" width="5.5703125" style="137" customWidth="1"/>
    <col min="2" max="2" width="26.42578125" style="138" customWidth="1"/>
    <col min="3" max="3" width="11" style="220" customWidth="1"/>
    <col min="4" max="4" width="10.42578125" style="220" customWidth="1"/>
    <col min="5" max="5" width="8" style="220" customWidth="1"/>
    <col min="6" max="6" width="11.7109375" style="220" customWidth="1"/>
    <col min="7" max="7" width="9.42578125" style="140" customWidth="1"/>
    <col min="8" max="8" width="7.28515625" style="140" customWidth="1"/>
    <col min="9" max="10" width="8.5703125" style="140" customWidth="1"/>
    <col min="11" max="11" width="8.42578125" style="140" customWidth="1"/>
    <col min="12" max="12" width="8" style="140" customWidth="1"/>
    <col min="13" max="13" width="9.140625" style="140" customWidth="1"/>
    <col min="14" max="14" width="7.85546875" style="140" customWidth="1"/>
    <col min="15" max="15" width="7.28515625" style="140" customWidth="1"/>
    <col min="16" max="16" width="9" style="140" customWidth="1"/>
    <col min="17" max="22" width="8.140625" style="140" customWidth="1"/>
    <col min="23" max="23" width="9.7109375" style="140" customWidth="1"/>
    <col min="24" max="24" width="8" style="137" customWidth="1"/>
    <col min="25" max="25" width="9" style="217"/>
    <col min="26" max="26" width="16.5703125" style="217" customWidth="1"/>
    <col min="27" max="252" width="9" style="217"/>
    <col min="253" max="253" width="5.140625" style="217" customWidth="1"/>
    <col min="254" max="254" width="32.42578125" style="217" customWidth="1"/>
    <col min="255" max="257" width="10.28515625" style="217" customWidth="1"/>
    <col min="258" max="259" width="12.42578125" style="217" customWidth="1"/>
    <col min="260" max="260" width="11.28515625" style="217" customWidth="1"/>
    <col min="261" max="261" width="12.42578125" style="217" customWidth="1"/>
    <col min="262" max="262" width="11.28515625" style="217" customWidth="1"/>
    <col min="263" max="263" width="12.42578125" style="217" customWidth="1"/>
    <col min="264" max="264" width="11.28515625" style="217" customWidth="1"/>
    <col min="265" max="265" width="12.42578125" style="217" customWidth="1"/>
    <col min="266" max="266" width="11.28515625" style="217" customWidth="1"/>
    <col min="267" max="267" width="12.42578125" style="217" customWidth="1"/>
    <col min="268" max="268" width="11.28515625" style="217" customWidth="1"/>
    <col min="269" max="269" width="14.140625" style="217" customWidth="1"/>
    <col min="270" max="270" width="10.28515625" style="217" customWidth="1"/>
    <col min="271" max="271" width="17.140625" style="217" customWidth="1"/>
    <col min="272" max="272" width="12" style="217" customWidth="1"/>
    <col min="273" max="273" width="14.140625" style="217" customWidth="1"/>
    <col min="274" max="274" width="10.28515625" style="217" customWidth="1"/>
    <col min="275" max="275" width="17.140625" style="217" customWidth="1"/>
    <col min="276" max="276" width="12" style="217" customWidth="1"/>
    <col min="277" max="277" width="10.7109375" style="217" customWidth="1"/>
    <col min="278" max="280" width="9" style="217" customWidth="1"/>
    <col min="281" max="508" width="9" style="217"/>
    <col min="509" max="509" width="5.140625" style="217" customWidth="1"/>
    <col min="510" max="510" width="32.42578125" style="217" customWidth="1"/>
    <col min="511" max="513" width="10.28515625" style="217" customWidth="1"/>
    <col min="514" max="515" width="12.42578125" style="217" customWidth="1"/>
    <col min="516" max="516" width="11.28515625" style="217" customWidth="1"/>
    <col min="517" max="517" width="12.42578125" style="217" customWidth="1"/>
    <col min="518" max="518" width="11.28515625" style="217" customWidth="1"/>
    <col min="519" max="519" width="12.42578125" style="217" customWidth="1"/>
    <col min="520" max="520" width="11.28515625" style="217" customWidth="1"/>
    <col min="521" max="521" width="12.42578125" style="217" customWidth="1"/>
    <col min="522" max="522" width="11.28515625" style="217" customWidth="1"/>
    <col min="523" max="523" width="12.42578125" style="217" customWidth="1"/>
    <col min="524" max="524" width="11.28515625" style="217" customWidth="1"/>
    <col min="525" max="525" width="14.140625" style="217" customWidth="1"/>
    <col min="526" max="526" width="10.28515625" style="217" customWidth="1"/>
    <col min="527" max="527" width="17.140625" style="217" customWidth="1"/>
    <col min="528" max="528" width="12" style="217" customWidth="1"/>
    <col min="529" max="529" width="14.140625" style="217" customWidth="1"/>
    <col min="530" max="530" width="10.28515625" style="217" customWidth="1"/>
    <col min="531" max="531" width="17.140625" style="217" customWidth="1"/>
    <col min="532" max="532" width="12" style="217" customWidth="1"/>
    <col min="533" max="533" width="10.7109375" style="217" customWidth="1"/>
    <col min="534" max="536" width="9" style="217" customWidth="1"/>
    <col min="537" max="764" width="9" style="217"/>
    <col min="765" max="765" width="5.140625" style="217" customWidth="1"/>
    <col min="766" max="766" width="32.42578125" style="217" customWidth="1"/>
    <col min="767" max="769" width="10.28515625" style="217" customWidth="1"/>
    <col min="770" max="771" width="12.42578125" style="217" customWidth="1"/>
    <col min="772" max="772" width="11.28515625" style="217" customWidth="1"/>
    <col min="773" max="773" width="12.42578125" style="217" customWidth="1"/>
    <col min="774" max="774" width="11.28515625" style="217" customWidth="1"/>
    <col min="775" max="775" width="12.42578125" style="217" customWidth="1"/>
    <col min="776" max="776" width="11.28515625" style="217" customWidth="1"/>
    <col min="777" max="777" width="12.42578125" style="217" customWidth="1"/>
    <col min="778" max="778" width="11.28515625" style="217" customWidth="1"/>
    <col min="779" max="779" width="12.42578125" style="217" customWidth="1"/>
    <col min="780" max="780" width="11.28515625" style="217" customWidth="1"/>
    <col min="781" max="781" width="14.140625" style="217" customWidth="1"/>
    <col min="782" max="782" width="10.28515625" style="217" customWidth="1"/>
    <col min="783" max="783" width="17.140625" style="217" customWidth="1"/>
    <col min="784" max="784" width="12" style="217" customWidth="1"/>
    <col min="785" max="785" width="14.140625" style="217" customWidth="1"/>
    <col min="786" max="786" width="10.28515625" style="217" customWidth="1"/>
    <col min="787" max="787" width="17.140625" style="217" customWidth="1"/>
    <col min="788" max="788" width="12" style="217" customWidth="1"/>
    <col min="789" max="789" width="10.7109375" style="217" customWidth="1"/>
    <col min="790" max="792" width="9" style="217" customWidth="1"/>
    <col min="793" max="1020" width="9" style="217"/>
    <col min="1021" max="1021" width="5.140625" style="217" customWidth="1"/>
    <col min="1022" max="1022" width="32.42578125" style="217" customWidth="1"/>
    <col min="1023" max="1025" width="10.28515625" style="217" customWidth="1"/>
    <col min="1026" max="1027" width="12.42578125" style="217" customWidth="1"/>
    <col min="1028" max="1028" width="11.28515625" style="217" customWidth="1"/>
    <col min="1029" max="1029" width="12.42578125" style="217" customWidth="1"/>
    <col min="1030" max="1030" width="11.28515625" style="217" customWidth="1"/>
    <col min="1031" max="1031" width="12.42578125" style="217" customWidth="1"/>
    <col min="1032" max="1032" width="11.28515625" style="217" customWidth="1"/>
    <col min="1033" max="1033" width="12.42578125" style="217" customWidth="1"/>
    <col min="1034" max="1034" width="11.28515625" style="217" customWidth="1"/>
    <col min="1035" max="1035" width="12.42578125" style="217" customWidth="1"/>
    <col min="1036" max="1036" width="11.28515625" style="217" customWidth="1"/>
    <col min="1037" max="1037" width="14.140625" style="217" customWidth="1"/>
    <col min="1038" max="1038" width="10.28515625" style="217" customWidth="1"/>
    <col min="1039" max="1039" width="17.140625" style="217" customWidth="1"/>
    <col min="1040" max="1040" width="12" style="217" customWidth="1"/>
    <col min="1041" max="1041" width="14.140625" style="217" customWidth="1"/>
    <col min="1042" max="1042" width="10.28515625" style="217" customWidth="1"/>
    <col min="1043" max="1043" width="17.140625" style="217" customWidth="1"/>
    <col min="1044" max="1044" width="12" style="217" customWidth="1"/>
    <col min="1045" max="1045" width="10.7109375" style="217" customWidth="1"/>
    <col min="1046" max="1048" width="9" style="217" customWidth="1"/>
    <col min="1049" max="1276" width="9" style="217"/>
    <col min="1277" max="1277" width="5.140625" style="217" customWidth="1"/>
    <col min="1278" max="1278" width="32.42578125" style="217" customWidth="1"/>
    <col min="1279" max="1281" width="10.28515625" style="217" customWidth="1"/>
    <col min="1282" max="1283" width="12.42578125" style="217" customWidth="1"/>
    <col min="1284" max="1284" width="11.28515625" style="217" customWidth="1"/>
    <col min="1285" max="1285" width="12.42578125" style="217" customWidth="1"/>
    <col min="1286" max="1286" width="11.28515625" style="217" customWidth="1"/>
    <col min="1287" max="1287" width="12.42578125" style="217" customWidth="1"/>
    <col min="1288" max="1288" width="11.28515625" style="217" customWidth="1"/>
    <col min="1289" max="1289" width="12.42578125" style="217" customWidth="1"/>
    <col min="1290" max="1290" width="11.28515625" style="217" customWidth="1"/>
    <col min="1291" max="1291" width="12.42578125" style="217" customWidth="1"/>
    <col min="1292" max="1292" width="11.28515625" style="217" customWidth="1"/>
    <col min="1293" max="1293" width="14.140625" style="217" customWidth="1"/>
    <col min="1294" max="1294" width="10.28515625" style="217" customWidth="1"/>
    <col min="1295" max="1295" width="17.140625" style="217" customWidth="1"/>
    <col min="1296" max="1296" width="12" style="217" customWidth="1"/>
    <col min="1297" max="1297" width="14.140625" style="217" customWidth="1"/>
    <col min="1298" max="1298" width="10.28515625" style="217" customWidth="1"/>
    <col min="1299" max="1299" width="17.140625" style="217" customWidth="1"/>
    <col min="1300" max="1300" width="12" style="217" customWidth="1"/>
    <col min="1301" max="1301" width="10.7109375" style="217" customWidth="1"/>
    <col min="1302" max="1304" width="9" style="217" customWidth="1"/>
    <col min="1305" max="1532" width="9" style="217"/>
    <col min="1533" max="1533" width="5.140625" style="217" customWidth="1"/>
    <col min="1534" max="1534" width="32.42578125" style="217" customWidth="1"/>
    <col min="1535" max="1537" width="10.28515625" style="217" customWidth="1"/>
    <col min="1538" max="1539" width="12.42578125" style="217" customWidth="1"/>
    <col min="1540" max="1540" width="11.28515625" style="217" customWidth="1"/>
    <col min="1541" max="1541" width="12.42578125" style="217" customWidth="1"/>
    <col min="1542" max="1542" width="11.28515625" style="217" customWidth="1"/>
    <col min="1543" max="1543" width="12.42578125" style="217" customWidth="1"/>
    <col min="1544" max="1544" width="11.28515625" style="217" customWidth="1"/>
    <col min="1545" max="1545" width="12.42578125" style="217" customWidth="1"/>
    <col min="1546" max="1546" width="11.28515625" style="217" customWidth="1"/>
    <col min="1547" max="1547" width="12.42578125" style="217" customWidth="1"/>
    <col min="1548" max="1548" width="11.28515625" style="217" customWidth="1"/>
    <col min="1549" max="1549" width="14.140625" style="217" customWidth="1"/>
    <col min="1550" max="1550" width="10.28515625" style="217" customWidth="1"/>
    <col min="1551" max="1551" width="17.140625" style="217" customWidth="1"/>
    <col min="1552" max="1552" width="12" style="217" customWidth="1"/>
    <col min="1553" max="1553" width="14.140625" style="217" customWidth="1"/>
    <col min="1554" max="1554" width="10.28515625" style="217" customWidth="1"/>
    <col min="1555" max="1555" width="17.140625" style="217" customWidth="1"/>
    <col min="1556" max="1556" width="12" style="217" customWidth="1"/>
    <col min="1557" max="1557" width="10.7109375" style="217" customWidth="1"/>
    <col min="1558" max="1560" width="9" style="217" customWidth="1"/>
    <col min="1561" max="1788" width="9" style="217"/>
    <col min="1789" max="1789" width="5.140625" style="217" customWidth="1"/>
    <col min="1790" max="1790" width="32.42578125" style="217" customWidth="1"/>
    <col min="1791" max="1793" width="10.28515625" style="217" customWidth="1"/>
    <col min="1794" max="1795" width="12.42578125" style="217" customWidth="1"/>
    <col min="1796" max="1796" width="11.28515625" style="217" customWidth="1"/>
    <col min="1797" max="1797" width="12.42578125" style="217" customWidth="1"/>
    <col min="1798" max="1798" width="11.28515625" style="217" customWidth="1"/>
    <col min="1799" max="1799" width="12.42578125" style="217" customWidth="1"/>
    <col min="1800" max="1800" width="11.28515625" style="217" customWidth="1"/>
    <col min="1801" max="1801" width="12.42578125" style="217" customWidth="1"/>
    <col min="1802" max="1802" width="11.28515625" style="217" customWidth="1"/>
    <col min="1803" max="1803" width="12.42578125" style="217" customWidth="1"/>
    <col min="1804" max="1804" width="11.28515625" style="217" customWidth="1"/>
    <col min="1805" max="1805" width="14.140625" style="217" customWidth="1"/>
    <col min="1806" max="1806" width="10.28515625" style="217" customWidth="1"/>
    <col min="1807" max="1807" width="17.140625" style="217" customWidth="1"/>
    <col min="1808" max="1808" width="12" style="217" customWidth="1"/>
    <col min="1809" max="1809" width="14.140625" style="217" customWidth="1"/>
    <col min="1810" max="1810" width="10.28515625" style="217" customWidth="1"/>
    <col min="1811" max="1811" width="17.140625" style="217" customWidth="1"/>
    <col min="1812" max="1812" width="12" style="217" customWidth="1"/>
    <col min="1813" max="1813" width="10.7109375" style="217" customWidth="1"/>
    <col min="1814" max="1816" width="9" style="217" customWidth="1"/>
    <col min="1817" max="2044" width="9" style="217"/>
    <col min="2045" max="2045" width="5.140625" style="217" customWidth="1"/>
    <col min="2046" max="2046" width="32.42578125" style="217" customWidth="1"/>
    <col min="2047" max="2049" width="10.28515625" style="217" customWidth="1"/>
    <col min="2050" max="2051" width="12.42578125" style="217" customWidth="1"/>
    <col min="2052" max="2052" width="11.28515625" style="217" customWidth="1"/>
    <col min="2053" max="2053" width="12.42578125" style="217" customWidth="1"/>
    <col min="2054" max="2054" width="11.28515625" style="217" customWidth="1"/>
    <col min="2055" max="2055" width="12.42578125" style="217" customWidth="1"/>
    <col min="2056" max="2056" width="11.28515625" style="217" customWidth="1"/>
    <col min="2057" max="2057" width="12.42578125" style="217" customWidth="1"/>
    <col min="2058" max="2058" width="11.28515625" style="217" customWidth="1"/>
    <col min="2059" max="2059" width="12.42578125" style="217" customWidth="1"/>
    <col min="2060" max="2060" width="11.28515625" style="217" customWidth="1"/>
    <col min="2061" max="2061" width="14.140625" style="217" customWidth="1"/>
    <col min="2062" max="2062" width="10.28515625" style="217" customWidth="1"/>
    <col min="2063" max="2063" width="17.140625" style="217" customWidth="1"/>
    <col min="2064" max="2064" width="12" style="217" customWidth="1"/>
    <col min="2065" max="2065" width="14.140625" style="217" customWidth="1"/>
    <col min="2066" max="2066" width="10.28515625" style="217" customWidth="1"/>
    <col min="2067" max="2067" width="17.140625" style="217" customWidth="1"/>
    <col min="2068" max="2068" width="12" style="217" customWidth="1"/>
    <col min="2069" max="2069" width="10.7109375" style="217" customWidth="1"/>
    <col min="2070" max="2072" width="9" style="217" customWidth="1"/>
    <col min="2073" max="2300" width="9" style="217"/>
    <col min="2301" max="2301" width="5.140625" style="217" customWidth="1"/>
    <col min="2302" max="2302" width="32.42578125" style="217" customWidth="1"/>
    <col min="2303" max="2305" width="10.28515625" style="217" customWidth="1"/>
    <col min="2306" max="2307" width="12.42578125" style="217" customWidth="1"/>
    <col min="2308" max="2308" width="11.28515625" style="217" customWidth="1"/>
    <col min="2309" max="2309" width="12.42578125" style="217" customWidth="1"/>
    <col min="2310" max="2310" width="11.28515625" style="217" customWidth="1"/>
    <col min="2311" max="2311" width="12.42578125" style="217" customWidth="1"/>
    <col min="2312" max="2312" width="11.28515625" style="217" customWidth="1"/>
    <col min="2313" max="2313" width="12.42578125" style="217" customWidth="1"/>
    <col min="2314" max="2314" width="11.28515625" style="217" customWidth="1"/>
    <col min="2315" max="2315" width="12.42578125" style="217" customWidth="1"/>
    <col min="2316" max="2316" width="11.28515625" style="217" customWidth="1"/>
    <col min="2317" max="2317" width="14.140625" style="217" customWidth="1"/>
    <col min="2318" max="2318" width="10.28515625" style="217" customWidth="1"/>
    <col min="2319" max="2319" width="17.140625" style="217" customWidth="1"/>
    <col min="2320" max="2320" width="12" style="217" customWidth="1"/>
    <col min="2321" max="2321" width="14.140625" style="217" customWidth="1"/>
    <col min="2322" max="2322" width="10.28515625" style="217" customWidth="1"/>
    <col min="2323" max="2323" width="17.140625" style="217" customWidth="1"/>
    <col min="2324" max="2324" width="12" style="217" customWidth="1"/>
    <col min="2325" max="2325" width="10.7109375" style="217" customWidth="1"/>
    <col min="2326" max="2328" width="9" style="217" customWidth="1"/>
    <col min="2329" max="2556" width="9" style="217"/>
    <col min="2557" max="2557" width="5.140625" style="217" customWidth="1"/>
    <col min="2558" max="2558" width="32.42578125" style="217" customWidth="1"/>
    <col min="2559" max="2561" width="10.28515625" style="217" customWidth="1"/>
    <col min="2562" max="2563" width="12.42578125" style="217" customWidth="1"/>
    <col min="2564" max="2564" width="11.28515625" style="217" customWidth="1"/>
    <col min="2565" max="2565" width="12.42578125" style="217" customWidth="1"/>
    <col min="2566" max="2566" width="11.28515625" style="217" customWidth="1"/>
    <col min="2567" max="2567" width="12.42578125" style="217" customWidth="1"/>
    <col min="2568" max="2568" width="11.28515625" style="217" customWidth="1"/>
    <col min="2569" max="2569" width="12.42578125" style="217" customWidth="1"/>
    <col min="2570" max="2570" width="11.28515625" style="217" customWidth="1"/>
    <col min="2571" max="2571" width="12.42578125" style="217" customWidth="1"/>
    <col min="2572" max="2572" width="11.28515625" style="217" customWidth="1"/>
    <col min="2573" max="2573" width="14.140625" style="217" customWidth="1"/>
    <col min="2574" max="2574" width="10.28515625" style="217" customWidth="1"/>
    <col min="2575" max="2575" width="17.140625" style="217" customWidth="1"/>
    <col min="2576" max="2576" width="12" style="217" customWidth="1"/>
    <col min="2577" max="2577" width="14.140625" style="217" customWidth="1"/>
    <col min="2578" max="2578" width="10.28515625" style="217" customWidth="1"/>
    <col min="2579" max="2579" width="17.140625" style="217" customWidth="1"/>
    <col min="2580" max="2580" width="12" style="217" customWidth="1"/>
    <col min="2581" max="2581" width="10.7109375" style="217" customWidth="1"/>
    <col min="2582" max="2584" width="9" style="217" customWidth="1"/>
    <col min="2585" max="2812" width="9" style="217"/>
    <col min="2813" max="2813" width="5.140625" style="217" customWidth="1"/>
    <col min="2814" max="2814" width="32.42578125" style="217" customWidth="1"/>
    <col min="2815" max="2817" width="10.28515625" style="217" customWidth="1"/>
    <col min="2818" max="2819" width="12.42578125" style="217" customWidth="1"/>
    <col min="2820" max="2820" width="11.28515625" style="217" customWidth="1"/>
    <col min="2821" max="2821" width="12.42578125" style="217" customWidth="1"/>
    <col min="2822" max="2822" width="11.28515625" style="217" customWidth="1"/>
    <col min="2823" max="2823" width="12.42578125" style="217" customWidth="1"/>
    <col min="2824" max="2824" width="11.28515625" style="217" customWidth="1"/>
    <col min="2825" max="2825" width="12.42578125" style="217" customWidth="1"/>
    <col min="2826" max="2826" width="11.28515625" style="217" customWidth="1"/>
    <col min="2827" max="2827" width="12.42578125" style="217" customWidth="1"/>
    <col min="2828" max="2828" width="11.28515625" style="217" customWidth="1"/>
    <col min="2829" max="2829" width="14.140625" style="217" customWidth="1"/>
    <col min="2830" max="2830" width="10.28515625" style="217" customWidth="1"/>
    <col min="2831" max="2831" width="17.140625" style="217" customWidth="1"/>
    <col min="2832" max="2832" width="12" style="217" customWidth="1"/>
    <col min="2833" max="2833" width="14.140625" style="217" customWidth="1"/>
    <col min="2834" max="2834" width="10.28515625" style="217" customWidth="1"/>
    <col min="2835" max="2835" width="17.140625" style="217" customWidth="1"/>
    <col min="2836" max="2836" width="12" style="217" customWidth="1"/>
    <col min="2837" max="2837" width="10.7109375" style="217" customWidth="1"/>
    <col min="2838" max="2840" width="9" style="217" customWidth="1"/>
    <col min="2841" max="3068" width="9" style="217"/>
    <col min="3069" max="3069" width="5.140625" style="217" customWidth="1"/>
    <col min="3070" max="3070" width="32.42578125" style="217" customWidth="1"/>
    <col min="3071" max="3073" width="10.28515625" style="217" customWidth="1"/>
    <col min="3074" max="3075" width="12.42578125" style="217" customWidth="1"/>
    <col min="3076" max="3076" width="11.28515625" style="217" customWidth="1"/>
    <col min="3077" max="3077" width="12.42578125" style="217" customWidth="1"/>
    <col min="3078" max="3078" width="11.28515625" style="217" customWidth="1"/>
    <col min="3079" max="3079" width="12.42578125" style="217" customWidth="1"/>
    <col min="3080" max="3080" width="11.28515625" style="217" customWidth="1"/>
    <col min="3081" max="3081" width="12.42578125" style="217" customWidth="1"/>
    <col min="3082" max="3082" width="11.28515625" style="217" customWidth="1"/>
    <col min="3083" max="3083" width="12.42578125" style="217" customWidth="1"/>
    <col min="3084" max="3084" width="11.28515625" style="217" customWidth="1"/>
    <col min="3085" max="3085" width="14.140625" style="217" customWidth="1"/>
    <col min="3086" max="3086" width="10.28515625" style="217" customWidth="1"/>
    <col min="3087" max="3087" width="17.140625" style="217" customWidth="1"/>
    <col min="3088" max="3088" width="12" style="217" customWidth="1"/>
    <col min="3089" max="3089" width="14.140625" style="217" customWidth="1"/>
    <col min="3090" max="3090" width="10.28515625" style="217" customWidth="1"/>
    <col min="3091" max="3091" width="17.140625" style="217" customWidth="1"/>
    <col min="3092" max="3092" width="12" style="217" customWidth="1"/>
    <col min="3093" max="3093" width="10.7109375" style="217" customWidth="1"/>
    <col min="3094" max="3096" width="9" style="217" customWidth="1"/>
    <col min="3097" max="3324" width="9" style="217"/>
    <col min="3325" max="3325" width="5.140625" style="217" customWidth="1"/>
    <col min="3326" max="3326" width="32.42578125" style="217" customWidth="1"/>
    <col min="3327" max="3329" width="10.28515625" style="217" customWidth="1"/>
    <col min="3330" max="3331" width="12.42578125" style="217" customWidth="1"/>
    <col min="3332" max="3332" width="11.28515625" style="217" customWidth="1"/>
    <col min="3333" max="3333" width="12.42578125" style="217" customWidth="1"/>
    <col min="3334" max="3334" width="11.28515625" style="217" customWidth="1"/>
    <col min="3335" max="3335" width="12.42578125" style="217" customWidth="1"/>
    <col min="3336" max="3336" width="11.28515625" style="217" customWidth="1"/>
    <col min="3337" max="3337" width="12.42578125" style="217" customWidth="1"/>
    <col min="3338" max="3338" width="11.28515625" style="217" customWidth="1"/>
    <col min="3339" max="3339" width="12.42578125" style="217" customWidth="1"/>
    <col min="3340" max="3340" width="11.28515625" style="217" customWidth="1"/>
    <col min="3341" max="3341" width="14.140625" style="217" customWidth="1"/>
    <col min="3342" max="3342" width="10.28515625" style="217" customWidth="1"/>
    <col min="3343" max="3343" width="17.140625" style="217" customWidth="1"/>
    <col min="3344" max="3344" width="12" style="217" customWidth="1"/>
    <col min="3345" max="3345" width="14.140625" style="217" customWidth="1"/>
    <col min="3346" max="3346" width="10.28515625" style="217" customWidth="1"/>
    <col min="3347" max="3347" width="17.140625" style="217" customWidth="1"/>
    <col min="3348" max="3348" width="12" style="217" customWidth="1"/>
    <col min="3349" max="3349" width="10.7109375" style="217" customWidth="1"/>
    <col min="3350" max="3352" width="9" style="217" customWidth="1"/>
    <col min="3353" max="3580" width="9" style="217"/>
    <col min="3581" max="3581" width="5.140625" style="217" customWidth="1"/>
    <col min="3582" max="3582" width="32.42578125" style="217" customWidth="1"/>
    <col min="3583" max="3585" width="10.28515625" style="217" customWidth="1"/>
    <col min="3586" max="3587" width="12.42578125" style="217" customWidth="1"/>
    <col min="3588" max="3588" width="11.28515625" style="217" customWidth="1"/>
    <col min="3589" max="3589" width="12.42578125" style="217" customWidth="1"/>
    <col min="3590" max="3590" width="11.28515625" style="217" customWidth="1"/>
    <col min="3591" max="3591" width="12.42578125" style="217" customWidth="1"/>
    <col min="3592" max="3592" width="11.28515625" style="217" customWidth="1"/>
    <col min="3593" max="3593" width="12.42578125" style="217" customWidth="1"/>
    <col min="3594" max="3594" width="11.28515625" style="217" customWidth="1"/>
    <col min="3595" max="3595" width="12.42578125" style="217" customWidth="1"/>
    <col min="3596" max="3596" width="11.28515625" style="217" customWidth="1"/>
    <col min="3597" max="3597" width="14.140625" style="217" customWidth="1"/>
    <col min="3598" max="3598" width="10.28515625" style="217" customWidth="1"/>
    <col min="3599" max="3599" width="17.140625" style="217" customWidth="1"/>
    <col min="3600" max="3600" width="12" style="217" customWidth="1"/>
    <col min="3601" max="3601" width="14.140625" style="217" customWidth="1"/>
    <col min="3602" max="3602" width="10.28515625" style="217" customWidth="1"/>
    <col min="3603" max="3603" width="17.140625" style="217" customWidth="1"/>
    <col min="3604" max="3604" width="12" style="217" customWidth="1"/>
    <col min="3605" max="3605" width="10.7109375" style="217" customWidth="1"/>
    <col min="3606" max="3608" width="9" style="217" customWidth="1"/>
    <col min="3609" max="3836" width="9" style="217"/>
    <col min="3837" max="3837" width="5.140625" style="217" customWidth="1"/>
    <col min="3838" max="3838" width="32.42578125" style="217" customWidth="1"/>
    <col min="3839" max="3841" width="10.28515625" style="217" customWidth="1"/>
    <col min="3842" max="3843" width="12.42578125" style="217" customWidth="1"/>
    <col min="3844" max="3844" width="11.28515625" style="217" customWidth="1"/>
    <col min="3845" max="3845" width="12.42578125" style="217" customWidth="1"/>
    <col min="3846" max="3846" width="11.28515625" style="217" customWidth="1"/>
    <col min="3847" max="3847" width="12.42578125" style="217" customWidth="1"/>
    <col min="3848" max="3848" width="11.28515625" style="217" customWidth="1"/>
    <col min="3849" max="3849" width="12.42578125" style="217" customWidth="1"/>
    <col min="3850" max="3850" width="11.28515625" style="217" customWidth="1"/>
    <col min="3851" max="3851" width="12.42578125" style="217" customWidth="1"/>
    <col min="3852" max="3852" width="11.28515625" style="217" customWidth="1"/>
    <col min="3853" max="3853" width="14.140625" style="217" customWidth="1"/>
    <col min="3854" max="3854" width="10.28515625" style="217" customWidth="1"/>
    <col min="3855" max="3855" width="17.140625" style="217" customWidth="1"/>
    <col min="3856" max="3856" width="12" style="217" customWidth="1"/>
    <col min="3857" max="3857" width="14.140625" style="217" customWidth="1"/>
    <col min="3858" max="3858" width="10.28515625" style="217" customWidth="1"/>
    <col min="3859" max="3859" width="17.140625" style="217" customWidth="1"/>
    <col min="3860" max="3860" width="12" style="217" customWidth="1"/>
    <col min="3861" max="3861" width="10.7109375" style="217" customWidth="1"/>
    <col min="3862" max="3864" width="9" style="217" customWidth="1"/>
    <col min="3865" max="4092" width="9" style="217"/>
    <col min="4093" max="4093" width="5.140625" style="217" customWidth="1"/>
    <col min="4094" max="4094" width="32.42578125" style="217" customWidth="1"/>
    <col min="4095" max="4097" width="10.28515625" style="217" customWidth="1"/>
    <col min="4098" max="4099" width="12.42578125" style="217" customWidth="1"/>
    <col min="4100" max="4100" width="11.28515625" style="217" customWidth="1"/>
    <col min="4101" max="4101" width="12.42578125" style="217" customWidth="1"/>
    <col min="4102" max="4102" width="11.28515625" style="217" customWidth="1"/>
    <col min="4103" max="4103" width="12.42578125" style="217" customWidth="1"/>
    <col min="4104" max="4104" width="11.28515625" style="217" customWidth="1"/>
    <col min="4105" max="4105" width="12.42578125" style="217" customWidth="1"/>
    <col min="4106" max="4106" width="11.28515625" style="217" customWidth="1"/>
    <col min="4107" max="4107" width="12.42578125" style="217" customWidth="1"/>
    <col min="4108" max="4108" width="11.28515625" style="217" customWidth="1"/>
    <col min="4109" max="4109" width="14.140625" style="217" customWidth="1"/>
    <col min="4110" max="4110" width="10.28515625" style="217" customWidth="1"/>
    <col min="4111" max="4111" width="17.140625" style="217" customWidth="1"/>
    <col min="4112" max="4112" width="12" style="217" customWidth="1"/>
    <col min="4113" max="4113" width="14.140625" style="217" customWidth="1"/>
    <col min="4114" max="4114" width="10.28515625" style="217" customWidth="1"/>
    <col min="4115" max="4115" width="17.140625" style="217" customWidth="1"/>
    <col min="4116" max="4116" width="12" style="217" customWidth="1"/>
    <col min="4117" max="4117" width="10.7109375" style="217" customWidth="1"/>
    <col min="4118" max="4120" width="9" style="217" customWidth="1"/>
    <col min="4121" max="4348" width="9" style="217"/>
    <col min="4349" max="4349" width="5.140625" style="217" customWidth="1"/>
    <col min="4350" max="4350" width="32.42578125" style="217" customWidth="1"/>
    <col min="4351" max="4353" width="10.28515625" style="217" customWidth="1"/>
    <col min="4354" max="4355" width="12.42578125" style="217" customWidth="1"/>
    <col min="4356" max="4356" width="11.28515625" style="217" customWidth="1"/>
    <col min="4357" max="4357" width="12.42578125" style="217" customWidth="1"/>
    <col min="4358" max="4358" width="11.28515625" style="217" customWidth="1"/>
    <col min="4359" max="4359" width="12.42578125" style="217" customWidth="1"/>
    <col min="4360" max="4360" width="11.28515625" style="217" customWidth="1"/>
    <col min="4361" max="4361" width="12.42578125" style="217" customWidth="1"/>
    <col min="4362" max="4362" width="11.28515625" style="217" customWidth="1"/>
    <col min="4363" max="4363" width="12.42578125" style="217" customWidth="1"/>
    <col min="4364" max="4364" width="11.28515625" style="217" customWidth="1"/>
    <col min="4365" max="4365" width="14.140625" style="217" customWidth="1"/>
    <col min="4366" max="4366" width="10.28515625" style="217" customWidth="1"/>
    <col min="4367" max="4367" width="17.140625" style="217" customWidth="1"/>
    <col min="4368" max="4368" width="12" style="217" customWidth="1"/>
    <col min="4369" max="4369" width="14.140625" style="217" customWidth="1"/>
    <col min="4370" max="4370" width="10.28515625" style="217" customWidth="1"/>
    <col min="4371" max="4371" width="17.140625" style="217" customWidth="1"/>
    <col min="4372" max="4372" width="12" style="217" customWidth="1"/>
    <col min="4373" max="4373" width="10.7109375" style="217" customWidth="1"/>
    <col min="4374" max="4376" width="9" style="217" customWidth="1"/>
    <col min="4377" max="4604" width="9" style="217"/>
    <col min="4605" max="4605" width="5.140625" style="217" customWidth="1"/>
    <col min="4606" max="4606" width="32.42578125" style="217" customWidth="1"/>
    <col min="4607" max="4609" width="10.28515625" style="217" customWidth="1"/>
    <col min="4610" max="4611" width="12.42578125" style="217" customWidth="1"/>
    <col min="4612" max="4612" width="11.28515625" style="217" customWidth="1"/>
    <col min="4613" max="4613" width="12.42578125" style="217" customWidth="1"/>
    <col min="4614" max="4614" width="11.28515625" style="217" customWidth="1"/>
    <col min="4615" max="4615" width="12.42578125" style="217" customWidth="1"/>
    <col min="4616" max="4616" width="11.28515625" style="217" customWidth="1"/>
    <col min="4617" max="4617" width="12.42578125" style="217" customWidth="1"/>
    <col min="4618" max="4618" width="11.28515625" style="217" customWidth="1"/>
    <col min="4619" max="4619" width="12.42578125" style="217" customWidth="1"/>
    <col min="4620" max="4620" width="11.28515625" style="217" customWidth="1"/>
    <col min="4621" max="4621" width="14.140625" style="217" customWidth="1"/>
    <col min="4622" max="4622" width="10.28515625" style="217" customWidth="1"/>
    <col min="4623" max="4623" width="17.140625" style="217" customWidth="1"/>
    <col min="4624" max="4624" width="12" style="217" customWidth="1"/>
    <col min="4625" max="4625" width="14.140625" style="217" customWidth="1"/>
    <col min="4626" max="4626" width="10.28515625" style="217" customWidth="1"/>
    <col min="4627" max="4627" width="17.140625" style="217" customWidth="1"/>
    <col min="4628" max="4628" width="12" style="217" customWidth="1"/>
    <col min="4629" max="4629" width="10.7109375" style="217" customWidth="1"/>
    <col min="4630" max="4632" width="9" style="217" customWidth="1"/>
    <col min="4633" max="4860" width="9" style="217"/>
    <col min="4861" max="4861" width="5.140625" style="217" customWidth="1"/>
    <col min="4862" max="4862" width="32.42578125" style="217" customWidth="1"/>
    <col min="4863" max="4865" width="10.28515625" style="217" customWidth="1"/>
    <col min="4866" max="4867" width="12.42578125" style="217" customWidth="1"/>
    <col min="4868" max="4868" width="11.28515625" style="217" customWidth="1"/>
    <col min="4869" max="4869" width="12.42578125" style="217" customWidth="1"/>
    <col min="4870" max="4870" width="11.28515625" style="217" customWidth="1"/>
    <col min="4871" max="4871" width="12.42578125" style="217" customWidth="1"/>
    <col min="4872" max="4872" width="11.28515625" style="217" customWidth="1"/>
    <col min="4873" max="4873" width="12.42578125" style="217" customWidth="1"/>
    <col min="4874" max="4874" width="11.28515625" style="217" customWidth="1"/>
    <col min="4875" max="4875" width="12.42578125" style="217" customWidth="1"/>
    <col min="4876" max="4876" width="11.28515625" style="217" customWidth="1"/>
    <col min="4877" max="4877" width="14.140625" style="217" customWidth="1"/>
    <col min="4878" max="4878" width="10.28515625" style="217" customWidth="1"/>
    <col min="4879" max="4879" width="17.140625" style="217" customWidth="1"/>
    <col min="4880" max="4880" width="12" style="217" customWidth="1"/>
    <col min="4881" max="4881" width="14.140625" style="217" customWidth="1"/>
    <col min="4882" max="4882" width="10.28515625" style="217" customWidth="1"/>
    <col min="4883" max="4883" width="17.140625" style="217" customWidth="1"/>
    <col min="4884" max="4884" width="12" style="217" customWidth="1"/>
    <col min="4885" max="4885" width="10.7109375" style="217" customWidth="1"/>
    <col min="4886" max="4888" width="9" style="217" customWidth="1"/>
    <col min="4889" max="5116" width="9" style="217"/>
    <col min="5117" max="5117" width="5.140625" style="217" customWidth="1"/>
    <col min="5118" max="5118" width="32.42578125" style="217" customWidth="1"/>
    <col min="5119" max="5121" width="10.28515625" style="217" customWidth="1"/>
    <col min="5122" max="5123" width="12.42578125" style="217" customWidth="1"/>
    <col min="5124" max="5124" width="11.28515625" style="217" customWidth="1"/>
    <col min="5125" max="5125" width="12.42578125" style="217" customWidth="1"/>
    <col min="5126" max="5126" width="11.28515625" style="217" customWidth="1"/>
    <col min="5127" max="5127" width="12.42578125" style="217" customWidth="1"/>
    <col min="5128" max="5128" width="11.28515625" style="217" customWidth="1"/>
    <col min="5129" max="5129" width="12.42578125" style="217" customWidth="1"/>
    <col min="5130" max="5130" width="11.28515625" style="217" customWidth="1"/>
    <col min="5131" max="5131" width="12.42578125" style="217" customWidth="1"/>
    <col min="5132" max="5132" width="11.28515625" style="217" customWidth="1"/>
    <col min="5133" max="5133" width="14.140625" style="217" customWidth="1"/>
    <col min="5134" max="5134" width="10.28515625" style="217" customWidth="1"/>
    <col min="5135" max="5135" width="17.140625" style="217" customWidth="1"/>
    <col min="5136" max="5136" width="12" style="217" customWidth="1"/>
    <col min="5137" max="5137" width="14.140625" style="217" customWidth="1"/>
    <col min="5138" max="5138" width="10.28515625" style="217" customWidth="1"/>
    <col min="5139" max="5139" width="17.140625" style="217" customWidth="1"/>
    <col min="5140" max="5140" width="12" style="217" customWidth="1"/>
    <col min="5141" max="5141" width="10.7109375" style="217" customWidth="1"/>
    <col min="5142" max="5144" width="9" style="217" customWidth="1"/>
    <col min="5145" max="5372" width="9" style="217"/>
    <col min="5373" max="5373" width="5.140625" style="217" customWidth="1"/>
    <col min="5374" max="5374" width="32.42578125" style="217" customWidth="1"/>
    <col min="5375" max="5377" width="10.28515625" style="217" customWidth="1"/>
    <col min="5378" max="5379" width="12.42578125" style="217" customWidth="1"/>
    <col min="5380" max="5380" width="11.28515625" style="217" customWidth="1"/>
    <col min="5381" max="5381" width="12.42578125" style="217" customWidth="1"/>
    <col min="5382" max="5382" width="11.28515625" style="217" customWidth="1"/>
    <col min="5383" max="5383" width="12.42578125" style="217" customWidth="1"/>
    <col min="5384" max="5384" width="11.28515625" style="217" customWidth="1"/>
    <col min="5385" max="5385" width="12.42578125" style="217" customWidth="1"/>
    <col min="5386" max="5386" width="11.28515625" style="217" customWidth="1"/>
    <col min="5387" max="5387" width="12.42578125" style="217" customWidth="1"/>
    <col min="5388" max="5388" width="11.28515625" style="217" customWidth="1"/>
    <col min="5389" max="5389" width="14.140625" style="217" customWidth="1"/>
    <col min="5390" max="5390" width="10.28515625" style="217" customWidth="1"/>
    <col min="5391" max="5391" width="17.140625" style="217" customWidth="1"/>
    <col min="5392" max="5392" width="12" style="217" customWidth="1"/>
    <col min="5393" max="5393" width="14.140625" style="217" customWidth="1"/>
    <col min="5394" max="5394" width="10.28515625" style="217" customWidth="1"/>
    <col min="5395" max="5395" width="17.140625" style="217" customWidth="1"/>
    <col min="5396" max="5396" width="12" style="217" customWidth="1"/>
    <col min="5397" max="5397" width="10.7109375" style="217" customWidth="1"/>
    <col min="5398" max="5400" width="9" style="217" customWidth="1"/>
    <col min="5401" max="5628" width="9" style="217"/>
    <col min="5629" max="5629" width="5.140625" style="217" customWidth="1"/>
    <col min="5630" max="5630" width="32.42578125" style="217" customWidth="1"/>
    <col min="5631" max="5633" width="10.28515625" style="217" customWidth="1"/>
    <col min="5634" max="5635" width="12.42578125" style="217" customWidth="1"/>
    <col min="5636" max="5636" width="11.28515625" style="217" customWidth="1"/>
    <col min="5637" max="5637" width="12.42578125" style="217" customWidth="1"/>
    <col min="5638" max="5638" width="11.28515625" style="217" customWidth="1"/>
    <col min="5639" max="5639" width="12.42578125" style="217" customWidth="1"/>
    <col min="5640" max="5640" width="11.28515625" style="217" customWidth="1"/>
    <col min="5641" max="5641" width="12.42578125" style="217" customWidth="1"/>
    <col min="5642" max="5642" width="11.28515625" style="217" customWidth="1"/>
    <col min="5643" max="5643" width="12.42578125" style="217" customWidth="1"/>
    <col min="5644" max="5644" width="11.28515625" style="217" customWidth="1"/>
    <col min="5645" max="5645" width="14.140625" style="217" customWidth="1"/>
    <col min="5646" max="5646" width="10.28515625" style="217" customWidth="1"/>
    <col min="5647" max="5647" width="17.140625" style="217" customWidth="1"/>
    <col min="5648" max="5648" width="12" style="217" customWidth="1"/>
    <col min="5649" max="5649" width="14.140625" style="217" customWidth="1"/>
    <col min="5650" max="5650" width="10.28515625" style="217" customWidth="1"/>
    <col min="5651" max="5651" width="17.140625" style="217" customWidth="1"/>
    <col min="5652" max="5652" width="12" style="217" customWidth="1"/>
    <col min="5653" max="5653" width="10.7109375" style="217" customWidth="1"/>
    <col min="5654" max="5656" width="9" style="217" customWidth="1"/>
    <col min="5657" max="5884" width="9" style="217"/>
    <col min="5885" max="5885" width="5.140625" style="217" customWidth="1"/>
    <col min="5886" max="5886" width="32.42578125" style="217" customWidth="1"/>
    <col min="5887" max="5889" width="10.28515625" style="217" customWidth="1"/>
    <col min="5890" max="5891" width="12.42578125" style="217" customWidth="1"/>
    <col min="5892" max="5892" width="11.28515625" style="217" customWidth="1"/>
    <col min="5893" max="5893" width="12.42578125" style="217" customWidth="1"/>
    <col min="5894" max="5894" width="11.28515625" style="217" customWidth="1"/>
    <col min="5895" max="5895" width="12.42578125" style="217" customWidth="1"/>
    <col min="5896" max="5896" width="11.28515625" style="217" customWidth="1"/>
    <col min="5897" max="5897" width="12.42578125" style="217" customWidth="1"/>
    <col min="5898" max="5898" width="11.28515625" style="217" customWidth="1"/>
    <col min="5899" max="5899" width="12.42578125" style="217" customWidth="1"/>
    <col min="5900" max="5900" width="11.28515625" style="217" customWidth="1"/>
    <col min="5901" max="5901" width="14.140625" style="217" customWidth="1"/>
    <col min="5902" max="5902" width="10.28515625" style="217" customWidth="1"/>
    <col min="5903" max="5903" width="17.140625" style="217" customWidth="1"/>
    <col min="5904" max="5904" width="12" style="217" customWidth="1"/>
    <col min="5905" max="5905" width="14.140625" style="217" customWidth="1"/>
    <col min="5906" max="5906" width="10.28515625" style="217" customWidth="1"/>
    <col min="5907" max="5907" width="17.140625" style="217" customWidth="1"/>
    <col min="5908" max="5908" width="12" style="217" customWidth="1"/>
    <col min="5909" max="5909" width="10.7109375" style="217" customWidth="1"/>
    <col min="5910" max="5912" width="9" style="217" customWidth="1"/>
    <col min="5913" max="6140" width="9" style="217"/>
    <col min="6141" max="6141" width="5.140625" style="217" customWidth="1"/>
    <col min="6142" max="6142" width="32.42578125" style="217" customWidth="1"/>
    <col min="6143" max="6145" width="10.28515625" style="217" customWidth="1"/>
    <col min="6146" max="6147" width="12.42578125" style="217" customWidth="1"/>
    <col min="6148" max="6148" width="11.28515625" style="217" customWidth="1"/>
    <col min="6149" max="6149" width="12.42578125" style="217" customWidth="1"/>
    <col min="6150" max="6150" width="11.28515625" style="217" customWidth="1"/>
    <col min="6151" max="6151" width="12.42578125" style="217" customWidth="1"/>
    <col min="6152" max="6152" width="11.28515625" style="217" customWidth="1"/>
    <col min="6153" max="6153" width="12.42578125" style="217" customWidth="1"/>
    <col min="6154" max="6154" width="11.28515625" style="217" customWidth="1"/>
    <col min="6155" max="6155" width="12.42578125" style="217" customWidth="1"/>
    <col min="6156" max="6156" width="11.28515625" style="217" customWidth="1"/>
    <col min="6157" max="6157" width="14.140625" style="217" customWidth="1"/>
    <col min="6158" max="6158" width="10.28515625" style="217" customWidth="1"/>
    <col min="6159" max="6159" width="17.140625" style="217" customWidth="1"/>
    <col min="6160" max="6160" width="12" style="217" customWidth="1"/>
    <col min="6161" max="6161" width="14.140625" style="217" customWidth="1"/>
    <col min="6162" max="6162" width="10.28515625" style="217" customWidth="1"/>
    <col min="6163" max="6163" width="17.140625" style="217" customWidth="1"/>
    <col min="6164" max="6164" width="12" style="217" customWidth="1"/>
    <col min="6165" max="6165" width="10.7109375" style="217" customWidth="1"/>
    <col min="6166" max="6168" width="9" style="217" customWidth="1"/>
    <col min="6169" max="6396" width="9" style="217"/>
    <col min="6397" max="6397" width="5.140625" style="217" customWidth="1"/>
    <col min="6398" max="6398" width="32.42578125" style="217" customWidth="1"/>
    <col min="6399" max="6401" width="10.28515625" style="217" customWidth="1"/>
    <col min="6402" max="6403" width="12.42578125" style="217" customWidth="1"/>
    <col min="6404" max="6404" width="11.28515625" style="217" customWidth="1"/>
    <col min="6405" max="6405" width="12.42578125" style="217" customWidth="1"/>
    <col min="6406" max="6406" width="11.28515625" style="217" customWidth="1"/>
    <col min="6407" max="6407" width="12.42578125" style="217" customWidth="1"/>
    <col min="6408" max="6408" width="11.28515625" style="217" customWidth="1"/>
    <col min="6409" max="6409" width="12.42578125" style="217" customWidth="1"/>
    <col min="6410" max="6410" width="11.28515625" style="217" customWidth="1"/>
    <col min="6411" max="6411" width="12.42578125" style="217" customWidth="1"/>
    <col min="6412" max="6412" width="11.28515625" style="217" customWidth="1"/>
    <col min="6413" max="6413" width="14.140625" style="217" customWidth="1"/>
    <col min="6414" max="6414" width="10.28515625" style="217" customWidth="1"/>
    <col min="6415" max="6415" width="17.140625" style="217" customWidth="1"/>
    <col min="6416" max="6416" width="12" style="217" customWidth="1"/>
    <col min="6417" max="6417" width="14.140625" style="217" customWidth="1"/>
    <col min="6418" max="6418" width="10.28515625" style="217" customWidth="1"/>
    <col min="6419" max="6419" width="17.140625" style="217" customWidth="1"/>
    <col min="6420" max="6420" width="12" style="217" customWidth="1"/>
    <col min="6421" max="6421" width="10.7109375" style="217" customWidth="1"/>
    <col min="6422" max="6424" width="9" style="217" customWidth="1"/>
    <col min="6425" max="6652" width="9" style="217"/>
    <col min="6653" max="6653" width="5.140625" style="217" customWidth="1"/>
    <col min="6654" max="6654" width="32.42578125" style="217" customWidth="1"/>
    <col min="6655" max="6657" width="10.28515625" style="217" customWidth="1"/>
    <col min="6658" max="6659" width="12.42578125" style="217" customWidth="1"/>
    <col min="6660" max="6660" width="11.28515625" style="217" customWidth="1"/>
    <col min="6661" max="6661" width="12.42578125" style="217" customWidth="1"/>
    <col min="6662" max="6662" width="11.28515625" style="217" customWidth="1"/>
    <col min="6663" max="6663" width="12.42578125" style="217" customWidth="1"/>
    <col min="6664" max="6664" width="11.28515625" style="217" customWidth="1"/>
    <col min="6665" max="6665" width="12.42578125" style="217" customWidth="1"/>
    <col min="6666" max="6666" width="11.28515625" style="217" customWidth="1"/>
    <col min="6667" max="6667" width="12.42578125" style="217" customWidth="1"/>
    <col min="6668" max="6668" width="11.28515625" style="217" customWidth="1"/>
    <col min="6669" max="6669" width="14.140625" style="217" customWidth="1"/>
    <col min="6670" max="6670" width="10.28515625" style="217" customWidth="1"/>
    <col min="6671" max="6671" width="17.140625" style="217" customWidth="1"/>
    <col min="6672" max="6672" width="12" style="217" customWidth="1"/>
    <col min="6673" max="6673" width="14.140625" style="217" customWidth="1"/>
    <col min="6674" max="6674" width="10.28515625" style="217" customWidth="1"/>
    <col min="6675" max="6675" width="17.140625" style="217" customWidth="1"/>
    <col min="6676" max="6676" width="12" style="217" customWidth="1"/>
    <col min="6677" max="6677" width="10.7109375" style="217" customWidth="1"/>
    <col min="6678" max="6680" width="9" style="217" customWidth="1"/>
    <col min="6681" max="6908" width="9" style="217"/>
    <col min="6909" max="6909" width="5.140625" style="217" customWidth="1"/>
    <col min="6910" max="6910" width="32.42578125" style="217" customWidth="1"/>
    <col min="6911" max="6913" width="10.28515625" style="217" customWidth="1"/>
    <col min="6914" max="6915" width="12.42578125" style="217" customWidth="1"/>
    <col min="6916" max="6916" width="11.28515625" style="217" customWidth="1"/>
    <col min="6917" max="6917" width="12.42578125" style="217" customWidth="1"/>
    <col min="6918" max="6918" width="11.28515625" style="217" customWidth="1"/>
    <col min="6919" max="6919" width="12.42578125" style="217" customWidth="1"/>
    <col min="6920" max="6920" width="11.28515625" style="217" customWidth="1"/>
    <col min="6921" max="6921" width="12.42578125" style="217" customWidth="1"/>
    <col min="6922" max="6922" width="11.28515625" style="217" customWidth="1"/>
    <col min="6923" max="6923" width="12.42578125" style="217" customWidth="1"/>
    <col min="6924" max="6924" width="11.28515625" style="217" customWidth="1"/>
    <col min="6925" max="6925" width="14.140625" style="217" customWidth="1"/>
    <col min="6926" max="6926" width="10.28515625" style="217" customWidth="1"/>
    <col min="6927" max="6927" width="17.140625" style="217" customWidth="1"/>
    <col min="6928" max="6928" width="12" style="217" customWidth="1"/>
    <col min="6929" max="6929" width="14.140625" style="217" customWidth="1"/>
    <col min="6930" max="6930" width="10.28515625" style="217" customWidth="1"/>
    <col min="6931" max="6931" width="17.140625" style="217" customWidth="1"/>
    <col min="6932" max="6932" width="12" style="217" customWidth="1"/>
    <col min="6933" max="6933" width="10.7109375" style="217" customWidth="1"/>
    <col min="6934" max="6936" width="9" style="217" customWidth="1"/>
    <col min="6937" max="7164" width="9" style="217"/>
    <col min="7165" max="7165" width="5.140625" style="217" customWidth="1"/>
    <col min="7166" max="7166" width="32.42578125" style="217" customWidth="1"/>
    <col min="7167" max="7169" width="10.28515625" style="217" customWidth="1"/>
    <col min="7170" max="7171" width="12.42578125" style="217" customWidth="1"/>
    <col min="7172" max="7172" width="11.28515625" style="217" customWidth="1"/>
    <col min="7173" max="7173" width="12.42578125" style="217" customWidth="1"/>
    <col min="7174" max="7174" width="11.28515625" style="217" customWidth="1"/>
    <col min="7175" max="7175" width="12.42578125" style="217" customWidth="1"/>
    <col min="7176" max="7176" width="11.28515625" style="217" customWidth="1"/>
    <col min="7177" max="7177" width="12.42578125" style="217" customWidth="1"/>
    <col min="7178" max="7178" width="11.28515625" style="217" customWidth="1"/>
    <col min="7179" max="7179" width="12.42578125" style="217" customWidth="1"/>
    <col min="7180" max="7180" width="11.28515625" style="217" customWidth="1"/>
    <col min="7181" max="7181" width="14.140625" style="217" customWidth="1"/>
    <col min="7182" max="7182" width="10.28515625" style="217" customWidth="1"/>
    <col min="7183" max="7183" width="17.140625" style="217" customWidth="1"/>
    <col min="7184" max="7184" width="12" style="217" customWidth="1"/>
    <col min="7185" max="7185" width="14.140625" style="217" customWidth="1"/>
    <col min="7186" max="7186" width="10.28515625" style="217" customWidth="1"/>
    <col min="7187" max="7187" width="17.140625" style="217" customWidth="1"/>
    <col min="7188" max="7188" width="12" style="217" customWidth="1"/>
    <col min="7189" max="7189" width="10.7109375" style="217" customWidth="1"/>
    <col min="7190" max="7192" width="9" style="217" customWidth="1"/>
    <col min="7193" max="7420" width="9" style="217"/>
    <col min="7421" max="7421" width="5.140625" style="217" customWidth="1"/>
    <col min="7422" max="7422" width="32.42578125" style="217" customWidth="1"/>
    <col min="7423" max="7425" width="10.28515625" style="217" customWidth="1"/>
    <col min="7426" max="7427" width="12.42578125" style="217" customWidth="1"/>
    <col min="7428" max="7428" width="11.28515625" style="217" customWidth="1"/>
    <col min="7429" max="7429" width="12.42578125" style="217" customWidth="1"/>
    <col min="7430" max="7430" width="11.28515625" style="217" customWidth="1"/>
    <col min="7431" max="7431" width="12.42578125" style="217" customWidth="1"/>
    <col min="7432" max="7432" width="11.28515625" style="217" customWidth="1"/>
    <col min="7433" max="7433" width="12.42578125" style="217" customWidth="1"/>
    <col min="7434" max="7434" width="11.28515625" style="217" customWidth="1"/>
    <col min="7435" max="7435" width="12.42578125" style="217" customWidth="1"/>
    <col min="7436" max="7436" width="11.28515625" style="217" customWidth="1"/>
    <col min="7437" max="7437" width="14.140625" style="217" customWidth="1"/>
    <col min="7438" max="7438" width="10.28515625" style="217" customWidth="1"/>
    <col min="7439" max="7439" width="17.140625" style="217" customWidth="1"/>
    <col min="7440" max="7440" width="12" style="217" customWidth="1"/>
    <col min="7441" max="7441" width="14.140625" style="217" customWidth="1"/>
    <col min="7442" max="7442" width="10.28515625" style="217" customWidth="1"/>
    <col min="7443" max="7443" width="17.140625" style="217" customWidth="1"/>
    <col min="7444" max="7444" width="12" style="217" customWidth="1"/>
    <col min="7445" max="7445" width="10.7109375" style="217" customWidth="1"/>
    <col min="7446" max="7448" width="9" style="217" customWidth="1"/>
    <col min="7449" max="7676" width="9" style="217"/>
    <col min="7677" max="7677" width="5.140625" style="217" customWidth="1"/>
    <col min="7678" max="7678" width="32.42578125" style="217" customWidth="1"/>
    <col min="7679" max="7681" width="10.28515625" style="217" customWidth="1"/>
    <col min="7682" max="7683" width="12.42578125" style="217" customWidth="1"/>
    <col min="7684" max="7684" width="11.28515625" style="217" customWidth="1"/>
    <col min="7685" max="7685" width="12.42578125" style="217" customWidth="1"/>
    <col min="7686" max="7686" width="11.28515625" style="217" customWidth="1"/>
    <col min="7687" max="7687" width="12.42578125" style="217" customWidth="1"/>
    <col min="7688" max="7688" width="11.28515625" style="217" customWidth="1"/>
    <col min="7689" max="7689" width="12.42578125" style="217" customWidth="1"/>
    <col min="7690" max="7690" width="11.28515625" style="217" customWidth="1"/>
    <col min="7691" max="7691" width="12.42578125" style="217" customWidth="1"/>
    <col min="7692" max="7692" width="11.28515625" style="217" customWidth="1"/>
    <col min="7693" max="7693" width="14.140625" style="217" customWidth="1"/>
    <col min="7694" max="7694" width="10.28515625" style="217" customWidth="1"/>
    <col min="7695" max="7695" width="17.140625" style="217" customWidth="1"/>
    <col min="7696" max="7696" width="12" style="217" customWidth="1"/>
    <col min="7697" max="7697" width="14.140625" style="217" customWidth="1"/>
    <col min="7698" max="7698" width="10.28515625" style="217" customWidth="1"/>
    <col min="7699" max="7699" width="17.140625" style="217" customWidth="1"/>
    <col min="7700" max="7700" width="12" style="217" customWidth="1"/>
    <col min="7701" max="7701" width="10.7109375" style="217" customWidth="1"/>
    <col min="7702" max="7704" width="9" style="217" customWidth="1"/>
    <col min="7705" max="7932" width="9" style="217"/>
    <col min="7933" max="7933" width="5.140625" style="217" customWidth="1"/>
    <col min="7934" max="7934" width="32.42578125" style="217" customWidth="1"/>
    <col min="7935" max="7937" width="10.28515625" style="217" customWidth="1"/>
    <col min="7938" max="7939" width="12.42578125" style="217" customWidth="1"/>
    <col min="7940" max="7940" width="11.28515625" style="217" customWidth="1"/>
    <col min="7941" max="7941" width="12.42578125" style="217" customWidth="1"/>
    <col min="7942" max="7942" width="11.28515625" style="217" customWidth="1"/>
    <col min="7943" max="7943" width="12.42578125" style="217" customWidth="1"/>
    <col min="7944" max="7944" width="11.28515625" style="217" customWidth="1"/>
    <col min="7945" max="7945" width="12.42578125" style="217" customWidth="1"/>
    <col min="7946" max="7946" width="11.28515625" style="217" customWidth="1"/>
    <col min="7947" max="7947" width="12.42578125" style="217" customWidth="1"/>
    <col min="7948" max="7948" width="11.28515625" style="217" customWidth="1"/>
    <col min="7949" max="7949" width="14.140625" style="217" customWidth="1"/>
    <col min="7950" max="7950" width="10.28515625" style="217" customWidth="1"/>
    <col min="7951" max="7951" width="17.140625" style="217" customWidth="1"/>
    <col min="7952" max="7952" width="12" style="217" customWidth="1"/>
    <col min="7953" max="7953" width="14.140625" style="217" customWidth="1"/>
    <col min="7954" max="7954" width="10.28515625" style="217" customWidth="1"/>
    <col min="7955" max="7955" width="17.140625" style="217" customWidth="1"/>
    <col min="7956" max="7956" width="12" style="217" customWidth="1"/>
    <col min="7957" max="7957" width="10.7109375" style="217" customWidth="1"/>
    <col min="7958" max="7960" width="9" style="217" customWidth="1"/>
    <col min="7961" max="8188" width="9" style="217"/>
    <col min="8189" max="8189" width="5.140625" style="217" customWidth="1"/>
    <col min="8190" max="8190" width="32.42578125" style="217" customWidth="1"/>
    <col min="8191" max="8193" width="10.28515625" style="217" customWidth="1"/>
    <col min="8194" max="8195" width="12.42578125" style="217" customWidth="1"/>
    <col min="8196" max="8196" width="11.28515625" style="217" customWidth="1"/>
    <col min="8197" max="8197" width="12.42578125" style="217" customWidth="1"/>
    <col min="8198" max="8198" width="11.28515625" style="217" customWidth="1"/>
    <col min="8199" max="8199" width="12.42578125" style="217" customWidth="1"/>
    <col min="8200" max="8200" width="11.28515625" style="217" customWidth="1"/>
    <col min="8201" max="8201" width="12.42578125" style="217" customWidth="1"/>
    <col min="8202" max="8202" width="11.28515625" style="217" customWidth="1"/>
    <col min="8203" max="8203" width="12.42578125" style="217" customWidth="1"/>
    <col min="8204" max="8204" width="11.28515625" style="217" customWidth="1"/>
    <col min="8205" max="8205" width="14.140625" style="217" customWidth="1"/>
    <col min="8206" max="8206" width="10.28515625" style="217" customWidth="1"/>
    <col min="8207" max="8207" width="17.140625" style="217" customWidth="1"/>
    <col min="8208" max="8208" width="12" style="217" customWidth="1"/>
    <col min="8209" max="8209" width="14.140625" style="217" customWidth="1"/>
    <col min="8210" max="8210" width="10.28515625" style="217" customWidth="1"/>
    <col min="8211" max="8211" width="17.140625" style="217" customWidth="1"/>
    <col min="8212" max="8212" width="12" style="217" customWidth="1"/>
    <col min="8213" max="8213" width="10.7109375" style="217" customWidth="1"/>
    <col min="8214" max="8216" width="9" style="217" customWidth="1"/>
    <col min="8217" max="8444" width="9" style="217"/>
    <col min="8445" max="8445" width="5.140625" style="217" customWidth="1"/>
    <col min="8446" max="8446" width="32.42578125" style="217" customWidth="1"/>
    <col min="8447" max="8449" width="10.28515625" style="217" customWidth="1"/>
    <col min="8450" max="8451" width="12.42578125" style="217" customWidth="1"/>
    <col min="8452" max="8452" width="11.28515625" style="217" customWidth="1"/>
    <col min="8453" max="8453" width="12.42578125" style="217" customWidth="1"/>
    <col min="8454" max="8454" width="11.28515625" style="217" customWidth="1"/>
    <col min="8455" max="8455" width="12.42578125" style="217" customWidth="1"/>
    <col min="8456" max="8456" width="11.28515625" style="217" customWidth="1"/>
    <col min="8457" max="8457" width="12.42578125" style="217" customWidth="1"/>
    <col min="8458" max="8458" width="11.28515625" style="217" customWidth="1"/>
    <col min="8459" max="8459" width="12.42578125" style="217" customWidth="1"/>
    <col min="8460" max="8460" width="11.28515625" style="217" customWidth="1"/>
    <col min="8461" max="8461" width="14.140625" style="217" customWidth="1"/>
    <col min="8462" max="8462" width="10.28515625" style="217" customWidth="1"/>
    <col min="8463" max="8463" width="17.140625" style="217" customWidth="1"/>
    <col min="8464" max="8464" width="12" style="217" customWidth="1"/>
    <col min="8465" max="8465" width="14.140625" style="217" customWidth="1"/>
    <col min="8466" max="8466" width="10.28515625" style="217" customWidth="1"/>
    <col min="8467" max="8467" width="17.140625" style="217" customWidth="1"/>
    <col min="8468" max="8468" width="12" style="217" customWidth="1"/>
    <col min="8469" max="8469" width="10.7109375" style="217" customWidth="1"/>
    <col min="8470" max="8472" width="9" style="217" customWidth="1"/>
    <col min="8473" max="8700" width="9" style="217"/>
    <col min="8701" max="8701" width="5.140625" style="217" customWidth="1"/>
    <col min="8702" max="8702" width="32.42578125" style="217" customWidth="1"/>
    <col min="8703" max="8705" width="10.28515625" style="217" customWidth="1"/>
    <col min="8706" max="8707" width="12.42578125" style="217" customWidth="1"/>
    <col min="8708" max="8708" width="11.28515625" style="217" customWidth="1"/>
    <col min="8709" max="8709" width="12.42578125" style="217" customWidth="1"/>
    <col min="8710" max="8710" width="11.28515625" style="217" customWidth="1"/>
    <col min="8711" max="8711" width="12.42578125" style="217" customWidth="1"/>
    <col min="8712" max="8712" width="11.28515625" style="217" customWidth="1"/>
    <col min="8713" max="8713" width="12.42578125" style="217" customWidth="1"/>
    <col min="8714" max="8714" width="11.28515625" style="217" customWidth="1"/>
    <col min="8715" max="8715" width="12.42578125" style="217" customWidth="1"/>
    <col min="8716" max="8716" width="11.28515625" style="217" customWidth="1"/>
    <col min="8717" max="8717" width="14.140625" style="217" customWidth="1"/>
    <col min="8718" max="8718" width="10.28515625" style="217" customWidth="1"/>
    <col min="8719" max="8719" width="17.140625" style="217" customWidth="1"/>
    <col min="8720" max="8720" width="12" style="217" customWidth="1"/>
    <col min="8721" max="8721" width="14.140625" style="217" customWidth="1"/>
    <col min="8722" max="8722" width="10.28515625" style="217" customWidth="1"/>
    <col min="8723" max="8723" width="17.140625" style="217" customWidth="1"/>
    <col min="8724" max="8724" width="12" style="217" customWidth="1"/>
    <col min="8725" max="8725" width="10.7109375" style="217" customWidth="1"/>
    <col min="8726" max="8728" width="9" style="217" customWidth="1"/>
    <col min="8729" max="8956" width="9" style="217"/>
    <col min="8957" max="8957" width="5.140625" style="217" customWidth="1"/>
    <col min="8958" max="8958" width="32.42578125" style="217" customWidth="1"/>
    <col min="8959" max="8961" width="10.28515625" style="217" customWidth="1"/>
    <col min="8962" max="8963" width="12.42578125" style="217" customWidth="1"/>
    <col min="8964" max="8964" width="11.28515625" style="217" customWidth="1"/>
    <col min="8965" max="8965" width="12.42578125" style="217" customWidth="1"/>
    <col min="8966" max="8966" width="11.28515625" style="217" customWidth="1"/>
    <col min="8967" max="8967" width="12.42578125" style="217" customWidth="1"/>
    <col min="8968" max="8968" width="11.28515625" style="217" customWidth="1"/>
    <col min="8969" max="8969" width="12.42578125" style="217" customWidth="1"/>
    <col min="8970" max="8970" width="11.28515625" style="217" customWidth="1"/>
    <col min="8971" max="8971" width="12.42578125" style="217" customWidth="1"/>
    <col min="8972" max="8972" width="11.28515625" style="217" customWidth="1"/>
    <col min="8973" max="8973" width="14.140625" style="217" customWidth="1"/>
    <col min="8974" max="8974" width="10.28515625" style="217" customWidth="1"/>
    <col min="8975" max="8975" width="17.140625" style="217" customWidth="1"/>
    <col min="8976" max="8976" width="12" style="217" customWidth="1"/>
    <col min="8977" max="8977" width="14.140625" style="217" customWidth="1"/>
    <col min="8978" max="8978" width="10.28515625" style="217" customWidth="1"/>
    <col min="8979" max="8979" width="17.140625" style="217" customWidth="1"/>
    <col min="8980" max="8980" width="12" style="217" customWidth="1"/>
    <col min="8981" max="8981" width="10.7109375" style="217" customWidth="1"/>
    <col min="8982" max="8984" width="9" style="217" customWidth="1"/>
    <col min="8985" max="9212" width="9" style="217"/>
    <col min="9213" max="9213" width="5.140625" style="217" customWidth="1"/>
    <col min="9214" max="9214" width="32.42578125" style="217" customWidth="1"/>
    <col min="9215" max="9217" width="10.28515625" style="217" customWidth="1"/>
    <col min="9218" max="9219" width="12.42578125" style="217" customWidth="1"/>
    <col min="9220" max="9220" width="11.28515625" style="217" customWidth="1"/>
    <col min="9221" max="9221" width="12.42578125" style="217" customWidth="1"/>
    <col min="9222" max="9222" width="11.28515625" style="217" customWidth="1"/>
    <col min="9223" max="9223" width="12.42578125" style="217" customWidth="1"/>
    <col min="9224" max="9224" width="11.28515625" style="217" customWidth="1"/>
    <col min="9225" max="9225" width="12.42578125" style="217" customWidth="1"/>
    <col min="9226" max="9226" width="11.28515625" style="217" customWidth="1"/>
    <col min="9227" max="9227" width="12.42578125" style="217" customWidth="1"/>
    <col min="9228" max="9228" width="11.28515625" style="217" customWidth="1"/>
    <col min="9229" max="9229" width="14.140625" style="217" customWidth="1"/>
    <col min="9230" max="9230" width="10.28515625" style="217" customWidth="1"/>
    <col min="9231" max="9231" width="17.140625" style="217" customWidth="1"/>
    <col min="9232" max="9232" width="12" style="217" customWidth="1"/>
    <col min="9233" max="9233" width="14.140625" style="217" customWidth="1"/>
    <col min="9234" max="9234" width="10.28515625" style="217" customWidth="1"/>
    <col min="9235" max="9235" width="17.140625" style="217" customWidth="1"/>
    <col min="9236" max="9236" width="12" style="217" customWidth="1"/>
    <col min="9237" max="9237" width="10.7109375" style="217" customWidth="1"/>
    <col min="9238" max="9240" width="9" style="217" customWidth="1"/>
    <col min="9241" max="9468" width="9" style="217"/>
    <col min="9469" max="9469" width="5.140625" style="217" customWidth="1"/>
    <col min="9470" max="9470" width="32.42578125" style="217" customWidth="1"/>
    <col min="9471" max="9473" width="10.28515625" style="217" customWidth="1"/>
    <col min="9474" max="9475" width="12.42578125" style="217" customWidth="1"/>
    <col min="9476" max="9476" width="11.28515625" style="217" customWidth="1"/>
    <col min="9477" max="9477" width="12.42578125" style="217" customWidth="1"/>
    <col min="9478" max="9478" width="11.28515625" style="217" customWidth="1"/>
    <col min="9479" max="9479" width="12.42578125" style="217" customWidth="1"/>
    <col min="9480" max="9480" width="11.28515625" style="217" customWidth="1"/>
    <col min="9481" max="9481" width="12.42578125" style="217" customWidth="1"/>
    <col min="9482" max="9482" width="11.28515625" style="217" customWidth="1"/>
    <col min="9483" max="9483" width="12.42578125" style="217" customWidth="1"/>
    <col min="9484" max="9484" width="11.28515625" style="217" customWidth="1"/>
    <col min="9485" max="9485" width="14.140625" style="217" customWidth="1"/>
    <col min="9486" max="9486" width="10.28515625" style="217" customWidth="1"/>
    <col min="9487" max="9487" width="17.140625" style="217" customWidth="1"/>
    <col min="9488" max="9488" width="12" style="217" customWidth="1"/>
    <col min="9489" max="9489" width="14.140625" style="217" customWidth="1"/>
    <col min="9490" max="9490" width="10.28515625" style="217" customWidth="1"/>
    <col min="9491" max="9491" width="17.140625" style="217" customWidth="1"/>
    <col min="9492" max="9492" width="12" style="217" customWidth="1"/>
    <col min="9493" max="9493" width="10.7109375" style="217" customWidth="1"/>
    <col min="9494" max="9496" width="9" style="217" customWidth="1"/>
    <col min="9497" max="9724" width="9" style="217"/>
    <col min="9725" max="9725" width="5.140625" style="217" customWidth="1"/>
    <col min="9726" max="9726" width="32.42578125" style="217" customWidth="1"/>
    <col min="9727" max="9729" width="10.28515625" style="217" customWidth="1"/>
    <col min="9730" max="9731" width="12.42578125" style="217" customWidth="1"/>
    <col min="9732" max="9732" width="11.28515625" style="217" customWidth="1"/>
    <col min="9733" max="9733" width="12.42578125" style="217" customWidth="1"/>
    <col min="9734" max="9734" width="11.28515625" style="217" customWidth="1"/>
    <col min="9735" max="9735" width="12.42578125" style="217" customWidth="1"/>
    <col min="9736" max="9736" width="11.28515625" style="217" customWidth="1"/>
    <col min="9737" max="9737" width="12.42578125" style="217" customWidth="1"/>
    <col min="9738" max="9738" width="11.28515625" style="217" customWidth="1"/>
    <col min="9739" max="9739" width="12.42578125" style="217" customWidth="1"/>
    <col min="9740" max="9740" width="11.28515625" style="217" customWidth="1"/>
    <col min="9741" max="9741" width="14.140625" style="217" customWidth="1"/>
    <col min="9742" max="9742" width="10.28515625" style="217" customWidth="1"/>
    <col min="9743" max="9743" width="17.140625" style="217" customWidth="1"/>
    <col min="9744" max="9744" width="12" style="217" customWidth="1"/>
    <col min="9745" max="9745" width="14.140625" style="217" customWidth="1"/>
    <col min="9746" max="9746" width="10.28515625" style="217" customWidth="1"/>
    <col min="9747" max="9747" width="17.140625" style="217" customWidth="1"/>
    <col min="9748" max="9748" width="12" style="217" customWidth="1"/>
    <col min="9749" max="9749" width="10.7109375" style="217" customWidth="1"/>
    <col min="9750" max="9752" width="9" style="217" customWidth="1"/>
    <col min="9753" max="9980" width="9" style="217"/>
    <col min="9981" max="9981" width="5.140625" style="217" customWidth="1"/>
    <col min="9982" max="9982" width="32.42578125" style="217" customWidth="1"/>
    <col min="9983" max="9985" width="10.28515625" style="217" customWidth="1"/>
    <col min="9986" max="9987" width="12.42578125" style="217" customWidth="1"/>
    <col min="9988" max="9988" width="11.28515625" style="217" customWidth="1"/>
    <col min="9989" max="9989" width="12.42578125" style="217" customWidth="1"/>
    <col min="9990" max="9990" width="11.28515625" style="217" customWidth="1"/>
    <col min="9991" max="9991" width="12.42578125" style="217" customWidth="1"/>
    <col min="9992" max="9992" width="11.28515625" style="217" customWidth="1"/>
    <col min="9993" max="9993" width="12.42578125" style="217" customWidth="1"/>
    <col min="9994" max="9994" width="11.28515625" style="217" customWidth="1"/>
    <col min="9995" max="9995" width="12.42578125" style="217" customWidth="1"/>
    <col min="9996" max="9996" width="11.28515625" style="217" customWidth="1"/>
    <col min="9997" max="9997" width="14.140625" style="217" customWidth="1"/>
    <col min="9998" max="9998" width="10.28515625" style="217" customWidth="1"/>
    <col min="9999" max="9999" width="17.140625" style="217" customWidth="1"/>
    <col min="10000" max="10000" width="12" style="217" customWidth="1"/>
    <col min="10001" max="10001" width="14.140625" style="217" customWidth="1"/>
    <col min="10002" max="10002" width="10.28515625" style="217" customWidth="1"/>
    <col min="10003" max="10003" width="17.140625" style="217" customWidth="1"/>
    <col min="10004" max="10004" width="12" style="217" customWidth="1"/>
    <col min="10005" max="10005" width="10.7109375" style="217" customWidth="1"/>
    <col min="10006" max="10008" width="9" style="217" customWidth="1"/>
    <col min="10009" max="10236" width="9" style="217"/>
    <col min="10237" max="10237" width="5.140625" style="217" customWidth="1"/>
    <col min="10238" max="10238" width="32.42578125" style="217" customWidth="1"/>
    <col min="10239" max="10241" width="10.28515625" style="217" customWidth="1"/>
    <col min="10242" max="10243" width="12.42578125" style="217" customWidth="1"/>
    <col min="10244" max="10244" width="11.28515625" style="217" customWidth="1"/>
    <col min="10245" max="10245" width="12.42578125" style="217" customWidth="1"/>
    <col min="10246" max="10246" width="11.28515625" style="217" customWidth="1"/>
    <col min="10247" max="10247" width="12.42578125" style="217" customWidth="1"/>
    <col min="10248" max="10248" width="11.28515625" style="217" customWidth="1"/>
    <col min="10249" max="10249" width="12.42578125" style="217" customWidth="1"/>
    <col min="10250" max="10250" width="11.28515625" style="217" customWidth="1"/>
    <col min="10251" max="10251" width="12.42578125" style="217" customWidth="1"/>
    <col min="10252" max="10252" width="11.28515625" style="217" customWidth="1"/>
    <col min="10253" max="10253" width="14.140625" style="217" customWidth="1"/>
    <col min="10254" max="10254" width="10.28515625" style="217" customWidth="1"/>
    <col min="10255" max="10255" width="17.140625" style="217" customWidth="1"/>
    <col min="10256" max="10256" width="12" style="217" customWidth="1"/>
    <col min="10257" max="10257" width="14.140625" style="217" customWidth="1"/>
    <col min="10258" max="10258" width="10.28515625" style="217" customWidth="1"/>
    <col min="10259" max="10259" width="17.140625" style="217" customWidth="1"/>
    <col min="10260" max="10260" width="12" style="217" customWidth="1"/>
    <col min="10261" max="10261" width="10.7109375" style="217" customWidth="1"/>
    <col min="10262" max="10264" width="9" style="217" customWidth="1"/>
    <col min="10265" max="10492" width="9" style="217"/>
    <col min="10493" max="10493" width="5.140625" style="217" customWidth="1"/>
    <col min="10494" max="10494" width="32.42578125" style="217" customWidth="1"/>
    <col min="10495" max="10497" width="10.28515625" style="217" customWidth="1"/>
    <col min="10498" max="10499" width="12.42578125" style="217" customWidth="1"/>
    <col min="10500" max="10500" width="11.28515625" style="217" customWidth="1"/>
    <col min="10501" max="10501" width="12.42578125" style="217" customWidth="1"/>
    <col min="10502" max="10502" width="11.28515625" style="217" customWidth="1"/>
    <col min="10503" max="10503" width="12.42578125" style="217" customWidth="1"/>
    <col min="10504" max="10504" width="11.28515625" style="217" customWidth="1"/>
    <col min="10505" max="10505" width="12.42578125" style="217" customWidth="1"/>
    <col min="10506" max="10506" width="11.28515625" style="217" customWidth="1"/>
    <col min="10507" max="10507" width="12.42578125" style="217" customWidth="1"/>
    <col min="10508" max="10508" width="11.28515625" style="217" customWidth="1"/>
    <col min="10509" max="10509" width="14.140625" style="217" customWidth="1"/>
    <col min="10510" max="10510" width="10.28515625" style="217" customWidth="1"/>
    <col min="10511" max="10511" width="17.140625" style="217" customWidth="1"/>
    <col min="10512" max="10512" width="12" style="217" customWidth="1"/>
    <col min="10513" max="10513" width="14.140625" style="217" customWidth="1"/>
    <col min="10514" max="10514" width="10.28515625" style="217" customWidth="1"/>
    <col min="10515" max="10515" width="17.140625" style="217" customWidth="1"/>
    <col min="10516" max="10516" width="12" style="217" customWidth="1"/>
    <col min="10517" max="10517" width="10.7109375" style="217" customWidth="1"/>
    <col min="10518" max="10520" width="9" style="217" customWidth="1"/>
    <col min="10521" max="10748" width="9" style="217"/>
    <col min="10749" max="10749" width="5.140625" style="217" customWidth="1"/>
    <col min="10750" max="10750" width="32.42578125" style="217" customWidth="1"/>
    <col min="10751" max="10753" width="10.28515625" style="217" customWidth="1"/>
    <col min="10754" max="10755" width="12.42578125" style="217" customWidth="1"/>
    <col min="10756" max="10756" width="11.28515625" style="217" customWidth="1"/>
    <col min="10757" max="10757" width="12.42578125" style="217" customWidth="1"/>
    <col min="10758" max="10758" width="11.28515625" style="217" customWidth="1"/>
    <col min="10759" max="10759" width="12.42578125" style="217" customWidth="1"/>
    <col min="10760" max="10760" width="11.28515625" style="217" customWidth="1"/>
    <col min="10761" max="10761" width="12.42578125" style="217" customWidth="1"/>
    <col min="10762" max="10762" width="11.28515625" style="217" customWidth="1"/>
    <col min="10763" max="10763" width="12.42578125" style="217" customWidth="1"/>
    <col min="10764" max="10764" width="11.28515625" style="217" customWidth="1"/>
    <col min="10765" max="10765" width="14.140625" style="217" customWidth="1"/>
    <col min="10766" max="10766" width="10.28515625" style="217" customWidth="1"/>
    <col min="10767" max="10767" width="17.140625" style="217" customWidth="1"/>
    <col min="10768" max="10768" width="12" style="217" customWidth="1"/>
    <col min="10769" max="10769" width="14.140625" style="217" customWidth="1"/>
    <col min="10770" max="10770" width="10.28515625" style="217" customWidth="1"/>
    <col min="10771" max="10771" width="17.140625" style="217" customWidth="1"/>
    <col min="10772" max="10772" width="12" style="217" customWidth="1"/>
    <col min="10773" max="10773" width="10.7109375" style="217" customWidth="1"/>
    <col min="10774" max="10776" width="9" style="217" customWidth="1"/>
    <col min="10777" max="11004" width="9" style="217"/>
    <col min="11005" max="11005" width="5.140625" style="217" customWidth="1"/>
    <col min="11006" max="11006" width="32.42578125" style="217" customWidth="1"/>
    <col min="11007" max="11009" width="10.28515625" style="217" customWidth="1"/>
    <col min="11010" max="11011" width="12.42578125" style="217" customWidth="1"/>
    <col min="11012" max="11012" width="11.28515625" style="217" customWidth="1"/>
    <col min="11013" max="11013" width="12.42578125" style="217" customWidth="1"/>
    <col min="11014" max="11014" width="11.28515625" style="217" customWidth="1"/>
    <col min="11015" max="11015" width="12.42578125" style="217" customWidth="1"/>
    <col min="11016" max="11016" width="11.28515625" style="217" customWidth="1"/>
    <col min="11017" max="11017" width="12.42578125" style="217" customWidth="1"/>
    <col min="11018" max="11018" width="11.28515625" style="217" customWidth="1"/>
    <col min="11019" max="11019" width="12.42578125" style="217" customWidth="1"/>
    <col min="11020" max="11020" width="11.28515625" style="217" customWidth="1"/>
    <col min="11021" max="11021" width="14.140625" style="217" customWidth="1"/>
    <col min="11022" max="11022" width="10.28515625" style="217" customWidth="1"/>
    <col min="11023" max="11023" width="17.140625" style="217" customWidth="1"/>
    <col min="11024" max="11024" width="12" style="217" customWidth="1"/>
    <col min="11025" max="11025" width="14.140625" style="217" customWidth="1"/>
    <col min="11026" max="11026" width="10.28515625" style="217" customWidth="1"/>
    <col min="11027" max="11027" width="17.140625" style="217" customWidth="1"/>
    <col min="11028" max="11028" width="12" style="217" customWidth="1"/>
    <col min="11029" max="11029" width="10.7109375" style="217" customWidth="1"/>
    <col min="11030" max="11032" width="9" style="217" customWidth="1"/>
    <col min="11033" max="11260" width="9" style="217"/>
    <col min="11261" max="11261" width="5.140625" style="217" customWidth="1"/>
    <col min="11262" max="11262" width="32.42578125" style="217" customWidth="1"/>
    <col min="11263" max="11265" width="10.28515625" style="217" customWidth="1"/>
    <col min="11266" max="11267" width="12.42578125" style="217" customWidth="1"/>
    <col min="11268" max="11268" width="11.28515625" style="217" customWidth="1"/>
    <col min="11269" max="11269" width="12.42578125" style="217" customWidth="1"/>
    <col min="11270" max="11270" width="11.28515625" style="217" customWidth="1"/>
    <col min="11271" max="11271" width="12.42578125" style="217" customWidth="1"/>
    <col min="11272" max="11272" width="11.28515625" style="217" customWidth="1"/>
    <col min="11273" max="11273" width="12.42578125" style="217" customWidth="1"/>
    <col min="11274" max="11274" width="11.28515625" style="217" customWidth="1"/>
    <col min="11275" max="11275" width="12.42578125" style="217" customWidth="1"/>
    <col min="11276" max="11276" width="11.28515625" style="217" customWidth="1"/>
    <col min="11277" max="11277" width="14.140625" style="217" customWidth="1"/>
    <col min="11278" max="11278" width="10.28515625" style="217" customWidth="1"/>
    <col min="11279" max="11279" width="17.140625" style="217" customWidth="1"/>
    <col min="11280" max="11280" width="12" style="217" customWidth="1"/>
    <col min="11281" max="11281" width="14.140625" style="217" customWidth="1"/>
    <col min="11282" max="11282" width="10.28515625" style="217" customWidth="1"/>
    <col min="11283" max="11283" width="17.140625" style="217" customWidth="1"/>
    <col min="11284" max="11284" width="12" style="217" customWidth="1"/>
    <col min="11285" max="11285" width="10.7109375" style="217" customWidth="1"/>
    <col min="11286" max="11288" width="9" style="217" customWidth="1"/>
    <col min="11289" max="11516" width="9" style="217"/>
    <col min="11517" max="11517" width="5.140625" style="217" customWidth="1"/>
    <col min="11518" max="11518" width="32.42578125" style="217" customWidth="1"/>
    <col min="11519" max="11521" width="10.28515625" style="217" customWidth="1"/>
    <col min="11522" max="11523" width="12.42578125" style="217" customWidth="1"/>
    <col min="11524" max="11524" width="11.28515625" style="217" customWidth="1"/>
    <col min="11525" max="11525" width="12.42578125" style="217" customWidth="1"/>
    <col min="11526" max="11526" width="11.28515625" style="217" customWidth="1"/>
    <col min="11527" max="11527" width="12.42578125" style="217" customWidth="1"/>
    <col min="11528" max="11528" width="11.28515625" style="217" customWidth="1"/>
    <col min="11529" max="11529" width="12.42578125" style="217" customWidth="1"/>
    <col min="11530" max="11530" width="11.28515625" style="217" customWidth="1"/>
    <col min="11531" max="11531" width="12.42578125" style="217" customWidth="1"/>
    <col min="11532" max="11532" width="11.28515625" style="217" customWidth="1"/>
    <col min="11533" max="11533" width="14.140625" style="217" customWidth="1"/>
    <col min="11534" max="11534" width="10.28515625" style="217" customWidth="1"/>
    <col min="11535" max="11535" width="17.140625" style="217" customWidth="1"/>
    <col min="11536" max="11536" width="12" style="217" customWidth="1"/>
    <col min="11537" max="11537" width="14.140625" style="217" customWidth="1"/>
    <col min="11538" max="11538" width="10.28515625" style="217" customWidth="1"/>
    <col min="11539" max="11539" width="17.140625" style="217" customWidth="1"/>
    <col min="11540" max="11540" width="12" style="217" customWidth="1"/>
    <col min="11541" max="11541" width="10.7109375" style="217" customWidth="1"/>
    <col min="11542" max="11544" width="9" style="217" customWidth="1"/>
    <col min="11545" max="11772" width="9" style="217"/>
    <col min="11773" max="11773" width="5.140625" style="217" customWidth="1"/>
    <col min="11774" max="11774" width="32.42578125" style="217" customWidth="1"/>
    <col min="11775" max="11777" width="10.28515625" style="217" customWidth="1"/>
    <col min="11778" max="11779" width="12.42578125" style="217" customWidth="1"/>
    <col min="11780" max="11780" width="11.28515625" style="217" customWidth="1"/>
    <col min="11781" max="11781" width="12.42578125" style="217" customWidth="1"/>
    <col min="11782" max="11782" width="11.28515625" style="217" customWidth="1"/>
    <col min="11783" max="11783" width="12.42578125" style="217" customWidth="1"/>
    <col min="11784" max="11784" width="11.28515625" style="217" customWidth="1"/>
    <col min="11785" max="11785" width="12.42578125" style="217" customWidth="1"/>
    <col min="11786" max="11786" width="11.28515625" style="217" customWidth="1"/>
    <col min="11787" max="11787" width="12.42578125" style="217" customWidth="1"/>
    <col min="11788" max="11788" width="11.28515625" style="217" customWidth="1"/>
    <col min="11789" max="11789" width="14.140625" style="217" customWidth="1"/>
    <col min="11790" max="11790" width="10.28515625" style="217" customWidth="1"/>
    <col min="11791" max="11791" width="17.140625" style="217" customWidth="1"/>
    <col min="11792" max="11792" width="12" style="217" customWidth="1"/>
    <col min="11793" max="11793" width="14.140625" style="217" customWidth="1"/>
    <col min="11794" max="11794" width="10.28515625" style="217" customWidth="1"/>
    <col min="11795" max="11795" width="17.140625" style="217" customWidth="1"/>
    <col min="11796" max="11796" width="12" style="217" customWidth="1"/>
    <col min="11797" max="11797" width="10.7109375" style="217" customWidth="1"/>
    <col min="11798" max="11800" width="9" style="217" customWidth="1"/>
    <col min="11801" max="12028" width="9" style="217"/>
    <col min="12029" max="12029" width="5.140625" style="217" customWidth="1"/>
    <col min="12030" max="12030" width="32.42578125" style="217" customWidth="1"/>
    <col min="12031" max="12033" width="10.28515625" style="217" customWidth="1"/>
    <col min="12034" max="12035" width="12.42578125" style="217" customWidth="1"/>
    <col min="12036" max="12036" width="11.28515625" style="217" customWidth="1"/>
    <col min="12037" max="12037" width="12.42578125" style="217" customWidth="1"/>
    <col min="12038" max="12038" width="11.28515625" style="217" customWidth="1"/>
    <col min="12039" max="12039" width="12.42578125" style="217" customWidth="1"/>
    <col min="12040" max="12040" width="11.28515625" style="217" customWidth="1"/>
    <col min="12041" max="12041" width="12.42578125" style="217" customWidth="1"/>
    <col min="12042" max="12042" width="11.28515625" style="217" customWidth="1"/>
    <col min="12043" max="12043" width="12.42578125" style="217" customWidth="1"/>
    <col min="12044" max="12044" width="11.28515625" style="217" customWidth="1"/>
    <col min="12045" max="12045" width="14.140625" style="217" customWidth="1"/>
    <col min="12046" max="12046" width="10.28515625" style="217" customWidth="1"/>
    <col min="12047" max="12047" width="17.140625" style="217" customWidth="1"/>
    <col min="12048" max="12048" width="12" style="217" customWidth="1"/>
    <col min="12049" max="12049" width="14.140625" style="217" customWidth="1"/>
    <col min="12050" max="12050" width="10.28515625" style="217" customWidth="1"/>
    <col min="12051" max="12051" width="17.140625" style="217" customWidth="1"/>
    <col min="12052" max="12052" width="12" style="217" customWidth="1"/>
    <col min="12053" max="12053" width="10.7109375" style="217" customWidth="1"/>
    <col min="12054" max="12056" width="9" style="217" customWidth="1"/>
    <col min="12057" max="12284" width="9" style="217"/>
    <col min="12285" max="12285" width="5.140625" style="217" customWidth="1"/>
    <col min="12286" max="12286" width="32.42578125" style="217" customWidth="1"/>
    <col min="12287" max="12289" width="10.28515625" style="217" customWidth="1"/>
    <col min="12290" max="12291" width="12.42578125" style="217" customWidth="1"/>
    <col min="12292" max="12292" width="11.28515625" style="217" customWidth="1"/>
    <col min="12293" max="12293" width="12.42578125" style="217" customWidth="1"/>
    <col min="12294" max="12294" width="11.28515625" style="217" customWidth="1"/>
    <col min="12295" max="12295" width="12.42578125" style="217" customWidth="1"/>
    <col min="12296" max="12296" width="11.28515625" style="217" customWidth="1"/>
    <col min="12297" max="12297" width="12.42578125" style="217" customWidth="1"/>
    <col min="12298" max="12298" width="11.28515625" style="217" customWidth="1"/>
    <col min="12299" max="12299" width="12.42578125" style="217" customWidth="1"/>
    <col min="12300" max="12300" width="11.28515625" style="217" customWidth="1"/>
    <col min="12301" max="12301" width="14.140625" style="217" customWidth="1"/>
    <col min="12302" max="12302" width="10.28515625" style="217" customWidth="1"/>
    <col min="12303" max="12303" width="17.140625" style="217" customWidth="1"/>
    <col min="12304" max="12304" width="12" style="217" customWidth="1"/>
    <col min="12305" max="12305" width="14.140625" style="217" customWidth="1"/>
    <col min="12306" max="12306" width="10.28515625" style="217" customWidth="1"/>
    <col min="12307" max="12307" width="17.140625" style="217" customWidth="1"/>
    <col min="12308" max="12308" width="12" style="217" customWidth="1"/>
    <col min="12309" max="12309" width="10.7109375" style="217" customWidth="1"/>
    <col min="12310" max="12312" width="9" style="217" customWidth="1"/>
    <col min="12313" max="12540" width="9" style="217"/>
    <col min="12541" max="12541" width="5.140625" style="217" customWidth="1"/>
    <col min="12542" max="12542" width="32.42578125" style="217" customWidth="1"/>
    <col min="12543" max="12545" width="10.28515625" style="217" customWidth="1"/>
    <col min="12546" max="12547" width="12.42578125" style="217" customWidth="1"/>
    <col min="12548" max="12548" width="11.28515625" style="217" customWidth="1"/>
    <col min="12549" max="12549" width="12.42578125" style="217" customWidth="1"/>
    <col min="12550" max="12550" width="11.28515625" style="217" customWidth="1"/>
    <col min="12551" max="12551" width="12.42578125" style="217" customWidth="1"/>
    <col min="12552" max="12552" width="11.28515625" style="217" customWidth="1"/>
    <col min="12553" max="12553" width="12.42578125" style="217" customWidth="1"/>
    <col min="12554" max="12554" width="11.28515625" style="217" customWidth="1"/>
    <col min="12555" max="12555" width="12.42578125" style="217" customWidth="1"/>
    <col min="12556" max="12556" width="11.28515625" style="217" customWidth="1"/>
    <col min="12557" max="12557" width="14.140625" style="217" customWidth="1"/>
    <col min="12558" max="12558" width="10.28515625" style="217" customWidth="1"/>
    <col min="12559" max="12559" width="17.140625" style="217" customWidth="1"/>
    <col min="12560" max="12560" width="12" style="217" customWidth="1"/>
    <col min="12561" max="12561" width="14.140625" style="217" customWidth="1"/>
    <col min="12562" max="12562" width="10.28515625" style="217" customWidth="1"/>
    <col min="12563" max="12563" width="17.140625" style="217" customWidth="1"/>
    <col min="12564" max="12564" width="12" style="217" customWidth="1"/>
    <col min="12565" max="12565" width="10.7109375" style="217" customWidth="1"/>
    <col min="12566" max="12568" width="9" style="217" customWidth="1"/>
    <col min="12569" max="12796" width="9" style="217"/>
    <col min="12797" max="12797" width="5.140625" style="217" customWidth="1"/>
    <col min="12798" max="12798" width="32.42578125" style="217" customWidth="1"/>
    <col min="12799" max="12801" width="10.28515625" style="217" customWidth="1"/>
    <col min="12802" max="12803" width="12.42578125" style="217" customWidth="1"/>
    <col min="12804" max="12804" width="11.28515625" style="217" customWidth="1"/>
    <col min="12805" max="12805" width="12.42578125" style="217" customWidth="1"/>
    <col min="12806" max="12806" width="11.28515625" style="217" customWidth="1"/>
    <col min="12807" max="12807" width="12.42578125" style="217" customWidth="1"/>
    <col min="12808" max="12808" width="11.28515625" style="217" customWidth="1"/>
    <col min="12809" max="12809" width="12.42578125" style="217" customWidth="1"/>
    <col min="12810" max="12810" width="11.28515625" style="217" customWidth="1"/>
    <col min="12811" max="12811" width="12.42578125" style="217" customWidth="1"/>
    <col min="12812" max="12812" width="11.28515625" style="217" customWidth="1"/>
    <col min="12813" max="12813" width="14.140625" style="217" customWidth="1"/>
    <col min="12814" max="12814" width="10.28515625" style="217" customWidth="1"/>
    <col min="12815" max="12815" width="17.140625" style="217" customWidth="1"/>
    <col min="12816" max="12816" width="12" style="217" customWidth="1"/>
    <col min="12817" max="12817" width="14.140625" style="217" customWidth="1"/>
    <col min="12818" max="12818" width="10.28515625" style="217" customWidth="1"/>
    <col min="12819" max="12819" width="17.140625" style="217" customWidth="1"/>
    <col min="12820" max="12820" width="12" style="217" customWidth="1"/>
    <col min="12821" max="12821" width="10.7109375" style="217" customWidth="1"/>
    <col min="12822" max="12824" width="9" style="217" customWidth="1"/>
    <col min="12825" max="13052" width="9" style="217"/>
    <col min="13053" max="13053" width="5.140625" style="217" customWidth="1"/>
    <col min="13054" max="13054" width="32.42578125" style="217" customWidth="1"/>
    <col min="13055" max="13057" width="10.28515625" style="217" customWidth="1"/>
    <col min="13058" max="13059" width="12.42578125" style="217" customWidth="1"/>
    <col min="13060" max="13060" width="11.28515625" style="217" customWidth="1"/>
    <col min="13061" max="13061" width="12.42578125" style="217" customWidth="1"/>
    <col min="13062" max="13062" width="11.28515625" style="217" customWidth="1"/>
    <col min="13063" max="13063" width="12.42578125" style="217" customWidth="1"/>
    <col min="13064" max="13064" width="11.28515625" style="217" customWidth="1"/>
    <col min="13065" max="13065" width="12.42578125" style="217" customWidth="1"/>
    <col min="13066" max="13066" width="11.28515625" style="217" customWidth="1"/>
    <col min="13067" max="13067" width="12.42578125" style="217" customWidth="1"/>
    <col min="13068" max="13068" width="11.28515625" style="217" customWidth="1"/>
    <col min="13069" max="13069" width="14.140625" style="217" customWidth="1"/>
    <col min="13070" max="13070" width="10.28515625" style="217" customWidth="1"/>
    <col min="13071" max="13071" width="17.140625" style="217" customWidth="1"/>
    <col min="13072" max="13072" width="12" style="217" customWidth="1"/>
    <col min="13073" max="13073" width="14.140625" style="217" customWidth="1"/>
    <col min="13074" max="13074" width="10.28515625" style="217" customWidth="1"/>
    <col min="13075" max="13075" width="17.140625" style="217" customWidth="1"/>
    <col min="13076" max="13076" width="12" style="217" customWidth="1"/>
    <col min="13077" max="13077" width="10.7109375" style="217" customWidth="1"/>
    <col min="13078" max="13080" width="9" style="217" customWidth="1"/>
    <col min="13081" max="13308" width="9" style="217"/>
    <col min="13309" max="13309" width="5.140625" style="217" customWidth="1"/>
    <col min="13310" max="13310" width="32.42578125" style="217" customWidth="1"/>
    <col min="13311" max="13313" width="10.28515625" style="217" customWidth="1"/>
    <col min="13314" max="13315" width="12.42578125" style="217" customWidth="1"/>
    <col min="13316" max="13316" width="11.28515625" style="217" customWidth="1"/>
    <col min="13317" max="13317" width="12.42578125" style="217" customWidth="1"/>
    <col min="13318" max="13318" width="11.28515625" style="217" customWidth="1"/>
    <col min="13319" max="13319" width="12.42578125" style="217" customWidth="1"/>
    <col min="13320" max="13320" width="11.28515625" style="217" customWidth="1"/>
    <col min="13321" max="13321" width="12.42578125" style="217" customWidth="1"/>
    <col min="13322" max="13322" width="11.28515625" style="217" customWidth="1"/>
    <col min="13323" max="13323" width="12.42578125" style="217" customWidth="1"/>
    <col min="13324" max="13324" width="11.28515625" style="217" customWidth="1"/>
    <col min="13325" max="13325" width="14.140625" style="217" customWidth="1"/>
    <col min="13326" max="13326" width="10.28515625" style="217" customWidth="1"/>
    <col min="13327" max="13327" width="17.140625" style="217" customWidth="1"/>
    <col min="13328" max="13328" width="12" style="217" customWidth="1"/>
    <col min="13329" max="13329" width="14.140625" style="217" customWidth="1"/>
    <col min="13330" max="13330" width="10.28515625" style="217" customWidth="1"/>
    <col min="13331" max="13331" width="17.140625" style="217" customWidth="1"/>
    <col min="13332" max="13332" width="12" style="217" customWidth="1"/>
    <col min="13333" max="13333" width="10.7109375" style="217" customWidth="1"/>
    <col min="13334" max="13336" width="9" style="217" customWidth="1"/>
    <col min="13337" max="13564" width="9" style="217"/>
    <col min="13565" max="13565" width="5.140625" style="217" customWidth="1"/>
    <col min="13566" max="13566" width="32.42578125" style="217" customWidth="1"/>
    <col min="13567" max="13569" width="10.28515625" style="217" customWidth="1"/>
    <col min="13570" max="13571" width="12.42578125" style="217" customWidth="1"/>
    <col min="13572" max="13572" width="11.28515625" style="217" customWidth="1"/>
    <col min="13573" max="13573" width="12.42578125" style="217" customWidth="1"/>
    <col min="13574" max="13574" width="11.28515625" style="217" customWidth="1"/>
    <col min="13575" max="13575" width="12.42578125" style="217" customWidth="1"/>
    <col min="13576" max="13576" width="11.28515625" style="217" customWidth="1"/>
    <col min="13577" max="13577" width="12.42578125" style="217" customWidth="1"/>
    <col min="13578" max="13578" width="11.28515625" style="217" customWidth="1"/>
    <col min="13579" max="13579" width="12.42578125" style="217" customWidth="1"/>
    <col min="13580" max="13580" width="11.28515625" style="217" customWidth="1"/>
    <col min="13581" max="13581" width="14.140625" style="217" customWidth="1"/>
    <col min="13582" max="13582" width="10.28515625" style="217" customWidth="1"/>
    <col min="13583" max="13583" width="17.140625" style="217" customWidth="1"/>
    <col min="13584" max="13584" width="12" style="217" customWidth="1"/>
    <col min="13585" max="13585" width="14.140625" style="217" customWidth="1"/>
    <col min="13586" max="13586" width="10.28515625" style="217" customWidth="1"/>
    <col min="13587" max="13587" width="17.140625" style="217" customWidth="1"/>
    <col min="13588" max="13588" width="12" style="217" customWidth="1"/>
    <col min="13589" max="13589" width="10.7109375" style="217" customWidth="1"/>
    <col min="13590" max="13592" width="9" style="217" customWidth="1"/>
    <col min="13593" max="13820" width="9" style="217"/>
    <col min="13821" max="13821" width="5.140625" style="217" customWidth="1"/>
    <col min="13822" max="13822" width="32.42578125" style="217" customWidth="1"/>
    <col min="13823" max="13825" width="10.28515625" style="217" customWidth="1"/>
    <col min="13826" max="13827" width="12.42578125" style="217" customWidth="1"/>
    <col min="13828" max="13828" width="11.28515625" style="217" customWidth="1"/>
    <col min="13829" max="13829" width="12.42578125" style="217" customWidth="1"/>
    <col min="13830" max="13830" width="11.28515625" style="217" customWidth="1"/>
    <col min="13831" max="13831" width="12.42578125" style="217" customWidth="1"/>
    <col min="13832" max="13832" width="11.28515625" style="217" customWidth="1"/>
    <col min="13833" max="13833" width="12.42578125" style="217" customWidth="1"/>
    <col min="13834" max="13834" width="11.28515625" style="217" customWidth="1"/>
    <col min="13835" max="13835" width="12.42578125" style="217" customWidth="1"/>
    <col min="13836" max="13836" width="11.28515625" style="217" customWidth="1"/>
    <col min="13837" max="13837" width="14.140625" style="217" customWidth="1"/>
    <col min="13838" max="13838" width="10.28515625" style="217" customWidth="1"/>
    <col min="13839" max="13839" width="17.140625" style="217" customWidth="1"/>
    <col min="13840" max="13840" width="12" style="217" customWidth="1"/>
    <col min="13841" max="13841" width="14.140625" style="217" customWidth="1"/>
    <col min="13842" max="13842" width="10.28515625" style="217" customWidth="1"/>
    <col min="13843" max="13843" width="17.140625" style="217" customWidth="1"/>
    <col min="13844" max="13844" width="12" style="217" customWidth="1"/>
    <col min="13845" max="13845" width="10.7109375" style="217" customWidth="1"/>
    <col min="13846" max="13848" width="9" style="217" customWidth="1"/>
    <col min="13849" max="14076" width="9" style="217"/>
    <col min="14077" max="14077" width="5.140625" style="217" customWidth="1"/>
    <col min="14078" max="14078" width="32.42578125" style="217" customWidth="1"/>
    <col min="14079" max="14081" width="10.28515625" style="217" customWidth="1"/>
    <col min="14082" max="14083" width="12.42578125" style="217" customWidth="1"/>
    <col min="14084" max="14084" width="11.28515625" style="217" customWidth="1"/>
    <col min="14085" max="14085" width="12.42578125" style="217" customWidth="1"/>
    <col min="14086" max="14086" width="11.28515625" style="217" customWidth="1"/>
    <col min="14087" max="14087" width="12.42578125" style="217" customWidth="1"/>
    <col min="14088" max="14088" width="11.28515625" style="217" customWidth="1"/>
    <col min="14089" max="14089" width="12.42578125" style="217" customWidth="1"/>
    <col min="14090" max="14090" width="11.28515625" style="217" customWidth="1"/>
    <col min="14091" max="14091" width="12.42578125" style="217" customWidth="1"/>
    <col min="14092" max="14092" width="11.28515625" style="217" customWidth="1"/>
    <col min="14093" max="14093" width="14.140625" style="217" customWidth="1"/>
    <col min="14094" max="14094" width="10.28515625" style="217" customWidth="1"/>
    <col min="14095" max="14095" width="17.140625" style="217" customWidth="1"/>
    <col min="14096" max="14096" width="12" style="217" customWidth="1"/>
    <col min="14097" max="14097" width="14.140625" style="217" customWidth="1"/>
    <col min="14098" max="14098" width="10.28515625" style="217" customWidth="1"/>
    <col min="14099" max="14099" width="17.140625" style="217" customWidth="1"/>
    <col min="14100" max="14100" width="12" style="217" customWidth="1"/>
    <col min="14101" max="14101" width="10.7109375" style="217" customWidth="1"/>
    <col min="14102" max="14104" width="9" style="217" customWidth="1"/>
    <col min="14105" max="14332" width="9" style="217"/>
    <col min="14333" max="14333" width="5.140625" style="217" customWidth="1"/>
    <col min="14334" max="14334" width="32.42578125" style="217" customWidth="1"/>
    <col min="14335" max="14337" width="10.28515625" style="217" customWidth="1"/>
    <col min="14338" max="14339" width="12.42578125" style="217" customWidth="1"/>
    <col min="14340" max="14340" width="11.28515625" style="217" customWidth="1"/>
    <col min="14341" max="14341" width="12.42578125" style="217" customWidth="1"/>
    <col min="14342" max="14342" width="11.28515625" style="217" customWidth="1"/>
    <col min="14343" max="14343" width="12.42578125" style="217" customWidth="1"/>
    <col min="14344" max="14344" width="11.28515625" style="217" customWidth="1"/>
    <col min="14345" max="14345" width="12.42578125" style="217" customWidth="1"/>
    <col min="14346" max="14346" width="11.28515625" style="217" customWidth="1"/>
    <col min="14347" max="14347" width="12.42578125" style="217" customWidth="1"/>
    <col min="14348" max="14348" width="11.28515625" style="217" customWidth="1"/>
    <col min="14349" max="14349" width="14.140625" style="217" customWidth="1"/>
    <col min="14350" max="14350" width="10.28515625" style="217" customWidth="1"/>
    <col min="14351" max="14351" width="17.140625" style="217" customWidth="1"/>
    <col min="14352" max="14352" width="12" style="217" customWidth="1"/>
    <col min="14353" max="14353" width="14.140625" style="217" customWidth="1"/>
    <col min="14354" max="14354" width="10.28515625" style="217" customWidth="1"/>
    <col min="14355" max="14355" width="17.140625" style="217" customWidth="1"/>
    <col min="14356" max="14356" width="12" style="217" customWidth="1"/>
    <col min="14357" max="14357" width="10.7109375" style="217" customWidth="1"/>
    <col min="14358" max="14360" width="9" style="217" customWidth="1"/>
    <col min="14361" max="14588" width="9" style="217"/>
    <col min="14589" max="14589" width="5.140625" style="217" customWidth="1"/>
    <col min="14590" max="14590" width="32.42578125" style="217" customWidth="1"/>
    <col min="14591" max="14593" width="10.28515625" style="217" customWidth="1"/>
    <col min="14594" max="14595" width="12.42578125" style="217" customWidth="1"/>
    <col min="14596" max="14596" width="11.28515625" style="217" customWidth="1"/>
    <col min="14597" max="14597" width="12.42578125" style="217" customWidth="1"/>
    <col min="14598" max="14598" width="11.28515625" style="217" customWidth="1"/>
    <col min="14599" max="14599" width="12.42578125" style="217" customWidth="1"/>
    <col min="14600" max="14600" width="11.28515625" style="217" customWidth="1"/>
    <col min="14601" max="14601" width="12.42578125" style="217" customWidth="1"/>
    <col min="14602" max="14602" width="11.28515625" style="217" customWidth="1"/>
    <col min="14603" max="14603" width="12.42578125" style="217" customWidth="1"/>
    <col min="14604" max="14604" width="11.28515625" style="217" customWidth="1"/>
    <col min="14605" max="14605" width="14.140625" style="217" customWidth="1"/>
    <col min="14606" max="14606" width="10.28515625" style="217" customWidth="1"/>
    <col min="14607" max="14607" width="17.140625" style="217" customWidth="1"/>
    <col min="14608" max="14608" width="12" style="217" customWidth="1"/>
    <col min="14609" max="14609" width="14.140625" style="217" customWidth="1"/>
    <col min="14610" max="14610" width="10.28515625" style="217" customWidth="1"/>
    <col min="14611" max="14611" width="17.140625" style="217" customWidth="1"/>
    <col min="14612" max="14612" width="12" style="217" customWidth="1"/>
    <col min="14613" max="14613" width="10.7109375" style="217" customWidth="1"/>
    <col min="14614" max="14616" width="9" style="217" customWidth="1"/>
    <col min="14617" max="14844" width="9" style="217"/>
    <col min="14845" max="14845" width="5.140625" style="217" customWidth="1"/>
    <col min="14846" max="14846" width="32.42578125" style="217" customWidth="1"/>
    <col min="14847" max="14849" width="10.28515625" style="217" customWidth="1"/>
    <col min="14850" max="14851" width="12.42578125" style="217" customWidth="1"/>
    <col min="14852" max="14852" width="11.28515625" style="217" customWidth="1"/>
    <col min="14853" max="14853" width="12.42578125" style="217" customWidth="1"/>
    <col min="14854" max="14854" width="11.28515625" style="217" customWidth="1"/>
    <col min="14855" max="14855" width="12.42578125" style="217" customWidth="1"/>
    <col min="14856" max="14856" width="11.28515625" style="217" customWidth="1"/>
    <col min="14857" max="14857" width="12.42578125" style="217" customWidth="1"/>
    <col min="14858" max="14858" width="11.28515625" style="217" customWidth="1"/>
    <col min="14859" max="14859" width="12.42578125" style="217" customWidth="1"/>
    <col min="14860" max="14860" width="11.28515625" style="217" customWidth="1"/>
    <col min="14861" max="14861" width="14.140625" style="217" customWidth="1"/>
    <col min="14862" max="14862" width="10.28515625" style="217" customWidth="1"/>
    <col min="14863" max="14863" width="17.140625" style="217" customWidth="1"/>
    <col min="14864" max="14864" width="12" style="217" customWidth="1"/>
    <col min="14865" max="14865" width="14.140625" style="217" customWidth="1"/>
    <col min="14866" max="14866" width="10.28515625" style="217" customWidth="1"/>
    <col min="14867" max="14867" width="17.140625" style="217" customWidth="1"/>
    <col min="14868" max="14868" width="12" style="217" customWidth="1"/>
    <col min="14869" max="14869" width="10.7109375" style="217" customWidth="1"/>
    <col min="14870" max="14872" width="9" style="217" customWidth="1"/>
    <col min="14873" max="15100" width="9" style="217"/>
    <col min="15101" max="15101" width="5.140625" style="217" customWidth="1"/>
    <col min="15102" max="15102" width="32.42578125" style="217" customWidth="1"/>
    <col min="15103" max="15105" width="10.28515625" style="217" customWidth="1"/>
    <col min="15106" max="15107" width="12.42578125" style="217" customWidth="1"/>
    <col min="15108" max="15108" width="11.28515625" style="217" customWidth="1"/>
    <col min="15109" max="15109" width="12.42578125" style="217" customWidth="1"/>
    <col min="15110" max="15110" width="11.28515625" style="217" customWidth="1"/>
    <col min="15111" max="15111" width="12.42578125" style="217" customWidth="1"/>
    <col min="15112" max="15112" width="11.28515625" style="217" customWidth="1"/>
    <col min="15113" max="15113" width="12.42578125" style="217" customWidth="1"/>
    <col min="15114" max="15114" width="11.28515625" style="217" customWidth="1"/>
    <col min="15115" max="15115" width="12.42578125" style="217" customWidth="1"/>
    <col min="15116" max="15116" width="11.28515625" style="217" customWidth="1"/>
    <col min="15117" max="15117" width="14.140625" style="217" customWidth="1"/>
    <col min="15118" max="15118" width="10.28515625" style="217" customWidth="1"/>
    <col min="15119" max="15119" width="17.140625" style="217" customWidth="1"/>
    <col min="15120" max="15120" width="12" style="217" customWidth="1"/>
    <col min="15121" max="15121" width="14.140625" style="217" customWidth="1"/>
    <col min="15122" max="15122" width="10.28515625" style="217" customWidth="1"/>
    <col min="15123" max="15123" width="17.140625" style="217" customWidth="1"/>
    <col min="15124" max="15124" width="12" style="217" customWidth="1"/>
    <col min="15125" max="15125" width="10.7109375" style="217" customWidth="1"/>
    <col min="15126" max="15128" width="9" style="217" customWidth="1"/>
    <col min="15129" max="15356" width="9" style="217"/>
    <col min="15357" max="15357" width="5.140625" style="217" customWidth="1"/>
    <col min="15358" max="15358" width="32.42578125" style="217" customWidth="1"/>
    <col min="15359" max="15361" width="10.28515625" style="217" customWidth="1"/>
    <col min="15362" max="15363" width="12.42578125" style="217" customWidth="1"/>
    <col min="15364" max="15364" width="11.28515625" style="217" customWidth="1"/>
    <col min="15365" max="15365" width="12.42578125" style="217" customWidth="1"/>
    <col min="15366" max="15366" width="11.28515625" style="217" customWidth="1"/>
    <col min="15367" max="15367" width="12.42578125" style="217" customWidth="1"/>
    <col min="15368" max="15368" width="11.28515625" style="217" customWidth="1"/>
    <col min="15369" max="15369" width="12.42578125" style="217" customWidth="1"/>
    <col min="15370" max="15370" width="11.28515625" style="217" customWidth="1"/>
    <col min="15371" max="15371" width="12.42578125" style="217" customWidth="1"/>
    <col min="15372" max="15372" width="11.28515625" style="217" customWidth="1"/>
    <col min="15373" max="15373" width="14.140625" style="217" customWidth="1"/>
    <col min="15374" max="15374" width="10.28515625" style="217" customWidth="1"/>
    <col min="15375" max="15375" width="17.140625" style="217" customWidth="1"/>
    <col min="15376" max="15376" width="12" style="217" customWidth="1"/>
    <col min="15377" max="15377" width="14.140625" style="217" customWidth="1"/>
    <col min="15378" max="15378" width="10.28515625" style="217" customWidth="1"/>
    <col min="15379" max="15379" width="17.140625" style="217" customWidth="1"/>
    <col min="15380" max="15380" width="12" style="217" customWidth="1"/>
    <col min="15381" max="15381" width="10.7109375" style="217" customWidth="1"/>
    <col min="15382" max="15384" width="9" style="217" customWidth="1"/>
    <col min="15385" max="15612" width="9" style="217"/>
    <col min="15613" max="15613" width="5.140625" style="217" customWidth="1"/>
    <col min="15614" max="15614" width="32.42578125" style="217" customWidth="1"/>
    <col min="15615" max="15617" width="10.28515625" style="217" customWidth="1"/>
    <col min="15618" max="15619" width="12.42578125" style="217" customWidth="1"/>
    <col min="15620" max="15620" width="11.28515625" style="217" customWidth="1"/>
    <col min="15621" max="15621" width="12.42578125" style="217" customWidth="1"/>
    <col min="15622" max="15622" width="11.28515625" style="217" customWidth="1"/>
    <col min="15623" max="15623" width="12.42578125" style="217" customWidth="1"/>
    <col min="15624" max="15624" width="11.28515625" style="217" customWidth="1"/>
    <col min="15625" max="15625" width="12.42578125" style="217" customWidth="1"/>
    <col min="15626" max="15626" width="11.28515625" style="217" customWidth="1"/>
    <col min="15627" max="15627" width="12.42578125" style="217" customWidth="1"/>
    <col min="15628" max="15628" width="11.28515625" style="217" customWidth="1"/>
    <col min="15629" max="15629" width="14.140625" style="217" customWidth="1"/>
    <col min="15630" max="15630" width="10.28515625" style="217" customWidth="1"/>
    <col min="15631" max="15631" width="17.140625" style="217" customWidth="1"/>
    <col min="15632" max="15632" width="12" style="217" customWidth="1"/>
    <col min="15633" max="15633" width="14.140625" style="217" customWidth="1"/>
    <col min="15634" max="15634" width="10.28515625" style="217" customWidth="1"/>
    <col min="15635" max="15635" width="17.140625" style="217" customWidth="1"/>
    <col min="15636" max="15636" width="12" style="217" customWidth="1"/>
    <col min="15637" max="15637" width="10.7109375" style="217" customWidth="1"/>
    <col min="15638" max="15640" width="9" style="217" customWidth="1"/>
    <col min="15641" max="15868" width="9" style="217"/>
    <col min="15869" max="15869" width="5.140625" style="217" customWidth="1"/>
    <col min="15870" max="15870" width="32.42578125" style="217" customWidth="1"/>
    <col min="15871" max="15873" width="10.28515625" style="217" customWidth="1"/>
    <col min="15874" max="15875" width="12.42578125" style="217" customWidth="1"/>
    <col min="15876" max="15876" width="11.28515625" style="217" customWidth="1"/>
    <col min="15877" max="15877" width="12.42578125" style="217" customWidth="1"/>
    <col min="15878" max="15878" width="11.28515625" style="217" customWidth="1"/>
    <col min="15879" max="15879" width="12.42578125" style="217" customWidth="1"/>
    <col min="15880" max="15880" width="11.28515625" style="217" customWidth="1"/>
    <col min="15881" max="15881" width="12.42578125" style="217" customWidth="1"/>
    <col min="15882" max="15882" width="11.28515625" style="217" customWidth="1"/>
    <col min="15883" max="15883" width="12.42578125" style="217" customWidth="1"/>
    <col min="15884" max="15884" width="11.28515625" style="217" customWidth="1"/>
    <col min="15885" max="15885" width="14.140625" style="217" customWidth="1"/>
    <col min="15886" max="15886" width="10.28515625" style="217" customWidth="1"/>
    <col min="15887" max="15887" width="17.140625" style="217" customWidth="1"/>
    <col min="15888" max="15888" width="12" style="217" customWidth="1"/>
    <col min="15889" max="15889" width="14.140625" style="217" customWidth="1"/>
    <col min="15890" max="15890" width="10.28515625" style="217" customWidth="1"/>
    <col min="15891" max="15891" width="17.140625" style="217" customWidth="1"/>
    <col min="15892" max="15892" width="12" style="217" customWidth="1"/>
    <col min="15893" max="15893" width="10.7109375" style="217" customWidth="1"/>
    <col min="15894" max="15896" width="9" style="217" customWidth="1"/>
    <col min="15897" max="16124" width="9" style="217"/>
    <col min="16125" max="16125" width="5.140625" style="217" customWidth="1"/>
    <col min="16126" max="16126" width="32.42578125" style="217" customWidth="1"/>
    <col min="16127" max="16129" width="10.28515625" style="217" customWidth="1"/>
    <col min="16130" max="16131" width="12.42578125" style="217" customWidth="1"/>
    <col min="16132" max="16132" width="11.28515625" style="217" customWidth="1"/>
    <col min="16133" max="16133" width="12.42578125" style="217" customWidth="1"/>
    <col min="16134" max="16134" width="11.28515625" style="217" customWidth="1"/>
    <col min="16135" max="16135" width="12.42578125" style="217" customWidth="1"/>
    <col min="16136" max="16136" width="11.28515625" style="217" customWidth="1"/>
    <col min="16137" max="16137" width="12.42578125" style="217" customWidth="1"/>
    <col min="16138" max="16138" width="11.28515625" style="217" customWidth="1"/>
    <col min="16139" max="16139" width="12.42578125" style="217" customWidth="1"/>
    <col min="16140" max="16140" width="11.28515625" style="217" customWidth="1"/>
    <col min="16141" max="16141" width="14.140625" style="217" customWidth="1"/>
    <col min="16142" max="16142" width="10.28515625" style="217" customWidth="1"/>
    <col min="16143" max="16143" width="17.140625" style="217" customWidth="1"/>
    <col min="16144" max="16144" width="12" style="217" customWidth="1"/>
    <col min="16145" max="16145" width="14.140625" style="217" customWidth="1"/>
    <col min="16146" max="16146" width="10.28515625" style="217" customWidth="1"/>
    <col min="16147" max="16147" width="17.140625" style="217" customWidth="1"/>
    <col min="16148" max="16148" width="12" style="217" customWidth="1"/>
    <col min="16149" max="16149" width="10.7109375" style="217" customWidth="1"/>
    <col min="16150" max="16152" width="9" style="217" customWidth="1"/>
    <col min="16153" max="16376" width="9" style="217"/>
    <col min="16377" max="16384" width="9.140625" style="217" customWidth="1"/>
  </cols>
  <sheetData>
    <row r="1" spans="1:31" ht="20.25">
      <c r="A1" s="367"/>
      <c r="B1" s="367"/>
      <c r="C1" s="367"/>
      <c r="D1" s="367"/>
      <c r="E1" s="367"/>
      <c r="F1" s="367"/>
      <c r="G1" s="367"/>
      <c r="H1" s="367"/>
      <c r="I1" s="367"/>
      <c r="J1" s="367"/>
      <c r="K1" s="367"/>
      <c r="L1" s="367"/>
      <c r="M1" s="367"/>
      <c r="N1" s="367"/>
      <c r="O1" s="367"/>
      <c r="P1" s="367"/>
      <c r="Q1" s="490" t="s">
        <v>399</v>
      </c>
      <c r="R1" s="490"/>
      <c r="S1" s="490"/>
      <c r="T1" s="490"/>
      <c r="U1" s="490"/>
      <c r="V1" s="490"/>
      <c r="W1" s="490"/>
      <c r="X1" s="490"/>
    </row>
    <row r="2" spans="1:31" ht="18.75">
      <c r="A2" s="365" t="s">
        <v>408</v>
      </c>
      <c r="B2" s="365"/>
      <c r="C2" s="365"/>
      <c r="D2" s="365"/>
      <c r="E2" s="365"/>
      <c r="F2" s="365"/>
      <c r="G2" s="365"/>
      <c r="H2" s="365"/>
      <c r="I2" s="365"/>
      <c r="J2" s="365"/>
      <c r="K2" s="365"/>
      <c r="L2" s="365"/>
      <c r="M2" s="365"/>
      <c r="N2" s="365"/>
      <c r="O2" s="365"/>
      <c r="P2" s="365"/>
      <c r="Q2" s="365"/>
      <c r="R2" s="365"/>
      <c r="S2" s="365"/>
      <c r="T2" s="365"/>
      <c r="U2" s="365"/>
      <c r="V2" s="365"/>
      <c r="W2" s="365"/>
      <c r="X2" s="365"/>
    </row>
    <row r="3" spans="1:31" s="1" customFormat="1" ht="18.75">
      <c r="A3" s="364" t="s">
        <v>407</v>
      </c>
      <c r="B3" s="364"/>
      <c r="C3" s="364"/>
      <c r="D3" s="364"/>
      <c r="E3" s="364"/>
      <c r="F3" s="364"/>
      <c r="G3" s="364"/>
      <c r="H3" s="364"/>
      <c r="I3" s="364"/>
      <c r="J3" s="364"/>
      <c r="K3" s="364"/>
      <c r="L3" s="364"/>
      <c r="M3" s="364"/>
      <c r="N3" s="364"/>
      <c r="O3" s="364"/>
      <c r="P3" s="364"/>
      <c r="Q3" s="364"/>
      <c r="R3" s="364"/>
      <c r="S3" s="364"/>
      <c r="T3" s="364"/>
      <c r="U3" s="364"/>
      <c r="V3" s="364"/>
      <c r="W3" s="364"/>
      <c r="X3" s="364"/>
    </row>
    <row r="4" spans="1:31" ht="18.75">
      <c r="A4" s="491" t="str">
        <f>'Biểu 02'!A4:R4</f>
        <v>(Kèm theo Nghị quyết số:           /NQ- HĐND ngày        /       /2022 của HĐND huyện Đăk Glei)</v>
      </c>
      <c r="B4" s="491"/>
      <c r="C4" s="491"/>
      <c r="D4" s="491"/>
      <c r="E4" s="491"/>
      <c r="F4" s="491"/>
      <c r="G4" s="491"/>
      <c r="H4" s="491"/>
      <c r="I4" s="491"/>
      <c r="J4" s="491"/>
      <c r="K4" s="491"/>
      <c r="L4" s="491"/>
      <c r="M4" s="491"/>
      <c r="N4" s="491"/>
      <c r="O4" s="491"/>
      <c r="P4" s="491"/>
      <c r="Q4" s="491"/>
      <c r="R4" s="491"/>
      <c r="S4" s="491"/>
      <c r="T4" s="491"/>
      <c r="U4" s="491"/>
      <c r="V4" s="491"/>
      <c r="W4" s="491"/>
      <c r="X4" s="241"/>
    </row>
    <row r="5" spans="1:31">
      <c r="A5" s="242"/>
      <c r="B5" s="242"/>
      <c r="C5" s="242"/>
      <c r="D5" s="242"/>
      <c r="E5" s="242"/>
      <c r="F5" s="242"/>
      <c r="G5" s="242"/>
      <c r="H5" s="242"/>
      <c r="I5" s="242"/>
      <c r="J5" s="242"/>
      <c r="K5" s="242"/>
      <c r="L5" s="242"/>
      <c r="M5" s="242"/>
      <c r="N5" s="242"/>
      <c r="O5" s="242"/>
      <c r="P5" s="242"/>
      <c r="Q5" s="242"/>
      <c r="R5" s="242"/>
      <c r="S5" s="242"/>
      <c r="T5" s="242"/>
      <c r="U5" s="242"/>
      <c r="V5" s="242"/>
      <c r="W5" s="242"/>
      <c r="X5" s="242"/>
    </row>
    <row r="6" spans="1:31">
      <c r="A6" s="492" t="s">
        <v>0</v>
      </c>
      <c r="B6" s="492"/>
      <c r="C6" s="492"/>
      <c r="D6" s="492"/>
      <c r="E6" s="492"/>
      <c r="F6" s="492"/>
      <c r="G6" s="492"/>
      <c r="H6" s="492"/>
      <c r="I6" s="492"/>
      <c r="J6" s="492"/>
      <c r="K6" s="492"/>
      <c r="L6" s="492"/>
      <c r="M6" s="492"/>
      <c r="N6" s="492"/>
      <c r="O6" s="492"/>
      <c r="P6" s="492"/>
      <c r="Q6" s="492"/>
      <c r="R6" s="492"/>
      <c r="S6" s="492"/>
      <c r="T6" s="492"/>
      <c r="U6" s="492"/>
      <c r="V6" s="492"/>
      <c r="W6" s="492"/>
      <c r="X6" s="492"/>
      <c r="Z6" s="222"/>
      <c r="AA6" s="222"/>
      <c r="AB6" s="222"/>
      <c r="AC6" s="222"/>
      <c r="AD6" s="222"/>
      <c r="AE6" s="222"/>
    </row>
    <row r="7" spans="1:31" s="236" customFormat="1" ht="24.75" customHeight="1">
      <c r="A7" s="489" t="s">
        <v>17</v>
      </c>
      <c r="B7" s="489" t="s">
        <v>18</v>
      </c>
      <c r="C7" s="489" t="s">
        <v>20</v>
      </c>
      <c r="D7" s="489" t="s">
        <v>21</v>
      </c>
      <c r="E7" s="489" t="s">
        <v>484</v>
      </c>
      <c r="F7" s="489" t="s">
        <v>23</v>
      </c>
      <c r="G7" s="489"/>
      <c r="H7" s="489"/>
      <c r="I7" s="489"/>
      <c r="J7" s="489" t="s">
        <v>427</v>
      </c>
      <c r="K7" s="489" t="s">
        <v>421</v>
      </c>
      <c r="L7" s="489"/>
      <c r="M7" s="489"/>
      <c r="N7" s="489" t="s">
        <v>422</v>
      </c>
      <c r="O7" s="489"/>
      <c r="P7" s="489"/>
      <c r="Q7" s="489" t="s">
        <v>469</v>
      </c>
      <c r="R7" s="489"/>
      <c r="S7" s="489"/>
      <c r="T7" s="489" t="s">
        <v>426</v>
      </c>
      <c r="U7" s="489"/>
      <c r="V7" s="489"/>
      <c r="W7" s="489" t="s">
        <v>429</v>
      </c>
      <c r="X7" s="489" t="s">
        <v>3</v>
      </c>
      <c r="AA7" s="493"/>
      <c r="AB7" s="493"/>
      <c r="AC7" s="493"/>
      <c r="AD7" s="493"/>
    </row>
    <row r="8" spans="1:31" s="236" customFormat="1" ht="43.5" customHeight="1">
      <c r="A8" s="489"/>
      <c r="B8" s="489"/>
      <c r="C8" s="489"/>
      <c r="D8" s="489"/>
      <c r="E8" s="489"/>
      <c r="F8" s="489" t="s">
        <v>164</v>
      </c>
      <c r="G8" s="489" t="s">
        <v>348</v>
      </c>
      <c r="H8" s="489"/>
      <c r="I8" s="489"/>
      <c r="J8" s="489"/>
      <c r="K8" s="489"/>
      <c r="L8" s="489"/>
      <c r="M8" s="489"/>
      <c r="N8" s="489"/>
      <c r="O8" s="489"/>
      <c r="P8" s="489"/>
      <c r="Q8" s="489"/>
      <c r="R8" s="489"/>
      <c r="S8" s="489"/>
      <c r="T8" s="489"/>
      <c r="U8" s="489"/>
      <c r="V8" s="489"/>
      <c r="W8" s="489"/>
      <c r="X8" s="489"/>
      <c r="AA8" s="493"/>
      <c r="AB8" s="493"/>
      <c r="AC8" s="493"/>
      <c r="AD8" s="493"/>
    </row>
    <row r="9" spans="1:31" s="236" customFormat="1" ht="36" customHeight="1">
      <c r="A9" s="489"/>
      <c r="B9" s="489"/>
      <c r="C9" s="489"/>
      <c r="D9" s="489"/>
      <c r="E9" s="489"/>
      <c r="F9" s="489"/>
      <c r="G9" s="489" t="s">
        <v>349</v>
      </c>
      <c r="H9" s="489" t="s">
        <v>350</v>
      </c>
      <c r="I9" s="489"/>
      <c r="J9" s="489"/>
      <c r="K9" s="489" t="s">
        <v>5</v>
      </c>
      <c r="L9" s="489" t="s">
        <v>350</v>
      </c>
      <c r="M9" s="489"/>
      <c r="N9" s="489" t="s">
        <v>5</v>
      </c>
      <c r="O9" s="489" t="s">
        <v>350</v>
      </c>
      <c r="P9" s="489"/>
      <c r="Q9" s="489" t="s">
        <v>5</v>
      </c>
      <c r="R9" s="489" t="s">
        <v>350</v>
      </c>
      <c r="S9" s="489"/>
      <c r="T9" s="489" t="s">
        <v>5</v>
      </c>
      <c r="U9" s="489" t="s">
        <v>350</v>
      </c>
      <c r="V9" s="489"/>
      <c r="W9" s="489"/>
      <c r="X9" s="489"/>
      <c r="AA9" s="493"/>
      <c r="AB9" s="493"/>
      <c r="AC9" s="493"/>
      <c r="AD9" s="493"/>
    </row>
    <row r="10" spans="1:31" s="236" customFormat="1" ht="23.25" customHeight="1">
      <c r="A10" s="489"/>
      <c r="B10" s="489"/>
      <c r="C10" s="489"/>
      <c r="D10" s="489"/>
      <c r="E10" s="489"/>
      <c r="F10" s="489"/>
      <c r="G10" s="489"/>
      <c r="H10" s="489" t="s">
        <v>351</v>
      </c>
      <c r="I10" s="495" t="s">
        <v>352</v>
      </c>
      <c r="J10" s="489"/>
      <c r="K10" s="489"/>
      <c r="L10" s="489" t="s">
        <v>351</v>
      </c>
      <c r="M10" s="489" t="s">
        <v>352</v>
      </c>
      <c r="N10" s="489"/>
      <c r="O10" s="489" t="s">
        <v>351</v>
      </c>
      <c r="P10" s="489" t="s">
        <v>352</v>
      </c>
      <c r="Q10" s="489"/>
      <c r="R10" s="489" t="s">
        <v>351</v>
      </c>
      <c r="S10" s="489" t="s">
        <v>352</v>
      </c>
      <c r="T10" s="489"/>
      <c r="U10" s="489" t="s">
        <v>351</v>
      </c>
      <c r="V10" s="489" t="s">
        <v>352</v>
      </c>
      <c r="W10" s="489"/>
      <c r="X10" s="489"/>
      <c r="AA10" s="493"/>
      <c r="AB10" s="493"/>
      <c r="AC10" s="496"/>
      <c r="AD10" s="496"/>
    </row>
    <row r="11" spans="1:31" s="236" customFormat="1" ht="46.5" customHeight="1">
      <c r="A11" s="489"/>
      <c r="B11" s="489"/>
      <c r="C11" s="489"/>
      <c r="D11" s="489"/>
      <c r="E11" s="489"/>
      <c r="F11" s="489"/>
      <c r="G11" s="489"/>
      <c r="H11" s="489"/>
      <c r="I11" s="495"/>
      <c r="J11" s="489"/>
      <c r="K11" s="489"/>
      <c r="L11" s="489"/>
      <c r="M11" s="489"/>
      <c r="N11" s="489"/>
      <c r="O11" s="489"/>
      <c r="P11" s="489"/>
      <c r="Q11" s="489"/>
      <c r="R11" s="489"/>
      <c r="S11" s="489"/>
      <c r="T11" s="489"/>
      <c r="U11" s="489"/>
      <c r="V11" s="489"/>
      <c r="W11" s="489"/>
      <c r="X11" s="489"/>
      <c r="AA11" s="493"/>
      <c r="AB11" s="493"/>
      <c r="AC11" s="237"/>
      <c r="AD11" s="237"/>
    </row>
    <row r="12" spans="1:31" s="218" customFormat="1">
      <c r="A12" s="283" t="s">
        <v>92</v>
      </c>
      <c r="B12" s="283" t="s">
        <v>96</v>
      </c>
      <c r="C12" s="283">
        <v>1</v>
      </c>
      <c r="D12" s="283">
        <v>2</v>
      </c>
      <c r="E12" s="283">
        <v>3</v>
      </c>
      <c r="F12" s="283">
        <v>4</v>
      </c>
      <c r="G12" s="283">
        <v>5</v>
      </c>
      <c r="H12" s="283">
        <v>6</v>
      </c>
      <c r="I12" s="283">
        <v>7</v>
      </c>
      <c r="J12" s="283"/>
      <c r="K12" s="283">
        <v>8</v>
      </c>
      <c r="L12" s="283">
        <v>9</v>
      </c>
      <c r="M12" s="283">
        <v>10</v>
      </c>
      <c r="N12" s="283">
        <v>11</v>
      </c>
      <c r="O12" s="283">
        <v>12</v>
      </c>
      <c r="P12" s="283">
        <v>13</v>
      </c>
      <c r="Q12" s="283">
        <v>14</v>
      </c>
      <c r="R12" s="283">
        <v>15</v>
      </c>
      <c r="S12" s="283">
        <v>16</v>
      </c>
      <c r="T12" s="283">
        <v>14</v>
      </c>
      <c r="U12" s="283">
        <v>15</v>
      </c>
      <c r="V12" s="283">
        <v>16</v>
      </c>
      <c r="W12" s="283">
        <v>17</v>
      </c>
      <c r="X12" s="283">
        <v>18</v>
      </c>
    </row>
    <row r="13" spans="1:31" s="226" customFormat="1" ht="24" customHeight="1">
      <c r="A13" s="284"/>
      <c r="B13" s="351" t="s">
        <v>341</v>
      </c>
      <c r="C13" s="284"/>
      <c r="D13" s="284"/>
      <c r="E13" s="284"/>
      <c r="F13" s="284"/>
      <c r="G13" s="286">
        <f t="shared" ref="G13:W13" si="0">G14+G80+G94+G135</f>
        <v>524946</v>
      </c>
      <c r="H13" s="286">
        <f t="shared" si="0"/>
        <v>0</v>
      </c>
      <c r="I13" s="286">
        <f t="shared" si="0"/>
        <v>454946</v>
      </c>
      <c r="J13" s="286">
        <f t="shared" si="0"/>
        <v>30953</v>
      </c>
      <c r="K13" s="286">
        <f t="shared" si="0"/>
        <v>41623.01</v>
      </c>
      <c r="L13" s="286">
        <f t="shared" si="0"/>
        <v>0</v>
      </c>
      <c r="M13" s="286">
        <f t="shared" si="0"/>
        <v>8557.01</v>
      </c>
      <c r="N13" s="286">
        <f t="shared" si="0"/>
        <v>41589.974000000002</v>
      </c>
      <c r="O13" s="286">
        <f t="shared" si="0"/>
        <v>0</v>
      </c>
      <c r="P13" s="286">
        <f t="shared" si="0"/>
        <v>8523.9740000000002</v>
      </c>
      <c r="Q13" s="286">
        <f t="shared" si="0"/>
        <v>47476</v>
      </c>
      <c r="R13" s="286">
        <f t="shared" si="0"/>
        <v>0</v>
      </c>
      <c r="S13" s="286">
        <f t="shared" si="0"/>
        <v>47476</v>
      </c>
      <c r="T13" s="286">
        <f t="shared" si="0"/>
        <v>33852</v>
      </c>
      <c r="U13" s="286">
        <f t="shared" si="0"/>
        <v>0</v>
      </c>
      <c r="V13" s="286">
        <f t="shared" si="0"/>
        <v>33852</v>
      </c>
      <c r="W13" s="286">
        <f t="shared" si="0"/>
        <v>-13624</v>
      </c>
      <c r="X13" s="286"/>
    </row>
    <row r="14" spans="1:31" s="226" customFormat="1" ht="59.25" customHeight="1">
      <c r="A14" s="284" t="s">
        <v>92</v>
      </c>
      <c r="B14" s="287" t="s">
        <v>373</v>
      </c>
      <c r="C14" s="284"/>
      <c r="D14" s="284"/>
      <c r="E14" s="284"/>
      <c r="F14" s="284"/>
      <c r="G14" s="286">
        <f t="shared" ref="G14:W14" si="1">G15+G48+G73</f>
        <v>291884</v>
      </c>
      <c r="H14" s="286">
        <f t="shared" si="1"/>
        <v>0</v>
      </c>
      <c r="I14" s="286">
        <f t="shared" si="1"/>
        <v>221884</v>
      </c>
      <c r="J14" s="286">
        <f t="shared" si="1"/>
        <v>16250</v>
      </c>
      <c r="K14" s="286">
        <f t="shared" si="1"/>
        <v>20152.010000000002</v>
      </c>
      <c r="L14" s="286">
        <f t="shared" si="1"/>
        <v>0</v>
      </c>
      <c r="M14" s="286">
        <f t="shared" si="1"/>
        <v>8557.01</v>
      </c>
      <c r="N14" s="286">
        <f t="shared" si="1"/>
        <v>20118.974000000002</v>
      </c>
      <c r="O14" s="286">
        <f t="shared" si="1"/>
        <v>0</v>
      </c>
      <c r="P14" s="286">
        <f t="shared" si="1"/>
        <v>8523.9740000000002</v>
      </c>
      <c r="Q14" s="286">
        <f t="shared" si="1"/>
        <v>23949</v>
      </c>
      <c r="R14" s="286">
        <f t="shared" si="1"/>
        <v>0</v>
      </c>
      <c r="S14" s="286">
        <f t="shared" si="1"/>
        <v>23949</v>
      </c>
      <c r="T14" s="286">
        <f t="shared" si="1"/>
        <v>19149</v>
      </c>
      <c r="U14" s="286">
        <f t="shared" si="1"/>
        <v>0</v>
      </c>
      <c r="V14" s="286">
        <f t="shared" si="1"/>
        <v>19149</v>
      </c>
      <c r="W14" s="286">
        <f t="shared" si="1"/>
        <v>-4800</v>
      </c>
      <c r="X14" s="286"/>
    </row>
    <row r="15" spans="1:31" s="221" customFormat="1" ht="67.5" customHeight="1">
      <c r="A15" s="288" t="s">
        <v>374</v>
      </c>
      <c r="B15" s="287" t="s">
        <v>370</v>
      </c>
      <c r="C15" s="288"/>
      <c r="D15" s="288"/>
      <c r="E15" s="288"/>
      <c r="F15" s="288"/>
      <c r="G15" s="289">
        <f>G16+G30+G39</f>
        <v>168745</v>
      </c>
      <c r="H15" s="289">
        <f>H16+H30+H39</f>
        <v>0</v>
      </c>
      <c r="I15" s="289">
        <f>I16+I30+I39</f>
        <v>98745</v>
      </c>
      <c r="J15" s="289"/>
      <c r="K15" s="289">
        <f>K16+K30+K39</f>
        <v>6532.01</v>
      </c>
      <c r="L15" s="289"/>
      <c r="M15" s="289">
        <f>M16+M30+M39</f>
        <v>5937.01</v>
      </c>
      <c r="N15" s="289">
        <f>N16+N30+N39</f>
        <v>6499.01</v>
      </c>
      <c r="O15" s="289">
        <f>O16+O30+O39</f>
        <v>0</v>
      </c>
      <c r="P15" s="289">
        <f>P16+P30+P39</f>
        <v>5904.01</v>
      </c>
      <c r="Q15" s="289">
        <v>13310</v>
      </c>
      <c r="R15" s="289">
        <v>0</v>
      </c>
      <c r="S15" s="289">
        <v>13310</v>
      </c>
      <c r="T15" s="289">
        <f>T16+T30+T39</f>
        <v>13310</v>
      </c>
      <c r="U15" s="289">
        <f>U16+U30+U39</f>
        <v>0</v>
      </c>
      <c r="V15" s="289">
        <f>V16+V30+V39</f>
        <v>13310</v>
      </c>
      <c r="W15" s="289"/>
      <c r="X15" s="289"/>
      <c r="Y15" s="226"/>
    </row>
    <row r="16" spans="1:31" s="216" customFormat="1" ht="47.25" customHeight="1">
      <c r="A16" s="290" t="s">
        <v>30</v>
      </c>
      <c r="B16" s="291" t="s">
        <v>340</v>
      </c>
      <c r="C16" s="292"/>
      <c r="D16" s="292"/>
      <c r="E16" s="292"/>
      <c r="F16" s="292"/>
      <c r="G16" s="293">
        <f>G17+G23</f>
        <v>127590</v>
      </c>
      <c r="H16" s="293">
        <f>H17+H23</f>
        <v>0</v>
      </c>
      <c r="I16" s="293">
        <f>I17+I23</f>
        <v>57590</v>
      </c>
      <c r="J16" s="293"/>
      <c r="K16" s="293">
        <f t="shared" ref="K16:P16" si="2">K17+K23</f>
        <v>2720.01</v>
      </c>
      <c r="L16" s="293">
        <f t="shared" si="2"/>
        <v>0</v>
      </c>
      <c r="M16" s="293">
        <f t="shared" si="2"/>
        <v>2720.01</v>
      </c>
      <c r="N16" s="293">
        <f t="shared" si="2"/>
        <v>2687.01</v>
      </c>
      <c r="O16" s="293">
        <f t="shared" si="2"/>
        <v>0</v>
      </c>
      <c r="P16" s="293">
        <f t="shared" si="2"/>
        <v>2687.01</v>
      </c>
      <c r="Q16" s="293">
        <v>8030</v>
      </c>
      <c r="R16" s="293">
        <v>0</v>
      </c>
      <c r="S16" s="293">
        <v>8030</v>
      </c>
      <c r="T16" s="293">
        <f>T17+T23</f>
        <v>8030</v>
      </c>
      <c r="U16" s="293">
        <f>U17+U23</f>
        <v>0</v>
      </c>
      <c r="V16" s="293">
        <f>V17+V23</f>
        <v>8030</v>
      </c>
      <c r="W16" s="293"/>
      <c r="X16" s="293"/>
      <c r="Y16" s="226"/>
    </row>
    <row r="17" spans="1:25" s="216" customFormat="1" ht="43.5" customHeight="1">
      <c r="A17" s="290" t="s">
        <v>40</v>
      </c>
      <c r="B17" s="291" t="s">
        <v>416</v>
      </c>
      <c r="C17" s="292"/>
      <c r="D17" s="292"/>
      <c r="E17" s="292"/>
      <c r="F17" s="292"/>
      <c r="G17" s="293">
        <f>G18</f>
        <v>29988</v>
      </c>
      <c r="H17" s="293">
        <f t="shared" ref="H17:W17" si="3">H18</f>
        <v>0</v>
      </c>
      <c r="I17" s="293">
        <f t="shared" si="3"/>
        <v>29988</v>
      </c>
      <c r="J17" s="293">
        <f t="shared" si="3"/>
        <v>10818</v>
      </c>
      <c r="K17" s="293">
        <f t="shared" si="3"/>
        <v>220.01</v>
      </c>
      <c r="L17" s="293">
        <f t="shared" si="3"/>
        <v>0</v>
      </c>
      <c r="M17" s="293">
        <f t="shared" si="3"/>
        <v>220.01</v>
      </c>
      <c r="N17" s="293">
        <f t="shared" si="3"/>
        <v>220.01</v>
      </c>
      <c r="O17" s="293">
        <f t="shared" si="3"/>
        <v>0</v>
      </c>
      <c r="P17" s="293">
        <f t="shared" si="3"/>
        <v>220.01</v>
      </c>
      <c r="Q17" s="293">
        <f t="shared" si="3"/>
        <v>6280</v>
      </c>
      <c r="R17" s="293">
        <f t="shared" si="3"/>
        <v>0</v>
      </c>
      <c r="S17" s="293">
        <f t="shared" si="3"/>
        <v>6280</v>
      </c>
      <c r="T17" s="293">
        <f t="shared" si="3"/>
        <v>500</v>
      </c>
      <c r="U17" s="293">
        <f t="shared" si="3"/>
        <v>0</v>
      </c>
      <c r="V17" s="293">
        <f t="shared" si="3"/>
        <v>500</v>
      </c>
      <c r="W17" s="293">
        <f t="shared" si="3"/>
        <v>0</v>
      </c>
      <c r="X17" s="293"/>
      <c r="Y17" s="226"/>
    </row>
    <row r="18" spans="1:25" s="216" customFormat="1" ht="37.5" customHeight="1">
      <c r="A18" s="290" t="s">
        <v>404</v>
      </c>
      <c r="B18" s="291" t="s">
        <v>400</v>
      </c>
      <c r="C18" s="292"/>
      <c r="D18" s="292"/>
      <c r="E18" s="292"/>
      <c r="F18" s="292"/>
      <c r="G18" s="293">
        <f t="shared" ref="G18:P18" si="4">G19+G21</f>
        <v>29988</v>
      </c>
      <c r="H18" s="293">
        <f t="shared" si="4"/>
        <v>0</v>
      </c>
      <c r="I18" s="293">
        <f t="shared" si="4"/>
        <v>29988</v>
      </c>
      <c r="J18" s="293">
        <f t="shared" si="4"/>
        <v>10818</v>
      </c>
      <c r="K18" s="293">
        <f t="shared" si="4"/>
        <v>220.01</v>
      </c>
      <c r="L18" s="293">
        <f t="shared" si="4"/>
        <v>0</v>
      </c>
      <c r="M18" s="293">
        <f t="shared" si="4"/>
        <v>220.01</v>
      </c>
      <c r="N18" s="293">
        <f t="shared" si="4"/>
        <v>220.01</v>
      </c>
      <c r="O18" s="293">
        <f t="shared" si="4"/>
        <v>0</v>
      </c>
      <c r="P18" s="293">
        <f t="shared" si="4"/>
        <v>220.01</v>
      </c>
      <c r="Q18" s="293">
        <v>6280</v>
      </c>
      <c r="R18" s="293">
        <v>0</v>
      </c>
      <c r="S18" s="293">
        <v>6280</v>
      </c>
      <c r="T18" s="293">
        <f>T19+T21</f>
        <v>500</v>
      </c>
      <c r="U18" s="293">
        <f>U19+U21</f>
        <v>0</v>
      </c>
      <c r="V18" s="293">
        <f>V19+V21</f>
        <v>500</v>
      </c>
      <c r="W18" s="293"/>
      <c r="X18" s="293"/>
      <c r="Y18" s="226"/>
    </row>
    <row r="19" spans="1:25" s="215" customFormat="1" ht="38.25" customHeight="1">
      <c r="A19" s="294" t="s">
        <v>33</v>
      </c>
      <c r="B19" s="295" t="s">
        <v>418</v>
      </c>
      <c r="C19" s="296"/>
      <c r="D19" s="296"/>
      <c r="E19" s="296"/>
      <c r="F19" s="296"/>
      <c r="G19" s="297">
        <f>G20</f>
        <v>6000</v>
      </c>
      <c r="H19" s="297">
        <f t="shared" ref="H19:V19" si="5">H20</f>
        <v>0</v>
      </c>
      <c r="I19" s="297">
        <f t="shared" si="5"/>
        <v>6000</v>
      </c>
      <c r="J19" s="297">
        <f t="shared" si="5"/>
        <v>5780</v>
      </c>
      <c r="K19" s="297">
        <f t="shared" si="5"/>
        <v>220.01</v>
      </c>
      <c r="L19" s="297">
        <f t="shared" si="5"/>
        <v>0</v>
      </c>
      <c r="M19" s="297">
        <f t="shared" si="5"/>
        <v>220.01</v>
      </c>
      <c r="N19" s="297">
        <f t="shared" si="5"/>
        <v>220.01</v>
      </c>
      <c r="O19" s="297">
        <f t="shared" si="5"/>
        <v>0</v>
      </c>
      <c r="P19" s="297">
        <f t="shared" si="5"/>
        <v>220.01</v>
      </c>
      <c r="Q19" s="297">
        <v>5780</v>
      </c>
      <c r="R19" s="297">
        <v>0</v>
      </c>
      <c r="S19" s="297">
        <v>5780</v>
      </c>
      <c r="T19" s="297">
        <f t="shared" si="5"/>
        <v>0</v>
      </c>
      <c r="U19" s="297">
        <f t="shared" si="5"/>
        <v>0</v>
      </c>
      <c r="V19" s="297">
        <f t="shared" si="5"/>
        <v>0</v>
      </c>
      <c r="W19" s="297"/>
      <c r="X19" s="297"/>
      <c r="Y19" s="226"/>
    </row>
    <row r="20" spans="1:25" ht="45.75" customHeight="1">
      <c r="A20" s="298"/>
      <c r="B20" s="265" t="s">
        <v>347</v>
      </c>
      <c r="C20" s="299" t="s">
        <v>52</v>
      </c>
      <c r="D20" s="299" t="s">
        <v>39</v>
      </c>
      <c r="E20" s="299" t="s">
        <v>477</v>
      </c>
      <c r="F20" s="299" t="s">
        <v>346</v>
      </c>
      <c r="G20" s="300">
        <v>6000</v>
      </c>
      <c r="H20" s="300"/>
      <c r="I20" s="300">
        <v>6000</v>
      </c>
      <c r="J20" s="300">
        <v>5780</v>
      </c>
      <c r="K20" s="300">
        <f>M20</f>
        <v>220.01</v>
      </c>
      <c r="L20" s="300"/>
      <c r="M20" s="300">
        <v>220.01</v>
      </c>
      <c r="N20" s="300">
        <f>M20</f>
        <v>220.01</v>
      </c>
      <c r="O20" s="300"/>
      <c r="P20" s="300">
        <f>N20</f>
        <v>220.01</v>
      </c>
      <c r="Q20" s="300">
        <v>5780</v>
      </c>
      <c r="R20" s="300"/>
      <c r="S20" s="300">
        <v>5780</v>
      </c>
      <c r="T20" s="300"/>
      <c r="U20" s="300"/>
      <c r="V20" s="300"/>
      <c r="W20" s="300">
        <f>T20-S20</f>
        <v>-5780</v>
      </c>
      <c r="X20" s="283" t="s">
        <v>472</v>
      </c>
      <c r="Y20" s="226"/>
    </row>
    <row r="21" spans="1:25" s="215" customFormat="1" ht="37.5" customHeight="1">
      <c r="A21" s="294" t="s">
        <v>42</v>
      </c>
      <c r="B21" s="301" t="s">
        <v>419</v>
      </c>
      <c r="C21" s="296"/>
      <c r="D21" s="296"/>
      <c r="E21" s="296"/>
      <c r="F21" s="296"/>
      <c r="G21" s="297">
        <f>G22</f>
        <v>23988</v>
      </c>
      <c r="H21" s="297">
        <f t="shared" ref="H21:V21" si="6">H22</f>
        <v>0</v>
      </c>
      <c r="I21" s="297">
        <f t="shared" si="6"/>
        <v>23988</v>
      </c>
      <c r="J21" s="297">
        <f t="shared" si="6"/>
        <v>5038</v>
      </c>
      <c r="K21" s="297">
        <f t="shared" si="6"/>
        <v>0</v>
      </c>
      <c r="L21" s="297">
        <f t="shared" si="6"/>
        <v>0</v>
      </c>
      <c r="M21" s="297">
        <f t="shared" si="6"/>
        <v>0</v>
      </c>
      <c r="N21" s="297"/>
      <c r="O21" s="297">
        <f t="shared" si="6"/>
        <v>0</v>
      </c>
      <c r="P21" s="297">
        <f t="shared" si="6"/>
        <v>0</v>
      </c>
      <c r="Q21" s="297">
        <v>500</v>
      </c>
      <c r="R21" s="297">
        <v>0</v>
      </c>
      <c r="S21" s="297">
        <v>500</v>
      </c>
      <c r="T21" s="297">
        <f t="shared" si="6"/>
        <v>500</v>
      </c>
      <c r="U21" s="297">
        <f t="shared" si="6"/>
        <v>0</v>
      </c>
      <c r="V21" s="297">
        <f t="shared" si="6"/>
        <v>500</v>
      </c>
      <c r="W21" s="297"/>
      <c r="X21" s="297"/>
      <c r="Y21" s="226"/>
    </row>
    <row r="22" spans="1:25" ht="43.5" customHeight="1">
      <c r="A22" s="302"/>
      <c r="B22" s="265" t="s">
        <v>328</v>
      </c>
      <c r="C22" s="299" t="str">
        <f>C20</f>
        <v>Thị trấn Đăk Glei</v>
      </c>
      <c r="D22" s="303" t="str">
        <f>D20</f>
        <v>Dự án nhóm C</v>
      </c>
      <c r="E22" s="299" t="s">
        <v>478</v>
      </c>
      <c r="F22" s="299" t="s">
        <v>367</v>
      </c>
      <c r="G22" s="304">
        <v>23988</v>
      </c>
      <c r="H22" s="304"/>
      <c r="I22" s="300">
        <f>G22</f>
        <v>23988</v>
      </c>
      <c r="J22" s="300">
        <v>5038</v>
      </c>
      <c r="K22" s="300"/>
      <c r="L22" s="300"/>
      <c r="M22" s="300">
        <f>L22</f>
        <v>0</v>
      </c>
      <c r="N22" s="300"/>
      <c r="O22" s="300"/>
      <c r="P22" s="300">
        <f>O22</f>
        <v>0</v>
      </c>
      <c r="Q22" s="300">
        <v>500</v>
      </c>
      <c r="R22" s="300"/>
      <c r="S22" s="300">
        <v>500</v>
      </c>
      <c r="T22" s="300">
        <v>500</v>
      </c>
      <c r="U22" s="300"/>
      <c r="V22" s="300">
        <f>T22</f>
        <v>500</v>
      </c>
      <c r="W22" s="300"/>
      <c r="X22" s="283"/>
      <c r="Y22" s="226"/>
    </row>
    <row r="23" spans="1:25" s="216" customFormat="1" ht="37.5" customHeight="1">
      <c r="A23" s="305">
        <v>2</v>
      </c>
      <c r="B23" s="306" t="s">
        <v>417</v>
      </c>
      <c r="C23" s="292"/>
      <c r="D23" s="307"/>
      <c r="E23" s="305"/>
      <c r="F23" s="292"/>
      <c r="G23" s="308">
        <f>G24+G28</f>
        <v>97602</v>
      </c>
      <c r="H23" s="308">
        <f t="shared" ref="H23:W23" si="7">H24+H28</f>
        <v>0</v>
      </c>
      <c r="I23" s="308">
        <f t="shared" si="7"/>
        <v>27602</v>
      </c>
      <c r="J23" s="308">
        <f t="shared" si="7"/>
        <v>11480</v>
      </c>
      <c r="K23" s="308">
        <f t="shared" si="7"/>
        <v>2500</v>
      </c>
      <c r="L23" s="308">
        <f t="shared" si="7"/>
        <v>0</v>
      </c>
      <c r="M23" s="308">
        <f t="shared" si="7"/>
        <v>2500</v>
      </c>
      <c r="N23" s="308">
        <f t="shared" si="7"/>
        <v>2467</v>
      </c>
      <c r="O23" s="308">
        <f t="shared" si="7"/>
        <v>0</v>
      </c>
      <c r="P23" s="308">
        <f t="shared" si="7"/>
        <v>2467</v>
      </c>
      <c r="Q23" s="308">
        <f t="shared" si="7"/>
        <v>1750</v>
      </c>
      <c r="R23" s="308">
        <f t="shared" si="7"/>
        <v>0</v>
      </c>
      <c r="S23" s="308">
        <f t="shared" si="7"/>
        <v>1750</v>
      </c>
      <c r="T23" s="308">
        <f t="shared" si="7"/>
        <v>7530</v>
      </c>
      <c r="U23" s="308">
        <f t="shared" si="7"/>
        <v>0</v>
      </c>
      <c r="V23" s="308">
        <f t="shared" si="7"/>
        <v>7530</v>
      </c>
      <c r="W23" s="308">
        <f t="shared" si="7"/>
        <v>5780</v>
      </c>
      <c r="X23" s="284"/>
      <c r="Y23" s="226"/>
    </row>
    <row r="24" spans="1:25" s="216" customFormat="1" ht="41.25" customHeight="1">
      <c r="A24" s="290" t="s">
        <v>244</v>
      </c>
      <c r="B24" s="306" t="s">
        <v>379</v>
      </c>
      <c r="C24" s="292"/>
      <c r="D24" s="292"/>
      <c r="E24" s="292"/>
      <c r="F24" s="292"/>
      <c r="G24" s="293">
        <f>G26+G27</f>
        <v>11052</v>
      </c>
      <c r="H24" s="293">
        <f t="shared" ref="H24:W24" si="8">H26+H27</f>
        <v>0</v>
      </c>
      <c r="I24" s="293">
        <f t="shared" si="8"/>
        <v>11052</v>
      </c>
      <c r="J24" s="293">
        <f t="shared" si="8"/>
        <v>8700</v>
      </c>
      <c r="K24" s="293">
        <f t="shared" si="8"/>
        <v>2500</v>
      </c>
      <c r="L24" s="293">
        <f t="shared" si="8"/>
        <v>0</v>
      </c>
      <c r="M24" s="293">
        <f t="shared" si="8"/>
        <v>2500</v>
      </c>
      <c r="N24" s="293">
        <f t="shared" si="8"/>
        <v>2467</v>
      </c>
      <c r="O24" s="293">
        <f t="shared" si="8"/>
        <v>0</v>
      </c>
      <c r="P24" s="293">
        <f t="shared" si="8"/>
        <v>2467</v>
      </c>
      <c r="Q24" s="293">
        <v>1750</v>
      </c>
      <c r="R24" s="293">
        <v>0</v>
      </c>
      <c r="S24" s="293">
        <v>1750</v>
      </c>
      <c r="T24" s="293">
        <f t="shared" si="8"/>
        <v>4750</v>
      </c>
      <c r="U24" s="293">
        <f t="shared" si="8"/>
        <v>0</v>
      </c>
      <c r="V24" s="293">
        <f t="shared" si="8"/>
        <v>4750</v>
      </c>
      <c r="W24" s="293">
        <f t="shared" si="8"/>
        <v>3000</v>
      </c>
      <c r="X24" s="293"/>
      <c r="Y24" s="226"/>
    </row>
    <row r="25" spans="1:25" s="215" customFormat="1" ht="41.25" customHeight="1">
      <c r="A25" s="294" t="s">
        <v>33</v>
      </c>
      <c r="B25" s="309" t="str">
        <f>B19</f>
        <v>Bố trí các công trình chuyển tiếp</v>
      </c>
      <c r="C25" s="296"/>
      <c r="D25" s="296"/>
      <c r="E25" s="296"/>
      <c r="F25" s="296"/>
      <c r="G25" s="297">
        <f>G26+G27</f>
        <v>11052</v>
      </c>
      <c r="H25" s="297">
        <f t="shared" ref="H25:W25" si="9">H26+H27</f>
        <v>0</v>
      </c>
      <c r="I25" s="297">
        <f t="shared" si="9"/>
        <v>11052</v>
      </c>
      <c r="J25" s="297">
        <f t="shared" si="9"/>
        <v>8700</v>
      </c>
      <c r="K25" s="297">
        <f t="shared" si="9"/>
        <v>2500</v>
      </c>
      <c r="L25" s="297">
        <f t="shared" si="9"/>
        <v>0</v>
      </c>
      <c r="M25" s="297">
        <f t="shared" si="9"/>
        <v>2500</v>
      </c>
      <c r="N25" s="297">
        <f t="shared" si="9"/>
        <v>2467</v>
      </c>
      <c r="O25" s="297">
        <f t="shared" si="9"/>
        <v>0</v>
      </c>
      <c r="P25" s="297">
        <f t="shared" si="9"/>
        <v>2467</v>
      </c>
      <c r="Q25" s="297">
        <v>1750</v>
      </c>
      <c r="R25" s="297">
        <v>0</v>
      </c>
      <c r="S25" s="297">
        <v>1750</v>
      </c>
      <c r="T25" s="297">
        <f t="shared" si="9"/>
        <v>4750</v>
      </c>
      <c r="U25" s="297">
        <f t="shared" si="9"/>
        <v>0</v>
      </c>
      <c r="V25" s="297">
        <f t="shared" si="9"/>
        <v>4750</v>
      </c>
      <c r="W25" s="297">
        <f t="shared" si="9"/>
        <v>3000</v>
      </c>
      <c r="X25" s="297"/>
      <c r="Y25" s="226"/>
    </row>
    <row r="26" spans="1:25" ht="36.75" customHeight="1">
      <c r="A26" s="298"/>
      <c r="B26" s="310" t="s">
        <v>345</v>
      </c>
      <c r="C26" s="299" t="str">
        <f>C20</f>
        <v>Thị trấn Đăk Glei</v>
      </c>
      <c r="D26" s="299" t="str">
        <f>D20</f>
        <v>Dự án nhóm C</v>
      </c>
      <c r="E26" s="299" t="s">
        <v>478</v>
      </c>
      <c r="F26" s="299" t="s">
        <v>365</v>
      </c>
      <c r="G26" s="300">
        <v>8000</v>
      </c>
      <c r="H26" s="300"/>
      <c r="I26" s="300">
        <f>G26</f>
        <v>8000</v>
      </c>
      <c r="J26" s="300">
        <v>7300</v>
      </c>
      <c r="K26" s="300">
        <f>M26</f>
        <v>2500</v>
      </c>
      <c r="L26" s="300"/>
      <c r="M26" s="300">
        <v>2500</v>
      </c>
      <c r="N26" s="300">
        <f>P26</f>
        <v>2467</v>
      </c>
      <c r="O26" s="300"/>
      <c r="P26" s="300">
        <v>2467</v>
      </c>
      <c r="Q26" s="300">
        <v>1250</v>
      </c>
      <c r="R26" s="300"/>
      <c r="S26" s="300">
        <v>1250</v>
      </c>
      <c r="T26" s="300">
        <f>500+750+1500+600</f>
        <v>3350</v>
      </c>
      <c r="U26" s="300"/>
      <c r="V26" s="300">
        <f>T26</f>
        <v>3350</v>
      </c>
      <c r="W26" s="300">
        <f>T26-S26</f>
        <v>2100</v>
      </c>
      <c r="X26" s="283" t="s">
        <v>473</v>
      </c>
      <c r="Y26" s="226"/>
    </row>
    <row r="27" spans="1:25" ht="44.25" customHeight="1">
      <c r="A27" s="302"/>
      <c r="B27" s="310" t="s">
        <v>319</v>
      </c>
      <c r="C27" s="311" t="s">
        <v>320</v>
      </c>
      <c r="D27" s="303" t="str">
        <f>D26</f>
        <v>Dự án nhóm C</v>
      </c>
      <c r="E27" s="299" t="s">
        <v>478</v>
      </c>
      <c r="F27" s="299" t="s">
        <v>364</v>
      </c>
      <c r="G27" s="300">
        <v>3052</v>
      </c>
      <c r="H27" s="300"/>
      <c r="I27" s="300">
        <f>G27</f>
        <v>3052</v>
      </c>
      <c r="J27" s="300">
        <v>1400</v>
      </c>
      <c r="K27" s="300">
        <f>M27</f>
        <v>0</v>
      </c>
      <c r="L27" s="300"/>
      <c r="M27" s="300"/>
      <c r="N27" s="300"/>
      <c r="O27" s="300"/>
      <c r="P27" s="300"/>
      <c r="Q27" s="300">
        <v>500</v>
      </c>
      <c r="R27" s="300"/>
      <c r="S27" s="300">
        <v>500</v>
      </c>
      <c r="T27" s="300">
        <f>500+400+500</f>
        <v>1400</v>
      </c>
      <c r="U27" s="300"/>
      <c r="V27" s="300">
        <f>T27</f>
        <v>1400</v>
      </c>
      <c r="W27" s="300">
        <f>T27-S27</f>
        <v>900</v>
      </c>
      <c r="X27" s="283" t="s">
        <v>473</v>
      </c>
      <c r="Y27" s="226"/>
    </row>
    <row r="28" spans="1:25" s="216" customFormat="1" ht="25.5" customHeight="1">
      <c r="A28" s="290" t="s">
        <v>248</v>
      </c>
      <c r="B28" s="312" t="s">
        <v>402</v>
      </c>
      <c r="C28" s="292"/>
      <c r="D28" s="292"/>
      <c r="E28" s="292"/>
      <c r="F28" s="292"/>
      <c r="G28" s="308">
        <f>G29</f>
        <v>86550</v>
      </c>
      <c r="H28" s="308">
        <f t="shared" ref="H28:W28" si="10">H29</f>
        <v>0</v>
      </c>
      <c r="I28" s="308">
        <f t="shared" si="10"/>
        <v>16550</v>
      </c>
      <c r="J28" s="308">
        <f t="shared" si="10"/>
        <v>2780</v>
      </c>
      <c r="K28" s="308">
        <f t="shared" si="10"/>
        <v>0</v>
      </c>
      <c r="L28" s="308">
        <f t="shared" si="10"/>
        <v>0</v>
      </c>
      <c r="M28" s="308">
        <f t="shared" si="10"/>
        <v>0</v>
      </c>
      <c r="N28" s="308">
        <f t="shared" si="10"/>
        <v>0</v>
      </c>
      <c r="O28" s="308">
        <f t="shared" si="10"/>
        <v>0</v>
      </c>
      <c r="P28" s="308">
        <f t="shared" si="10"/>
        <v>0</v>
      </c>
      <c r="Q28" s="308">
        <f t="shared" si="10"/>
        <v>0</v>
      </c>
      <c r="R28" s="308">
        <f t="shared" si="10"/>
        <v>0</v>
      </c>
      <c r="S28" s="308">
        <f t="shared" si="10"/>
        <v>0</v>
      </c>
      <c r="T28" s="308">
        <f t="shared" si="10"/>
        <v>2780</v>
      </c>
      <c r="U28" s="308">
        <f t="shared" si="10"/>
        <v>0</v>
      </c>
      <c r="V28" s="308">
        <f t="shared" si="10"/>
        <v>2780</v>
      </c>
      <c r="W28" s="308">
        <f t="shared" si="10"/>
        <v>2780</v>
      </c>
      <c r="X28" s="308"/>
      <c r="Y28" s="226"/>
    </row>
    <row r="29" spans="1:25" ht="40.5" customHeight="1">
      <c r="A29" s="298"/>
      <c r="B29" s="310" t="s">
        <v>467</v>
      </c>
      <c r="C29" s="299" t="s">
        <v>52</v>
      </c>
      <c r="D29" s="299" t="s">
        <v>39</v>
      </c>
      <c r="E29" s="299" t="s">
        <v>479</v>
      </c>
      <c r="F29" s="299" t="s">
        <v>468</v>
      </c>
      <c r="G29" s="304">
        <v>86550</v>
      </c>
      <c r="H29" s="304"/>
      <c r="I29" s="304">
        <v>16550</v>
      </c>
      <c r="J29" s="304">
        <v>2780</v>
      </c>
      <c r="K29" s="304"/>
      <c r="L29" s="304"/>
      <c r="M29" s="304"/>
      <c r="N29" s="304"/>
      <c r="O29" s="304"/>
      <c r="P29" s="304"/>
      <c r="Q29" s="304"/>
      <c r="R29" s="304"/>
      <c r="S29" s="304"/>
      <c r="T29" s="304">
        <v>2780</v>
      </c>
      <c r="U29" s="304"/>
      <c r="V29" s="304">
        <v>2780</v>
      </c>
      <c r="W29" s="304">
        <f>T29-Q29</f>
        <v>2780</v>
      </c>
      <c r="X29" s="304" t="s">
        <v>473</v>
      </c>
      <c r="Y29" s="226"/>
    </row>
    <row r="30" spans="1:25" s="216" customFormat="1" ht="63.75" customHeight="1">
      <c r="A30" s="290" t="s">
        <v>46</v>
      </c>
      <c r="B30" s="313" t="s">
        <v>322</v>
      </c>
      <c r="C30" s="292"/>
      <c r="D30" s="292"/>
      <c r="E30" s="292"/>
      <c r="F30" s="288"/>
      <c r="G30" s="293">
        <f>G33+G36</f>
        <v>11167</v>
      </c>
      <c r="H30" s="293">
        <f t="shared" ref="H30:P30" si="11">H33+H36</f>
        <v>0</v>
      </c>
      <c r="I30" s="293">
        <f t="shared" si="11"/>
        <v>11167</v>
      </c>
      <c r="J30" s="293"/>
      <c r="K30" s="293">
        <f t="shared" si="11"/>
        <v>1280</v>
      </c>
      <c r="L30" s="293"/>
      <c r="M30" s="293">
        <f t="shared" si="11"/>
        <v>1280</v>
      </c>
      <c r="N30" s="293">
        <f t="shared" si="11"/>
        <v>1280</v>
      </c>
      <c r="O30" s="293">
        <f t="shared" si="11"/>
        <v>0</v>
      </c>
      <c r="P30" s="293">
        <f t="shared" si="11"/>
        <v>1280</v>
      </c>
      <c r="Q30" s="293">
        <v>2780</v>
      </c>
      <c r="R30" s="293">
        <v>0</v>
      </c>
      <c r="S30" s="293">
        <v>2780</v>
      </c>
      <c r="T30" s="293">
        <f t="shared" ref="T30:V30" si="12">T33+T36</f>
        <v>2780</v>
      </c>
      <c r="U30" s="293">
        <f t="shared" si="12"/>
        <v>0</v>
      </c>
      <c r="V30" s="293">
        <f t="shared" si="12"/>
        <v>2780</v>
      </c>
      <c r="W30" s="293"/>
      <c r="X30" s="293"/>
      <c r="Y30" s="226"/>
    </row>
    <row r="31" spans="1:25" s="216" customFormat="1" ht="42.75" customHeight="1">
      <c r="A31" s="290" t="s">
        <v>40</v>
      </c>
      <c r="B31" s="314" t="s">
        <v>417</v>
      </c>
      <c r="C31" s="292"/>
      <c r="D31" s="292"/>
      <c r="E31" s="292"/>
      <c r="F31" s="288"/>
      <c r="G31" s="293">
        <f>G32</f>
        <v>11167</v>
      </c>
      <c r="H31" s="293">
        <f t="shared" ref="H31:V31" si="13">H32</f>
        <v>0</v>
      </c>
      <c r="I31" s="293">
        <f t="shared" si="13"/>
        <v>11167</v>
      </c>
      <c r="J31" s="293"/>
      <c r="K31" s="293">
        <f t="shared" si="13"/>
        <v>1280</v>
      </c>
      <c r="L31" s="293"/>
      <c r="M31" s="293">
        <f t="shared" si="13"/>
        <v>1280</v>
      </c>
      <c r="N31" s="293">
        <f t="shared" si="13"/>
        <v>1280</v>
      </c>
      <c r="O31" s="293">
        <f t="shared" si="13"/>
        <v>0</v>
      </c>
      <c r="P31" s="293">
        <f t="shared" si="13"/>
        <v>1280</v>
      </c>
      <c r="Q31" s="293">
        <v>2780</v>
      </c>
      <c r="R31" s="293">
        <v>0</v>
      </c>
      <c r="S31" s="293">
        <v>2780</v>
      </c>
      <c r="T31" s="293">
        <f t="shared" si="13"/>
        <v>2780</v>
      </c>
      <c r="U31" s="293">
        <f t="shared" si="13"/>
        <v>0</v>
      </c>
      <c r="V31" s="293">
        <f t="shared" si="13"/>
        <v>2780</v>
      </c>
      <c r="W31" s="293"/>
      <c r="X31" s="293"/>
      <c r="Y31" s="226"/>
    </row>
    <row r="32" spans="1:25" s="216" customFormat="1" ht="45" customHeight="1">
      <c r="A32" s="290" t="s">
        <v>404</v>
      </c>
      <c r="B32" s="313" t="str">
        <f>B24</f>
        <v>Chi giáo dục - đào tạo và dạy nghề</v>
      </c>
      <c r="C32" s="292"/>
      <c r="D32" s="292"/>
      <c r="E32" s="292"/>
      <c r="F32" s="288"/>
      <c r="G32" s="293">
        <f>G33+G36</f>
        <v>11167</v>
      </c>
      <c r="H32" s="293">
        <f t="shared" ref="H32:P32" si="14">H33+H36</f>
        <v>0</v>
      </c>
      <c r="I32" s="293">
        <f t="shared" si="14"/>
        <v>11167</v>
      </c>
      <c r="J32" s="293"/>
      <c r="K32" s="293">
        <f t="shared" si="14"/>
        <v>1280</v>
      </c>
      <c r="L32" s="293"/>
      <c r="M32" s="293">
        <f t="shared" si="14"/>
        <v>1280</v>
      </c>
      <c r="N32" s="293">
        <f t="shared" si="14"/>
        <v>1280</v>
      </c>
      <c r="O32" s="293">
        <f t="shared" si="14"/>
        <v>0</v>
      </c>
      <c r="P32" s="293">
        <f t="shared" si="14"/>
        <v>1280</v>
      </c>
      <c r="Q32" s="293">
        <v>2780</v>
      </c>
      <c r="R32" s="293">
        <v>0</v>
      </c>
      <c r="S32" s="293">
        <v>2780</v>
      </c>
      <c r="T32" s="293">
        <f t="shared" ref="T32:V32" si="15">T33+T36</f>
        <v>2780</v>
      </c>
      <c r="U32" s="293">
        <f t="shared" si="15"/>
        <v>0</v>
      </c>
      <c r="V32" s="293">
        <f t="shared" si="15"/>
        <v>2780</v>
      </c>
      <c r="W32" s="293"/>
      <c r="X32" s="293"/>
      <c r="Y32" s="226"/>
    </row>
    <row r="33" spans="1:26" s="215" customFormat="1" ht="31.5">
      <c r="A33" s="294" t="s">
        <v>33</v>
      </c>
      <c r="B33" s="315" t="str">
        <f>B19</f>
        <v>Bố trí các công trình chuyển tiếp</v>
      </c>
      <c r="C33" s="296"/>
      <c r="D33" s="296"/>
      <c r="E33" s="296"/>
      <c r="F33" s="316"/>
      <c r="G33" s="297">
        <f>G34+G35</f>
        <v>7167</v>
      </c>
      <c r="H33" s="297">
        <f t="shared" ref="H33:X33" si="16">H34+H35</f>
        <v>0</v>
      </c>
      <c r="I33" s="297">
        <f t="shared" si="16"/>
        <v>7167</v>
      </c>
      <c r="J33" s="297">
        <f t="shared" si="16"/>
        <v>2500</v>
      </c>
      <c r="K33" s="297">
        <f t="shared" si="16"/>
        <v>1280</v>
      </c>
      <c r="L33" s="297">
        <f t="shared" si="16"/>
        <v>0</v>
      </c>
      <c r="M33" s="297">
        <f t="shared" si="16"/>
        <v>1280</v>
      </c>
      <c r="N33" s="297">
        <f t="shared" si="16"/>
        <v>1280</v>
      </c>
      <c r="O33" s="297">
        <f t="shared" si="16"/>
        <v>0</v>
      </c>
      <c r="P33" s="297">
        <f t="shared" si="16"/>
        <v>1280</v>
      </c>
      <c r="Q33" s="297">
        <v>1220</v>
      </c>
      <c r="R33" s="297">
        <v>0</v>
      </c>
      <c r="S33" s="297">
        <v>1220</v>
      </c>
      <c r="T33" s="297">
        <f t="shared" si="16"/>
        <v>1220</v>
      </c>
      <c r="U33" s="297">
        <f t="shared" si="16"/>
        <v>0</v>
      </c>
      <c r="V33" s="297">
        <f t="shared" si="16"/>
        <v>1220</v>
      </c>
      <c r="W33" s="297"/>
      <c r="X33" s="297">
        <f t="shared" si="16"/>
        <v>0</v>
      </c>
      <c r="Y33" s="226"/>
    </row>
    <row r="34" spans="1:26" ht="47.25" customHeight="1">
      <c r="A34" s="302"/>
      <c r="B34" s="310" t="s">
        <v>353</v>
      </c>
      <c r="C34" s="311" t="s">
        <v>355</v>
      </c>
      <c r="D34" s="303" t="s">
        <v>39</v>
      </c>
      <c r="E34" s="299" t="s">
        <v>480</v>
      </c>
      <c r="F34" s="299" t="s">
        <v>357</v>
      </c>
      <c r="G34" s="300">
        <v>5667</v>
      </c>
      <c r="H34" s="300"/>
      <c r="I34" s="300">
        <v>5667</v>
      </c>
      <c r="J34" s="300">
        <v>1000</v>
      </c>
      <c r="K34" s="300">
        <f>M34</f>
        <v>780</v>
      </c>
      <c r="L34" s="300"/>
      <c r="M34" s="300">
        <v>780</v>
      </c>
      <c r="N34" s="300">
        <v>780</v>
      </c>
      <c r="O34" s="300"/>
      <c r="P34" s="300">
        <f>N34</f>
        <v>780</v>
      </c>
      <c r="Q34" s="300">
        <v>220</v>
      </c>
      <c r="R34" s="300"/>
      <c r="S34" s="300">
        <v>220</v>
      </c>
      <c r="T34" s="300">
        <v>220</v>
      </c>
      <c r="U34" s="300"/>
      <c r="V34" s="300">
        <f>T34</f>
        <v>220</v>
      </c>
      <c r="W34" s="300"/>
      <c r="X34" s="283"/>
      <c r="Y34" s="226"/>
    </row>
    <row r="35" spans="1:26" ht="60.75" customHeight="1">
      <c r="A35" s="302"/>
      <c r="B35" s="310" t="s">
        <v>354</v>
      </c>
      <c r="C35" s="311" t="s">
        <v>356</v>
      </c>
      <c r="D35" s="303" t="s">
        <v>39</v>
      </c>
      <c r="E35" s="299" t="s">
        <v>476</v>
      </c>
      <c r="F35" s="299" t="s">
        <v>358</v>
      </c>
      <c r="G35" s="300">
        <v>1500</v>
      </c>
      <c r="H35" s="300"/>
      <c r="I35" s="300">
        <v>1500</v>
      </c>
      <c r="J35" s="300">
        <v>1500</v>
      </c>
      <c r="K35" s="300">
        <f>M35</f>
        <v>500</v>
      </c>
      <c r="L35" s="300"/>
      <c r="M35" s="300">
        <v>500</v>
      </c>
      <c r="N35" s="300">
        <v>500</v>
      </c>
      <c r="O35" s="300"/>
      <c r="P35" s="300">
        <f>N35</f>
        <v>500</v>
      </c>
      <c r="Q35" s="300">
        <v>1000</v>
      </c>
      <c r="R35" s="300"/>
      <c r="S35" s="300">
        <v>1000</v>
      </c>
      <c r="T35" s="300">
        <v>1000</v>
      </c>
      <c r="U35" s="300"/>
      <c r="V35" s="300">
        <f>T35</f>
        <v>1000</v>
      </c>
      <c r="W35" s="300"/>
      <c r="X35" s="283"/>
      <c r="Y35" s="226"/>
    </row>
    <row r="36" spans="1:26" s="215" customFormat="1" ht="44.25" customHeight="1">
      <c r="A36" s="317" t="s">
        <v>42</v>
      </c>
      <c r="B36" s="318" t="str">
        <f>B21</f>
        <v>Bố trí các công trình khởi công mới</v>
      </c>
      <c r="C36" s="319"/>
      <c r="D36" s="320"/>
      <c r="E36" s="321"/>
      <c r="F36" s="296"/>
      <c r="G36" s="297">
        <f>G37+G38</f>
        <v>4000</v>
      </c>
      <c r="H36" s="297">
        <f t="shared" ref="H36:X36" si="17">H37+H38</f>
        <v>0</v>
      </c>
      <c r="I36" s="297">
        <f t="shared" si="17"/>
        <v>4000</v>
      </c>
      <c r="J36" s="297">
        <f t="shared" si="17"/>
        <v>4000</v>
      </c>
      <c r="K36" s="297">
        <f t="shared" si="17"/>
        <v>0</v>
      </c>
      <c r="L36" s="297">
        <f t="shared" si="17"/>
        <v>0</v>
      </c>
      <c r="M36" s="297">
        <f t="shared" si="17"/>
        <v>0</v>
      </c>
      <c r="N36" s="297">
        <f t="shared" si="17"/>
        <v>0</v>
      </c>
      <c r="O36" s="297">
        <f t="shared" si="17"/>
        <v>0</v>
      </c>
      <c r="P36" s="297">
        <f t="shared" si="17"/>
        <v>0</v>
      </c>
      <c r="Q36" s="297">
        <v>1560</v>
      </c>
      <c r="R36" s="297">
        <v>0</v>
      </c>
      <c r="S36" s="297">
        <v>1560</v>
      </c>
      <c r="T36" s="297">
        <f t="shared" si="17"/>
        <v>1560</v>
      </c>
      <c r="U36" s="297">
        <f t="shared" si="17"/>
        <v>0</v>
      </c>
      <c r="V36" s="297">
        <f t="shared" si="17"/>
        <v>1560</v>
      </c>
      <c r="W36" s="297"/>
      <c r="X36" s="297">
        <f t="shared" si="17"/>
        <v>0</v>
      </c>
      <c r="Y36" s="226"/>
    </row>
    <row r="37" spans="1:26" ht="44.25" customHeight="1">
      <c r="A37" s="302"/>
      <c r="B37" s="310" t="s">
        <v>413</v>
      </c>
      <c r="C37" s="311" t="s">
        <v>414</v>
      </c>
      <c r="D37" s="303" t="str">
        <f>D38</f>
        <v>Dự án nhóm C</v>
      </c>
      <c r="E37" s="302">
        <v>2024</v>
      </c>
      <c r="F37" s="299" t="str">
        <f>F38</f>
        <v>839; 05/9/2021</v>
      </c>
      <c r="G37" s="300">
        <v>1500</v>
      </c>
      <c r="H37" s="300"/>
      <c r="I37" s="300">
        <v>1500</v>
      </c>
      <c r="J37" s="300">
        <v>1500</v>
      </c>
      <c r="K37" s="300"/>
      <c r="L37" s="300"/>
      <c r="M37" s="300"/>
      <c r="N37" s="300"/>
      <c r="O37" s="300"/>
      <c r="P37" s="300"/>
      <c r="Q37" s="300">
        <v>960</v>
      </c>
      <c r="R37" s="300"/>
      <c r="S37" s="300">
        <v>960</v>
      </c>
      <c r="T37" s="300">
        <f>V37</f>
        <v>960</v>
      </c>
      <c r="U37" s="300"/>
      <c r="V37" s="300">
        <v>960</v>
      </c>
      <c r="W37" s="300"/>
      <c r="X37" s="283"/>
      <c r="Y37" s="226"/>
    </row>
    <row r="38" spans="1:26" ht="42.75" customHeight="1">
      <c r="A38" s="302"/>
      <c r="B38" s="310" t="s">
        <v>359</v>
      </c>
      <c r="C38" s="311" t="s">
        <v>360</v>
      </c>
      <c r="D38" s="303" t="str">
        <f>D35</f>
        <v>Dự án nhóm C</v>
      </c>
      <c r="E38" s="299" t="s">
        <v>481</v>
      </c>
      <c r="F38" s="299" t="str">
        <f>F79</f>
        <v>839; 05/9/2021</v>
      </c>
      <c r="G38" s="300">
        <v>2500</v>
      </c>
      <c r="H38" s="300"/>
      <c r="I38" s="300">
        <v>2500</v>
      </c>
      <c r="J38" s="300">
        <v>2500</v>
      </c>
      <c r="K38" s="300"/>
      <c r="L38" s="300"/>
      <c r="M38" s="300"/>
      <c r="N38" s="300"/>
      <c r="O38" s="300"/>
      <c r="P38" s="300"/>
      <c r="Q38" s="300">
        <v>600</v>
      </c>
      <c r="R38" s="300"/>
      <c r="S38" s="300">
        <v>600</v>
      </c>
      <c r="T38" s="300">
        <f>V38</f>
        <v>600</v>
      </c>
      <c r="U38" s="300"/>
      <c r="V38" s="300">
        <v>600</v>
      </c>
      <c r="W38" s="300"/>
      <c r="X38" s="283"/>
      <c r="Y38" s="226"/>
    </row>
    <row r="39" spans="1:26" s="216" customFormat="1" ht="43.5" customHeight="1">
      <c r="A39" s="290" t="s">
        <v>47</v>
      </c>
      <c r="B39" s="313" t="s">
        <v>318</v>
      </c>
      <c r="C39" s="292"/>
      <c r="D39" s="292"/>
      <c r="E39" s="292"/>
      <c r="F39" s="292"/>
      <c r="G39" s="293">
        <f>G40+G44</f>
        <v>29988</v>
      </c>
      <c r="H39" s="293">
        <f t="shared" ref="H39:W39" si="18">H40+H44</f>
        <v>0</v>
      </c>
      <c r="I39" s="293">
        <f t="shared" si="18"/>
        <v>29988</v>
      </c>
      <c r="J39" s="293"/>
      <c r="K39" s="293">
        <f t="shared" si="18"/>
        <v>2532</v>
      </c>
      <c r="L39" s="293">
        <f t="shared" si="18"/>
        <v>0</v>
      </c>
      <c r="M39" s="293">
        <f t="shared" si="18"/>
        <v>1937</v>
      </c>
      <c r="N39" s="293">
        <f t="shared" si="18"/>
        <v>2532</v>
      </c>
      <c r="O39" s="293">
        <f t="shared" si="18"/>
        <v>0</v>
      </c>
      <c r="P39" s="293">
        <f t="shared" si="18"/>
        <v>1937</v>
      </c>
      <c r="Q39" s="293">
        <v>2500</v>
      </c>
      <c r="R39" s="293">
        <v>0</v>
      </c>
      <c r="S39" s="293">
        <v>2500</v>
      </c>
      <c r="T39" s="293">
        <f t="shared" si="18"/>
        <v>2500</v>
      </c>
      <c r="U39" s="293">
        <f t="shared" si="18"/>
        <v>0</v>
      </c>
      <c r="V39" s="293">
        <f t="shared" si="18"/>
        <v>2500</v>
      </c>
      <c r="W39" s="293">
        <f t="shared" si="18"/>
        <v>0</v>
      </c>
      <c r="X39" s="293"/>
      <c r="Y39" s="226"/>
    </row>
    <row r="40" spans="1:26" s="216" customFormat="1" ht="30.75" customHeight="1">
      <c r="A40" s="290" t="s">
        <v>40</v>
      </c>
      <c r="B40" s="314" t="s">
        <v>417</v>
      </c>
      <c r="C40" s="292"/>
      <c r="D40" s="292"/>
      <c r="E40" s="292"/>
      <c r="F40" s="292"/>
      <c r="G40" s="293">
        <f>G41</f>
        <v>6000</v>
      </c>
      <c r="H40" s="293">
        <f t="shared" ref="H40:W40" si="19">H41</f>
        <v>0</v>
      </c>
      <c r="I40" s="293">
        <f t="shared" si="19"/>
        <v>6000</v>
      </c>
      <c r="J40" s="293"/>
      <c r="K40" s="293">
        <f t="shared" si="19"/>
        <v>2532</v>
      </c>
      <c r="L40" s="293">
        <f t="shared" si="19"/>
        <v>0</v>
      </c>
      <c r="M40" s="293">
        <f t="shared" si="19"/>
        <v>1937</v>
      </c>
      <c r="N40" s="293">
        <f t="shared" si="19"/>
        <v>2532</v>
      </c>
      <c r="O40" s="293">
        <f t="shared" si="19"/>
        <v>0</v>
      </c>
      <c r="P40" s="293">
        <f t="shared" si="19"/>
        <v>1937</v>
      </c>
      <c r="Q40" s="293">
        <v>2063</v>
      </c>
      <c r="R40" s="293">
        <v>0</v>
      </c>
      <c r="S40" s="293">
        <v>2063</v>
      </c>
      <c r="T40" s="293">
        <f t="shared" si="19"/>
        <v>2063</v>
      </c>
      <c r="U40" s="293">
        <f t="shared" si="19"/>
        <v>0</v>
      </c>
      <c r="V40" s="293">
        <f t="shared" si="19"/>
        <v>2063</v>
      </c>
      <c r="W40" s="293">
        <f t="shared" si="19"/>
        <v>0</v>
      </c>
      <c r="X40" s="293">
        <f>X41+X45</f>
        <v>0</v>
      </c>
      <c r="Y40" s="226"/>
    </row>
    <row r="41" spans="1:26" s="216" customFormat="1" ht="32.25" customHeight="1">
      <c r="A41" s="290" t="s">
        <v>404</v>
      </c>
      <c r="B41" s="313" t="s">
        <v>401</v>
      </c>
      <c r="C41" s="292"/>
      <c r="D41" s="292"/>
      <c r="E41" s="292"/>
      <c r="F41" s="292"/>
      <c r="G41" s="293">
        <f>G42</f>
        <v>6000</v>
      </c>
      <c r="H41" s="293">
        <f t="shared" ref="H41:L42" si="20">H42</f>
        <v>0</v>
      </c>
      <c r="I41" s="293">
        <f t="shared" si="20"/>
        <v>6000</v>
      </c>
      <c r="J41" s="293"/>
      <c r="K41" s="293">
        <f t="shared" si="20"/>
        <v>2532</v>
      </c>
      <c r="L41" s="293"/>
      <c r="M41" s="293">
        <f t="shared" ref="M41:X42" si="21">M42</f>
        <v>1937</v>
      </c>
      <c r="N41" s="293">
        <f t="shared" si="21"/>
        <v>2532</v>
      </c>
      <c r="O41" s="293">
        <f t="shared" si="21"/>
        <v>0</v>
      </c>
      <c r="P41" s="293">
        <f t="shared" si="21"/>
        <v>1937</v>
      </c>
      <c r="Q41" s="293">
        <v>2063</v>
      </c>
      <c r="R41" s="293">
        <v>0</v>
      </c>
      <c r="S41" s="293">
        <v>2063</v>
      </c>
      <c r="T41" s="293">
        <f t="shared" si="21"/>
        <v>2063</v>
      </c>
      <c r="U41" s="293">
        <f t="shared" si="21"/>
        <v>0</v>
      </c>
      <c r="V41" s="293">
        <f t="shared" si="21"/>
        <v>2063</v>
      </c>
      <c r="W41" s="293">
        <f t="shared" si="21"/>
        <v>0</v>
      </c>
      <c r="X41" s="293"/>
      <c r="Y41" s="226"/>
    </row>
    <row r="42" spans="1:26" s="215" customFormat="1" ht="36" customHeight="1">
      <c r="A42" s="294" t="s">
        <v>33</v>
      </c>
      <c r="B42" s="315" t="str">
        <f>B33</f>
        <v>Bố trí các công trình chuyển tiếp</v>
      </c>
      <c r="C42" s="296"/>
      <c r="D42" s="296"/>
      <c r="E42" s="296"/>
      <c r="F42" s="296"/>
      <c r="G42" s="297">
        <f>G43</f>
        <v>6000</v>
      </c>
      <c r="H42" s="297">
        <f t="shared" si="20"/>
        <v>0</v>
      </c>
      <c r="I42" s="297">
        <f t="shared" si="20"/>
        <v>6000</v>
      </c>
      <c r="J42" s="297">
        <f t="shared" si="20"/>
        <v>4000</v>
      </c>
      <c r="K42" s="297">
        <f t="shared" si="20"/>
        <v>2532</v>
      </c>
      <c r="L42" s="297">
        <f t="shared" si="20"/>
        <v>0</v>
      </c>
      <c r="M42" s="297">
        <f t="shared" si="21"/>
        <v>1937</v>
      </c>
      <c r="N42" s="297">
        <f t="shared" si="21"/>
        <v>2532</v>
      </c>
      <c r="O42" s="297">
        <f t="shared" si="21"/>
        <v>0</v>
      </c>
      <c r="P42" s="297">
        <f t="shared" si="21"/>
        <v>1937</v>
      </c>
      <c r="Q42" s="297">
        <v>2063</v>
      </c>
      <c r="R42" s="297">
        <v>0</v>
      </c>
      <c r="S42" s="297">
        <v>2063</v>
      </c>
      <c r="T42" s="297">
        <f t="shared" si="21"/>
        <v>2063</v>
      </c>
      <c r="U42" s="297">
        <f t="shared" si="21"/>
        <v>0</v>
      </c>
      <c r="V42" s="297">
        <f t="shared" si="21"/>
        <v>2063</v>
      </c>
      <c r="W42" s="297">
        <f t="shared" si="21"/>
        <v>0</v>
      </c>
      <c r="X42" s="297">
        <f t="shared" si="21"/>
        <v>0</v>
      </c>
      <c r="Y42" s="226"/>
      <c r="Z42" s="239"/>
    </row>
    <row r="43" spans="1:26" ht="56.25" customHeight="1">
      <c r="A43" s="298"/>
      <c r="B43" s="265" t="s">
        <v>317</v>
      </c>
      <c r="C43" s="299" t="s">
        <v>41</v>
      </c>
      <c r="D43" s="299" t="str">
        <f>D38</f>
        <v>Dự án nhóm C</v>
      </c>
      <c r="E43" s="299" t="s">
        <v>476</v>
      </c>
      <c r="F43" s="299" t="s">
        <v>366</v>
      </c>
      <c r="G43" s="322">
        <v>6000</v>
      </c>
      <c r="H43" s="322"/>
      <c r="I43" s="322">
        <f>G43</f>
        <v>6000</v>
      </c>
      <c r="J43" s="300">
        <v>4000</v>
      </c>
      <c r="K43" s="322">
        <f>1937+595</f>
        <v>2532</v>
      </c>
      <c r="L43" s="300"/>
      <c r="M43" s="300">
        <f>K43-595</f>
        <v>1937</v>
      </c>
      <c r="N43" s="300">
        <f>K43</f>
        <v>2532</v>
      </c>
      <c r="O43" s="300"/>
      <c r="P43" s="300">
        <f>N43-595</f>
        <v>1937</v>
      </c>
      <c r="Q43" s="300">
        <v>2063</v>
      </c>
      <c r="R43" s="300"/>
      <c r="S43" s="300">
        <v>2063</v>
      </c>
      <c r="T43" s="300">
        <v>2063</v>
      </c>
      <c r="U43" s="300"/>
      <c r="V43" s="300">
        <v>2063</v>
      </c>
      <c r="W43" s="300">
        <f>T43-S43</f>
        <v>0</v>
      </c>
      <c r="X43" s="283"/>
      <c r="Y43" s="226"/>
      <c r="Z43" s="219"/>
    </row>
    <row r="44" spans="1:26" s="216" customFormat="1" ht="33" customHeight="1">
      <c r="A44" s="290" t="s">
        <v>43</v>
      </c>
      <c r="B44" s="306" t="s">
        <v>416</v>
      </c>
      <c r="C44" s="292"/>
      <c r="D44" s="292"/>
      <c r="E44" s="292"/>
      <c r="F44" s="292"/>
      <c r="G44" s="323">
        <f>G45</f>
        <v>23988</v>
      </c>
      <c r="H44" s="323">
        <f t="shared" ref="H44:X44" si="22">H45</f>
        <v>0</v>
      </c>
      <c r="I44" s="323">
        <f t="shared" si="22"/>
        <v>23988</v>
      </c>
      <c r="J44" s="323">
        <f t="shared" si="22"/>
        <v>2937</v>
      </c>
      <c r="K44" s="323">
        <f t="shared" si="22"/>
        <v>0</v>
      </c>
      <c r="L44" s="323">
        <f t="shared" si="22"/>
        <v>0</v>
      </c>
      <c r="M44" s="323">
        <f t="shared" si="22"/>
        <v>0</v>
      </c>
      <c r="N44" s="323">
        <f t="shared" si="22"/>
        <v>0</v>
      </c>
      <c r="O44" s="323">
        <f t="shared" si="22"/>
        <v>0</v>
      </c>
      <c r="P44" s="323">
        <f t="shared" si="22"/>
        <v>0</v>
      </c>
      <c r="Q44" s="323">
        <v>437</v>
      </c>
      <c r="R44" s="323">
        <v>0</v>
      </c>
      <c r="S44" s="323">
        <v>437</v>
      </c>
      <c r="T44" s="323">
        <f t="shared" si="22"/>
        <v>437</v>
      </c>
      <c r="U44" s="323">
        <f t="shared" ref="U44" si="23">U45</f>
        <v>0</v>
      </c>
      <c r="V44" s="323">
        <f t="shared" ref="V44" si="24">V45</f>
        <v>437</v>
      </c>
      <c r="W44" s="323">
        <f t="shared" ref="W44" si="25">W45</f>
        <v>0</v>
      </c>
      <c r="X44" s="323">
        <f t="shared" si="22"/>
        <v>0</v>
      </c>
      <c r="Y44" s="226"/>
      <c r="Z44" s="240"/>
    </row>
    <row r="45" spans="1:26" s="216" customFormat="1" ht="37.5" customHeight="1">
      <c r="A45" s="290" t="s">
        <v>244</v>
      </c>
      <c r="B45" s="291" t="s">
        <v>400</v>
      </c>
      <c r="C45" s="292"/>
      <c r="D45" s="292"/>
      <c r="E45" s="292"/>
      <c r="F45" s="292"/>
      <c r="G45" s="293">
        <f>G46</f>
        <v>23988</v>
      </c>
      <c r="H45" s="293">
        <f t="shared" ref="H45:X46" si="26">H46</f>
        <v>0</v>
      </c>
      <c r="I45" s="293">
        <f t="shared" si="26"/>
        <v>23988</v>
      </c>
      <c r="J45" s="293">
        <f t="shared" si="26"/>
        <v>2937</v>
      </c>
      <c r="K45" s="293">
        <f t="shared" si="26"/>
        <v>0</v>
      </c>
      <c r="L45" s="293">
        <f t="shared" si="26"/>
        <v>0</v>
      </c>
      <c r="M45" s="293">
        <f t="shared" si="26"/>
        <v>0</v>
      </c>
      <c r="N45" s="293">
        <f t="shared" si="26"/>
        <v>0</v>
      </c>
      <c r="O45" s="293">
        <f t="shared" si="26"/>
        <v>0</v>
      </c>
      <c r="P45" s="293">
        <f t="shared" si="26"/>
        <v>0</v>
      </c>
      <c r="Q45" s="293">
        <v>437</v>
      </c>
      <c r="R45" s="293">
        <v>0</v>
      </c>
      <c r="S45" s="293">
        <v>437</v>
      </c>
      <c r="T45" s="293">
        <f t="shared" si="26"/>
        <v>437</v>
      </c>
      <c r="U45" s="293">
        <f t="shared" si="26"/>
        <v>0</v>
      </c>
      <c r="V45" s="293">
        <f t="shared" si="26"/>
        <v>437</v>
      </c>
      <c r="W45" s="293">
        <f t="shared" si="26"/>
        <v>0</v>
      </c>
      <c r="X45" s="293">
        <f t="shared" si="26"/>
        <v>0</v>
      </c>
      <c r="Y45" s="226"/>
      <c r="Z45" s="240"/>
    </row>
    <row r="46" spans="1:26" s="215" customFormat="1" ht="38.25" customHeight="1">
      <c r="A46" s="294" t="s">
        <v>33</v>
      </c>
      <c r="B46" s="295" t="str">
        <f>B36</f>
        <v>Bố trí các công trình khởi công mới</v>
      </c>
      <c r="C46" s="296"/>
      <c r="D46" s="296"/>
      <c r="E46" s="296"/>
      <c r="F46" s="296"/>
      <c r="G46" s="297">
        <f>G47</f>
        <v>23988</v>
      </c>
      <c r="H46" s="297">
        <f t="shared" ref="H46:X46" si="27">H47</f>
        <v>0</v>
      </c>
      <c r="I46" s="297">
        <f t="shared" si="27"/>
        <v>23988</v>
      </c>
      <c r="J46" s="297">
        <f t="shared" si="27"/>
        <v>2937</v>
      </c>
      <c r="K46" s="297">
        <f t="shared" si="27"/>
        <v>0</v>
      </c>
      <c r="L46" s="297">
        <f t="shared" si="27"/>
        <v>0</v>
      </c>
      <c r="M46" s="297">
        <f t="shared" si="27"/>
        <v>0</v>
      </c>
      <c r="N46" s="297">
        <f t="shared" si="27"/>
        <v>0</v>
      </c>
      <c r="O46" s="297">
        <f t="shared" si="27"/>
        <v>0</v>
      </c>
      <c r="P46" s="297">
        <f t="shared" si="27"/>
        <v>0</v>
      </c>
      <c r="Q46" s="297">
        <v>437</v>
      </c>
      <c r="R46" s="297">
        <v>0</v>
      </c>
      <c r="S46" s="297">
        <v>437</v>
      </c>
      <c r="T46" s="297">
        <f t="shared" si="26"/>
        <v>437</v>
      </c>
      <c r="U46" s="297">
        <f t="shared" si="26"/>
        <v>0</v>
      </c>
      <c r="V46" s="297">
        <f t="shared" si="26"/>
        <v>437</v>
      </c>
      <c r="W46" s="297">
        <f t="shared" si="26"/>
        <v>0</v>
      </c>
      <c r="X46" s="297">
        <f t="shared" si="27"/>
        <v>0</v>
      </c>
      <c r="Y46" s="226"/>
      <c r="Z46" s="239"/>
    </row>
    <row r="47" spans="1:26" ht="42" customHeight="1">
      <c r="A47" s="302"/>
      <c r="B47" s="265" t="s">
        <v>328</v>
      </c>
      <c r="C47" s="299" t="str">
        <f>C43</f>
        <v>TT Đăk Glei</v>
      </c>
      <c r="D47" s="303" t="str">
        <f>D43</f>
        <v>Dự án nhóm C</v>
      </c>
      <c r="E47" s="299" t="s">
        <v>478</v>
      </c>
      <c r="F47" s="299" t="s">
        <v>367</v>
      </c>
      <c r="G47" s="304">
        <v>23988</v>
      </c>
      <c r="H47" s="304"/>
      <c r="I47" s="300">
        <f>G47</f>
        <v>23988</v>
      </c>
      <c r="J47" s="300">
        <v>2937</v>
      </c>
      <c r="K47" s="300"/>
      <c r="L47" s="300"/>
      <c r="M47" s="300">
        <f>L47</f>
        <v>0</v>
      </c>
      <c r="N47" s="300"/>
      <c r="O47" s="300"/>
      <c r="P47" s="300">
        <f>O47</f>
        <v>0</v>
      </c>
      <c r="Q47" s="300">
        <v>437</v>
      </c>
      <c r="R47" s="300"/>
      <c r="S47" s="300">
        <v>437</v>
      </c>
      <c r="T47" s="300">
        <f>2500-T43</f>
        <v>437</v>
      </c>
      <c r="U47" s="300"/>
      <c r="V47" s="300">
        <f>T47</f>
        <v>437</v>
      </c>
      <c r="W47" s="300">
        <f>T47-S47</f>
        <v>0</v>
      </c>
      <c r="X47" s="283"/>
      <c r="Y47" s="226"/>
      <c r="Z47" s="219"/>
    </row>
    <row r="48" spans="1:26" s="245" customFormat="1" ht="26.25" customHeight="1">
      <c r="A48" s="324" t="s">
        <v>375</v>
      </c>
      <c r="B48" s="325" t="s">
        <v>371</v>
      </c>
      <c r="C48" s="326"/>
      <c r="D48" s="326"/>
      <c r="E48" s="326"/>
      <c r="F48" s="326"/>
      <c r="G48" s="327">
        <f>G49+G70</f>
        <v>117587</v>
      </c>
      <c r="H48" s="327">
        <f t="shared" ref="H48:W48" si="28">H49+H70</f>
        <v>0</v>
      </c>
      <c r="I48" s="327">
        <f t="shared" si="28"/>
        <v>117587</v>
      </c>
      <c r="J48" s="327">
        <f t="shared" si="28"/>
        <v>14750</v>
      </c>
      <c r="K48" s="327">
        <f t="shared" si="28"/>
        <v>12700</v>
      </c>
      <c r="L48" s="327">
        <f t="shared" si="28"/>
        <v>0</v>
      </c>
      <c r="M48" s="327">
        <f t="shared" si="28"/>
        <v>1700</v>
      </c>
      <c r="N48" s="327">
        <f t="shared" si="28"/>
        <v>12699.964</v>
      </c>
      <c r="O48" s="327">
        <f t="shared" si="28"/>
        <v>0</v>
      </c>
      <c r="P48" s="327">
        <f t="shared" si="28"/>
        <v>1699.9639999999999</v>
      </c>
      <c r="Q48" s="327">
        <f t="shared" si="28"/>
        <v>9719</v>
      </c>
      <c r="R48" s="327">
        <f t="shared" si="28"/>
        <v>0</v>
      </c>
      <c r="S48" s="327">
        <f t="shared" si="28"/>
        <v>9719</v>
      </c>
      <c r="T48" s="327">
        <f t="shared" si="28"/>
        <v>4919</v>
      </c>
      <c r="U48" s="327">
        <f t="shared" si="28"/>
        <v>0</v>
      </c>
      <c r="V48" s="327">
        <f t="shared" si="28"/>
        <v>4919</v>
      </c>
      <c r="W48" s="327">
        <f t="shared" si="28"/>
        <v>-4800</v>
      </c>
      <c r="X48" s="328" t="s">
        <v>31</v>
      </c>
      <c r="Y48" s="226"/>
    </row>
    <row r="49" spans="1:25" s="216" customFormat="1" ht="59.25" customHeight="1">
      <c r="A49" s="290" t="s">
        <v>30</v>
      </c>
      <c r="B49" s="313" t="s">
        <v>372</v>
      </c>
      <c r="C49" s="292"/>
      <c r="D49" s="292"/>
      <c r="E49" s="292"/>
      <c r="F49" s="292"/>
      <c r="G49" s="308">
        <f>G50+G64+G67</f>
        <v>117587</v>
      </c>
      <c r="H49" s="308">
        <f t="shared" ref="H49:W49" si="29">H50+H64+H67</f>
        <v>0</v>
      </c>
      <c r="I49" s="308">
        <f t="shared" si="29"/>
        <v>117587</v>
      </c>
      <c r="J49" s="308">
        <f t="shared" si="29"/>
        <v>14750</v>
      </c>
      <c r="K49" s="308">
        <f t="shared" si="29"/>
        <v>12700</v>
      </c>
      <c r="L49" s="308">
        <f t="shared" si="29"/>
        <v>0</v>
      </c>
      <c r="M49" s="308">
        <f t="shared" si="29"/>
        <v>1700</v>
      </c>
      <c r="N49" s="308">
        <f t="shared" si="29"/>
        <v>12699.964</v>
      </c>
      <c r="O49" s="308">
        <f t="shared" si="29"/>
        <v>0</v>
      </c>
      <c r="P49" s="308">
        <f t="shared" si="29"/>
        <v>1699.9639999999999</v>
      </c>
      <c r="Q49" s="308">
        <f t="shared" si="29"/>
        <v>7920</v>
      </c>
      <c r="R49" s="308">
        <f t="shared" si="29"/>
        <v>0</v>
      </c>
      <c r="S49" s="308">
        <f t="shared" si="29"/>
        <v>7920</v>
      </c>
      <c r="T49" s="308">
        <f t="shared" si="29"/>
        <v>3120</v>
      </c>
      <c r="U49" s="308">
        <f t="shared" si="29"/>
        <v>0</v>
      </c>
      <c r="V49" s="308">
        <f t="shared" si="29"/>
        <v>3120</v>
      </c>
      <c r="W49" s="308">
        <f t="shared" si="29"/>
        <v>-4800</v>
      </c>
      <c r="X49" s="308"/>
      <c r="Y49" s="226"/>
    </row>
    <row r="50" spans="1:25" s="216" customFormat="1" ht="33.75" customHeight="1">
      <c r="A50" s="290" t="s">
        <v>40</v>
      </c>
      <c r="B50" s="314" t="str">
        <f>B40</f>
        <v>BQL dự án dầu tư xây dựng</v>
      </c>
      <c r="C50" s="292"/>
      <c r="D50" s="292"/>
      <c r="E50" s="292"/>
      <c r="F50" s="292"/>
      <c r="G50" s="308">
        <f>G51</f>
        <v>117587</v>
      </c>
      <c r="H50" s="308">
        <f t="shared" ref="H50:W50" si="30">H51</f>
        <v>0</v>
      </c>
      <c r="I50" s="308">
        <f t="shared" si="30"/>
        <v>117587</v>
      </c>
      <c r="J50" s="308">
        <f t="shared" si="30"/>
        <v>14750</v>
      </c>
      <c r="K50" s="308">
        <f t="shared" si="30"/>
        <v>12700</v>
      </c>
      <c r="L50" s="308">
        <f t="shared" si="30"/>
        <v>0</v>
      </c>
      <c r="M50" s="308">
        <f t="shared" si="30"/>
        <v>1700</v>
      </c>
      <c r="N50" s="308">
        <f t="shared" si="30"/>
        <v>12699.964</v>
      </c>
      <c r="O50" s="308">
        <f t="shared" si="30"/>
        <v>0</v>
      </c>
      <c r="P50" s="308">
        <f t="shared" si="30"/>
        <v>1699.9639999999999</v>
      </c>
      <c r="Q50" s="308">
        <f t="shared" si="30"/>
        <v>6230</v>
      </c>
      <c r="R50" s="308">
        <f t="shared" si="30"/>
        <v>0</v>
      </c>
      <c r="S50" s="308">
        <f t="shared" si="30"/>
        <v>6230</v>
      </c>
      <c r="T50" s="308">
        <f t="shared" si="30"/>
        <v>2340</v>
      </c>
      <c r="U50" s="308">
        <f t="shared" si="30"/>
        <v>0</v>
      </c>
      <c r="V50" s="308">
        <f t="shared" si="30"/>
        <v>2340</v>
      </c>
      <c r="W50" s="308">
        <f t="shared" si="30"/>
        <v>-3890</v>
      </c>
      <c r="X50" s="308"/>
      <c r="Y50" s="226"/>
    </row>
    <row r="51" spans="1:25" s="216" customFormat="1" ht="21" customHeight="1">
      <c r="A51" s="290" t="s">
        <v>33</v>
      </c>
      <c r="B51" s="312" t="s">
        <v>314</v>
      </c>
      <c r="C51" s="292"/>
      <c r="D51" s="292"/>
      <c r="E51" s="292"/>
      <c r="F51" s="292"/>
      <c r="G51" s="308">
        <f>G52+G58+G61</f>
        <v>117587</v>
      </c>
      <c r="H51" s="308">
        <f t="shared" ref="H51:W51" si="31">H52+H58+H61</f>
        <v>0</v>
      </c>
      <c r="I51" s="308">
        <f t="shared" si="31"/>
        <v>117587</v>
      </c>
      <c r="J51" s="308">
        <f t="shared" si="31"/>
        <v>14750</v>
      </c>
      <c r="K51" s="308">
        <f t="shared" si="31"/>
        <v>12700</v>
      </c>
      <c r="L51" s="308">
        <f t="shared" si="31"/>
        <v>0</v>
      </c>
      <c r="M51" s="308">
        <f t="shared" si="31"/>
        <v>1700</v>
      </c>
      <c r="N51" s="308">
        <f t="shared" si="31"/>
        <v>12699.964</v>
      </c>
      <c r="O51" s="308">
        <f t="shared" si="31"/>
        <v>0</v>
      </c>
      <c r="P51" s="308">
        <f t="shared" si="31"/>
        <v>1699.9639999999999</v>
      </c>
      <c r="Q51" s="308">
        <f t="shared" si="31"/>
        <v>6230</v>
      </c>
      <c r="R51" s="308">
        <f t="shared" si="31"/>
        <v>0</v>
      </c>
      <c r="S51" s="308">
        <f t="shared" si="31"/>
        <v>6230</v>
      </c>
      <c r="T51" s="308">
        <f t="shared" si="31"/>
        <v>2340</v>
      </c>
      <c r="U51" s="308">
        <f t="shared" si="31"/>
        <v>0</v>
      </c>
      <c r="V51" s="308">
        <f t="shared" si="31"/>
        <v>2340</v>
      </c>
      <c r="W51" s="308">
        <f t="shared" si="31"/>
        <v>-3890</v>
      </c>
      <c r="X51" s="308"/>
      <c r="Y51" s="226"/>
    </row>
    <row r="52" spans="1:25" s="216" customFormat="1" ht="25.5" customHeight="1">
      <c r="A52" s="290" t="s">
        <v>404</v>
      </c>
      <c r="B52" s="312" t="s">
        <v>402</v>
      </c>
      <c r="C52" s="292"/>
      <c r="D52" s="292"/>
      <c r="E52" s="292"/>
      <c r="F52" s="292"/>
      <c r="G52" s="308">
        <f>G53+G56</f>
        <v>95107</v>
      </c>
      <c r="H52" s="308">
        <f t="shared" ref="H52:X52" si="32">H53+H56</f>
        <v>0</v>
      </c>
      <c r="I52" s="308">
        <f t="shared" si="32"/>
        <v>95107</v>
      </c>
      <c r="J52" s="308">
        <f t="shared" si="32"/>
        <v>9650</v>
      </c>
      <c r="K52" s="308">
        <f t="shared" si="32"/>
        <v>3761</v>
      </c>
      <c r="L52" s="308">
        <f t="shared" si="32"/>
        <v>0</v>
      </c>
      <c r="M52" s="308">
        <f t="shared" si="32"/>
        <v>700</v>
      </c>
      <c r="N52" s="308">
        <f t="shared" si="32"/>
        <v>3760.9639999999999</v>
      </c>
      <c r="O52" s="308">
        <f t="shared" si="32"/>
        <v>0</v>
      </c>
      <c r="P52" s="308">
        <f t="shared" si="32"/>
        <v>699.96400000000006</v>
      </c>
      <c r="Q52" s="308">
        <f t="shared" si="32"/>
        <v>4047</v>
      </c>
      <c r="R52" s="308">
        <f t="shared" si="32"/>
        <v>0</v>
      </c>
      <c r="S52" s="308">
        <f t="shared" si="32"/>
        <v>4047</v>
      </c>
      <c r="T52" s="308">
        <f t="shared" si="32"/>
        <v>2240</v>
      </c>
      <c r="U52" s="308">
        <f t="shared" si="32"/>
        <v>0</v>
      </c>
      <c r="V52" s="308">
        <f t="shared" si="32"/>
        <v>2240</v>
      </c>
      <c r="W52" s="308">
        <f t="shared" si="32"/>
        <v>-1807</v>
      </c>
      <c r="X52" s="308">
        <f t="shared" si="32"/>
        <v>0</v>
      </c>
      <c r="Y52" s="226"/>
    </row>
    <row r="53" spans="1:25" s="215" customFormat="1" ht="39.75" customHeight="1">
      <c r="A53" s="294" t="s">
        <v>31</v>
      </c>
      <c r="B53" s="309" t="str">
        <f>B42</f>
        <v>Bố trí các công trình chuyển tiếp</v>
      </c>
      <c r="C53" s="296"/>
      <c r="D53" s="296"/>
      <c r="E53" s="296"/>
      <c r="F53" s="296"/>
      <c r="G53" s="297">
        <f>G54+G55</f>
        <v>81543</v>
      </c>
      <c r="H53" s="297">
        <f t="shared" ref="H53:X53" si="33">H54+H55</f>
        <v>0</v>
      </c>
      <c r="I53" s="297">
        <f t="shared" si="33"/>
        <v>81543</v>
      </c>
      <c r="J53" s="297">
        <f t="shared" si="33"/>
        <v>4017</v>
      </c>
      <c r="K53" s="297">
        <f t="shared" si="33"/>
        <v>3761</v>
      </c>
      <c r="L53" s="297">
        <f t="shared" si="33"/>
        <v>0</v>
      </c>
      <c r="M53" s="297">
        <f t="shared" si="33"/>
        <v>700</v>
      </c>
      <c r="N53" s="297">
        <f t="shared" si="33"/>
        <v>3760.9639999999999</v>
      </c>
      <c r="O53" s="297">
        <f t="shared" si="33"/>
        <v>0</v>
      </c>
      <c r="P53" s="297">
        <f t="shared" si="33"/>
        <v>699.96400000000006</v>
      </c>
      <c r="Q53" s="297">
        <f t="shared" si="33"/>
        <v>2017</v>
      </c>
      <c r="R53" s="297">
        <f t="shared" si="33"/>
        <v>0</v>
      </c>
      <c r="S53" s="297">
        <f t="shared" si="33"/>
        <v>2017</v>
      </c>
      <c r="T53" s="297">
        <f t="shared" si="33"/>
        <v>2240</v>
      </c>
      <c r="U53" s="297">
        <f t="shared" si="33"/>
        <v>0</v>
      </c>
      <c r="V53" s="297">
        <f t="shared" si="33"/>
        <v>2240</v>
      </c>
      <c r="W53" s="297">
        <f t="shared" si="33"/>
        <v>223</v>
      </c>
      <c r="X53" s="297">
        <f t="shared" si="33"/>
        <v>0</v>
      </c>
      <c r="Y53" s="226"/>
    </row>
    <row r="54" spans="1:25" ht="60.75" customHeight="1">
      <c r="A54" s="298"/>
      <c r="B54" s="329" t="s">
        <v>326</v>
      </c>
      <c r="C54" s="299" t="str">
        <f>C26</f>
        <v>Thị trấn Đăk Glei</v>
      </c>
      <c r="D54" s="299" t="s">
        <v>37</v>
      </c>
      <c r="E54" s="299" t="s">
        <v>325</v>
      </c>
      <c r="F54" s="330" t="s">
        <v>342</v>
      </c>
      <c r="G54" s="300">
        <v>79043</v>
      </c>
      <c r="H54" s="300"/>
      <c r="I54" s="300">
        <f>G54</f>
        <v>79043</v>
      </c>
      <c r="J54" s="300">
        <v>1717</v>
      </c>
      <c r="K54" s="300">
        <f>1061+2000</f>
        <v>3061</v>
      </c>
      <c r="L54" s="300"/>
      <c r="M54" s="300"/>
      <c r="N54" s="300">
        <f>K54</f>
        <v>3061</v>
      </c>
      <c r="O54" s="300"/>
      <c r="P54" s="300"/>
      <c r="Q54" s="300">
        <v>1217</v>
      </c>
      <c r="R54" s="300"/>
      <c r="S54" s="300">
        <v>1217</v>
      </c>
      <c r="T54" s="300">
        <v>1217</v>
      </c>
      <c r="U54" s="300"/>
      <c r="V54" s="300">
        <f>T54</f>
        <v>1217</v>
      </c>
      <c r="W54" s="300"/>
      <c r="X54" s="283"/>
      <c r="Y54" s="226"/>
    </row>
    <row r="55" spans="1:25" ht="54" customHeight="1">
      <c r="A55" s="298"/>
      <c r="B55" s="265" t="s">
        <v>315</v>
      </c>
      <c r="C55" s="299" t="s">
        <v>316</v>
      </c>
      <c r="D55" s="299" t="s">
        <v>39</v>
      </c>
      <c r="E55" s="299" t="s">
        <v>478</v>
      </c>
      <c r="F55" s="299" t="s">
        <v>364</v>
      </c>
      <c r="G55" s="304">
        <v>2500</v>
      </c>
      <c r="H55" s="304"/>
      <c r="I55" s="300">
        <v>2500</v>
      </c>
      <c r="J55" s="300">
        <v>2300</v>
      </c>
      <c r="K55" s="300">
        <v>700</v>
      </c>
      <c r="L55" s="300"/>
      <c r="M55" s="300">
        <v>700</v>
      </c>
      <c r="N55" s="300">
        <v>699.96400000000006</v>
      </c>
      <c r="O55" s="300"/>
      <c r="P55" s="300">
        <f>N55</f>
        <v>699.96400000000006</v>
      </c>
      <c r="Q55" s="300">
        <v>800</v>
      </c>
      <c r="R55" s="283"/>
      <c r="S55" s="300">
        <v>800</v>
      </c>
      <c r="T55" s="300">
        <f>800+223</f>
        <v>1023</v>
      </c>
      <c r="U55" s="283"/>
      <c r="V55" s="300">
        <f>T55</f>
        <v>1023</v>
      </c>
      <c r="W55" s="300">
        <f>T55-S55</f>
        <v>223</v>
      </c>
      <c r="X55" s="300"/>
      <c r="Y55" s="226"/>
    </row>
    <row r="56" spans="1:25" s="215" customFormat="1" ht="52.5" customHeight="1">
      <c r="A56" s="294" t="s">
        <v>31</v>
      </c>
      <c r="B56" s="301" t="str">
        <f>B36</f>
        <v>Bố trí các công trình khởi công mới</v>
      </c>
      <c r="C56" s="296"/>
      <c r="D56" s="296"/>
      <c r="E56" s="296"/>
      <c r="F56" s="296"/>
      <c r="G56" s="331">
        <f>G57</f>
        <v>13564</v>
      </c>
      <c r="H56" s="331">
        <f t="shared" ref="H56:X56" si="34">H57</f>
        <v>0</v>
      </c>
      <c r="I56" s="331">
        <f t="shared" si="34"/>
        <v>13564</v>
      </c>
      <c r="J56" s="331">
        <f t="shared" si="34"/>
        <v>5633</v>
      </c>
      <c r="K56" s="331">
        <f>K57</f>
        <v>0</v>
      </c>
      <c r="L56" s="331">
        <f t="shared" ref="L56:W56" si="35">L57</f>
        <v>0</v>
      </c>
      <c r="M56" s="331">
        <f t="shared" si="35"/>
        <v>0</v>
      </c>
      <c r="N56" s="331">
        <f t="shared" si="35"/>
        <v>0</v>
      </c>
      <c r="O56" s="331">
        <f t="shared" si="35"/>
        <v>0</v>
      </c>
      <c r="P56" s="331">
        <f t="shared" si="35"/>
        <v>0</v>
      </c>
      <c r="Q56" s="331">
        <f>Q57</f>
        <v>2030</v>
      </c>
      <c r="R56" s="331">
        <f t="shared" si="35"/>
        <v>0</v>
      </c>
      <c r="S56" s="331">
        <f t="shared" si="35"/>
        <v>2030</v>
      </c>
      <c r="T56" s="331">
        <f t="shared" si="35"/>
        <v>0</v>
      </c>
      <c r="U56" s="331">
        <f t="shared" si="35"/>
        <v>0</v>
      </c>
      <c r="V56" s="331">
        <f t="shared" si="35"/>
        <v>0</v>
      </c>
      <c r="W56" s="331">
        <f t="shared" si="35"/>
        <v>-2030</v>
      </c>
      <c r="X56" s="331">
        <f t="shared" si="34"/>
        <v>0</v>
      </c>
      <c r="Y56" s="226"/>
    </row>
    <row r="57" spans="1:25" ht="42.75" customHeight="1">
      <c r="A57" s="298"/>
      <c r="B57" s="310" t="s">
        <v>324</v>
      </c>
      <c r="C57" s="299" t="s">
        <v>52</v>
      </c>
      <c r="D57" s="299" t="s">
        <v>39</v>
      </c>
      <c r="E57" s="299" t="s">
        <v>428</v>
      </c>
      <c r="F57" s="299" t="s">
        <v>367</v>
      </c>
      <c r="G57" s="300">
        <v>13564</v>
      </c>
      <c r="H57" s="300"/>
      <c r="I57" s="300">
        <f>G57</f>
        <v>13564</v>
      </c>
      <c r="J57" s="300">
        <v>5633</v>
      </c>
      <c r="K57" s="300">
        <f>M57</f>
        <v>0</v>
      </c>
      <c r="L57" s="300"/>
      <c r="M57" s="300"/>
      <c r="N57" s="300"/>
      <c r="O57" s="300"/>
      <c r="P57" s="300"/>
      <c r="Q57" s="300">
        <v>2030</v>
      </c>
      <c r="R57" s="332"/>
      <c r="S57" s="300">
        <v>2030</v>
      </c>
      <c r="T57" s="300"/>
      <c r="U57" s="332"/>
      <c r="V57" s="300">
        <f>T57</f>
        <v>0</v>
      </c>
      <c r="W57" s="300">
        <f>T57-S57</f>
        <v>-2030</v>
      </c>
      <c r="X57" s="300"/>
      <c r="Y57" s="226"/>
    </row>
    <row r="58" spans="1:25" s="216" customFormat="1" ht="33" customHeight="1">
      <c r="A58" s="290" t="s">
        <v>405</v>
      </c>
      <c r="B58" s="333" t="str">
        <f>B32</f>
        <v>Chi giáo dục - đào tạo và dạy nghề</v>
      </c>
      <c r="C58" s="292"/>
      <c r="D58" s="292"/>
      <c r="E58" s="292"/>
      <c r="F58" s="334"/>
      <c r="G58" s="293">
        <f>G59</f>
        <v>1200</v>
      </c>
      <c r="H58" s="293">
        <f t="shared" ref="H58:V58" si="36">H59</f>
        <v>0</v>
      </c>
      <c r="I58" s="293">
        <f t="shared" si="36"/>
        <v>1200</v>
      </c>
      <c r="J58" s="293">
        <f t="shared" si="36"/>
        <v>1100</v>
      </c>
      <c r="K58" s="293">
        <f t="shared" si="36"/>
        <v>1000</v>
      </c>
      <c r="L58" s="293">
        <f t="shared" si="36"/>
        <v>0</v>
      </c>
      <c r="M58" s="293">
        <f t="shared" si="36"/>
        <v>1000</v>
      </c>
      <c r="N58" s="293">
        <f t="shared" si="36"/>
        <v>1000</v>
      </c>
      <c r="O58" s="293">
        <f t="shared" si="36"/>
        <v>0</v>
      </c>
      <c r="P58" s="293">
        <f t="shared" si="36"/>
        <v>1000</v>
      </c>
      <c r="Q58" s="293">
        <f t="shared" si="36"/>
        <v>100</v>
      </c>
      <c r="R58" s="293">
        <f t="shared" si="36"/>
        <v>0</v>
      </c>
      <c r="S58" s="293">
        <f t="shared" si="36"/>
        <v>100</v>
      </c>
      <c r="T58" s="293">
        <f t="shared" si="36"/>
        <v>100</v>
      </c>
      <c r="U58" s="293">
        <f t="shared" si="36"/>
        <v>0</v>
      </c>
      <c r="V58" s="293">
        <f t="shared" si="36"/>
        <v>100</v>
      </c>
      <c r="W58" s="293"/>
      <c r="X58" s="293"/>
      <c r="Y58" s="226"/>
    </row>
    <row r="59" spans="1:25" s="215" customFormat="1" ht="38.25" customHeight="1">
      <c r="A59" s="294" t="s">
        <v>31</v>
      </c>
      <c r="B59" s="335" t="str">
        <f>B53</f>
        <v>Bố trí các công trình chuyển tiếp</v>
      </c>
      <c r="C59" s="296"/>
      <c r="D59" s="296"/>
      <c r="E59" s="296"/>
      <c r="F59" s="336"/>
      <c r="G59" s="297">
        <f>G60</f>
        <v>1200</v>
      </c>
      <c r="H59" s="297">
        <f t="shared" ref="H59:X59" si="37">H60</f>
        <v>0</v>
      </c>
      <c r="I59" s="297">
        <f t="shared" si="37"/>
        <v>1200</v>
      </c>
      <c r="J59" s="297">
        <f t="shared" si="37"/>
        <v>1100</v>
      </c>
      <c r="K59" s="297">
        <f t="shared" si="37"/>
        <v>1000</v>
      </c>
      <c r="L59" s="297">
        <f t="shared" si="37"/>
        <v>0</v>
      </c>
      <c r="M59" s="297">
        <f t="shared" si="37"/>
        <v>1000</v>
      </c>
      <c r="N59" s="297">
        <f t="shared" si="37"/>
        <v>1000</v>
      </c>
      <c r="O59" s="297">
        <f t="shared" si="37"/>
        <v>0</v>
      </c>
      <c r="P59" s="297">
        <f t="shared" si="37"/>
        <v>1000</v>
      </c>
      <c r="Q59" s="297">
        <v>100</v>
      </c>
      <c r="R59" s="297">
        <v>0</v>
      </c>
      <c r="S59" s="297">
        <v>100</v>
      </c>
      <c r="T59" s="297">
        <f t="shared" si="37"/>
        <v>100</v>
      </c>
      <c r="U59" s="297">
        <f t="shared" si="37"/>
        <v>0</v>
      </c>
      <c r="V59" s="297">
        <f t="shared" si="37"/>
        <v>100</v>
      </c>
      <c r="W59" s="297"/>
      <c r="X59" s="297">
        <f t="shared" si="37"/>
        <v>0</v>
      </c>
      <c r="Y59" s="226"/>
    </row>
    <row r="60" spans="1:25" ht="39" customHeight="1">
      <c r="A60" s="298"/>
      <c r="B60" s="310" t="s">
        <v>53</v>
      </c>
      <c r="C60" s="299" t="s">
        <v>313</v>
      </c>
      <c r="D60" s="299" t="s">
        <v>39</v>
      </c>
      <c r="E60" s="299" t="s">
        <v>478</v>
      </c>
      <c r="F60" s="299" t="s">
        <v>368</v>
      </c>
      <c r="G60" s="304">
        <v>1200</v>
      </c>
      <c r="H60" s="304"/>
      <c r="I60" s="300">
        <f t="shared" ref="I60" si="38">G60</f>
        <v>1200</v>
      </c>
      <c r="J60" s="300">
        <v>1100</v>
      </c>
      <c r="K60" s="300">
        <f>M60</f>
        <v>1000</v>
      </c>
      <c r="L60" s="300"/>
      <c r="M60" s="300">
        <v>1000</v>
      </c>
      <c r="N60" s="300">
        <f>P60</f>
        <v>1000</v>
      </c>
      <c r="O60" s="300"/>
      <c r="P60" s="300">
        <v>1000</v>
      </c>
      <c r="Q60" s="300">
        <v>100</v>
      </c>
      <c r="R60" s="283"/>
      <c r="S60" s="300">
        <v>100</v>
      </c>
      <c r="T60" s="300">
        <v>100</v>
      </c>
      <c r="U60" s="283"/>
      <c r="V60" s="300">
        <f>T60</f>
        <v>100</v>
      </c>
      <c r="W60" s="300"/>
      <c r="X60" s="300"/>
      <c r="Y60" s="226"/>
    </row>
    <row r="61" spans="1:25" s="216" customFormat="1" ht="47.25" customHeight="1">
      <c r="A61" s="290" t="s">
        <v>406</v>
      </c>
      <c r="B61" s="314" t="str">
        <f>B18</f>
        <v>Chi hoạt động của cơ quan quản lý nhà nước</v>
      </c>
      <c r="C61" s="292"/>
      <c r="D61" s="292"/>
      <c r="E61" s="292"/>
      <c r="F61" s="292"/>
      <c r="G61" s="308">
        <f>G63</f>
        <v>21280</v>
      </c>
      <c r="H61" s="308">
        <f t="shared" ref="H61:W61" si="39">H63</f>
        <v>0</v>
      </c>
      <c r="I61" s="308">
        <f t="shared" si="39"/>
        <v>21280</v>
      </c>
      <c r="J61" s="308">
        <f t="shared" si="39"/>
        <v>4000</v>
      </c>
      <c r="K61" s="308">
        <f t="shared" si="39"/>
        <v>7939</v>
      </c>
      <c r="L61" s="308">
        <f t="shared" si="39"/>
        <v>0</v>
      </c>
      <c r="M61" s="308">
        <f t="shared" si="39"/>
        <v>0</v>
      </c>
      <c r="N61" s="308">
        <f t="shared" si="39"/>
        <v>7939</v>
      </c>
      <c r="O61" s="308">
        <f t="shared" si="39"/>
        <v>0</v>
      </c>
      <c r="P61" s="308">
        <f t="shared" si="39"/>
        <v>0</v>
      </c>
      <c r="Q61" s="308">
        <f t="shared" si="39"/>
        <v>2083</v>
      </c>
      <c r="R61" s="308">
        <f t="shared" si="39"/>
        <v>0</v>
      </c>
      <c r="S61" s="308">
        <f t="shared" si="39"/>
        <v>2083</v>
      </c>
      <c r="T61" s="308">
        <f t="shared" si="39"/>
        <v>0</v>
      </c>
      <c r="U61" s="308">
        <f t="shared" si="39"/>
        <v>0</v>
      </c>
      <c r="V61" s="308">
        <f t="shared" si="39"/>
        <v>0</v>
      </c>
      <c r="W61" s="308">
        <f t="shared" si="39"/>
        <v>-2083</v>
      </c>
      <c r="X61" s="308">
        <f t="shared" ref="X61" si="40">X63</f>
        <v>0</v>
      </c>
      <c r="Y61" s="226"/>
    </row>
    <row r="62" spans="1:25" s="215" customFormat="1" ht="30" customHeight="1">
      <c r="A62" s="294" t="s">
        <v>31</v>
      </c>
      <c r="B62" s="315" t="str">
        <f>B59</f>
        <v>Bố trí các công trình chuyển tiếp</v>
      </c>
      <c r="C62" s="296"/>
      <c r="D62" s="296"/>
      <c r="E62" s="296"/>
      <c r="F62" s="296"/>
      <c r="G62" s="331">
        <f>G63</f>
        <v>21280</v>
      </c>
      <c r="H62" s="331">
        <f t="shared" ref="H62:J62" si="41">H63</f>
        <v>0</v>
      </c>
      <c r="I62" s="331">
        <f t="shared" si="41"/>
        <v>21280</v>
      </c>
      <c r="J62" s="331">
        <f t="shared" si="41"/>
        <v>4000</v>
      </c>
      <c r="K62" s="331">
        <f>K63</f>
        <v>7939</v>
      </c>
      <c r="L62" s="331">
        <f t="shared" ref="L62:X62" si="42">L63</f>
        <v>0</v>
      </c>
      <c r="M62" s="331">
        <f t="shared" si="42"/>
        <v>0</v>
      </c>
      <c r="N62" s="331">
        <f t="shared" si="42"/>
        <v>7939</v>
      </c>
      <c r="O62" s="331">
        <f t="shared" si="42"/>
        <v>0</v>
      </c>
      <c r="P62" s="331">
        <f t="shared" si="42"/>
        <v>0</v>
      </c>
      <c r="Q62" s="331">
        <f t="shared" si="42"/>
        <v>2083</v>
      </c>
      <c r="R62" s="331">
        <f t="shared" si="42"/>
        <v>0</v>
      </c>
      <c r="S62" s="331">
        <f t="shared" si="42"/>
        <v>2083</v>
      </c>
      <c r="T62" s="331">
        <f t="shared" si="42"/>
        <v>0</v>
      </c>
      <c r="U62" s="331">
        <f t="shared" si="42"/>
        <v>0</v>
      </c>
      <c r="V62" s="331">
        <f t="shared" si="42"/>
        <v>0</v>
      </c>
      <c r="W62" s="331">
        <f t="shared" si="42"/>
        <v>-2083</v>
      </c>
      <c r="X62" s="331">
        <f t="shared" si="42"/>
        <v>0</v>
      </c>
      <c r="Y62" s="226"/>
    </row>
    <row r="63" spans="1:25" ht="37.5" customHeight="1">
      <c r="A63" s="298"/>
      <c r="B63" s="265" t="s">
        <v>51</v>
      </c>
      <c r="C63" s="299" t="s">
        <v>41</v>
      </c>
      <c r="D63" s="299" t="str">
        <f>D55</f>
        <v>Dự án nhóm C</v>
      </c>
      <c r="E63" s="299" t="s">
        <v>428</v>
      </c>
      <c r="F63" s="299" t="s">
        <v>369</v>
      </c>
      <c r="G63" s="322">
        <v>21280</v>
      </c>
      <c r="H63" s="322"/>
      <c r="I63" s="322">
        <f>G63</f>
        <v>21280</v>
      </c>
      <c r="J63" s="300">
        <v>4000</v>
      </c>
      <c r="K63" s="322">
        <v>7939</v>
      </c>
      <c r="L63" s="300"/>
      <c r="M63" s="300"/>
      <c r="N63" s="300">
        <f>K63</f>
        <v>7939</v>
      </c>
      <c r="O63" s="300"/>
      <c r="P63" s="300"/>
      <c r="Q63" s="300">
        <v>2083</v>
      </c>
      <c r="R63" s="300"/>
      <c r="S63" s="300">
        <v>2083</v>
      </c>
      <c r="T63" s="300"/>
      <c r="U63" s="300"/>
      <c r="V63" s="300"/>
      <c r="W63" s="300">
        <f>T63-Q63</f>
        <v>-2083</v>
      </c>
      <c r="X63" s="283"/>
      <c r="Y63" s="226"/>
    </row>
    <row r="64" spans="1:25" s="216" customFormat="1" ht="24" customHeight="1">
      <c r="A64" s="290" t="s">
        <v>43</v>
      </c>
      <c r="B64" s="306" t="s">
        <v>403</v>
      </c>
      <c r="C64" s="292"/>
      <c r="D64" s="292"/>
      <c r="E64" s="292"/>
      <c r="F64" s="292"/>
      <c r="G64" s="323"/>
      <c r="H64" s="323"/>
      <c r="I64" s="323"/>
      <c r="J64" s="293"/>
      <c r="K64" s="323"/>
      <c r="L64" s="293"/>
      <c r="M64" s="293"/>
      <c r="N64" s="293"/>
      <c r="O64" s="293"/>
      <c r="P64" s="293"/>
      <c r="Q64" s="293">
        <f>Q65</f>
        <v>900</v>
      </c>
      <c r="R64" s="293">
        <f t="shared" ref="R64:W64" si="43">R65</f>
        <v>0</v>
      </c>
      <c r="S64" s="293">
        <f t="shared" si="43"/>
        <v>900</v>
      </c>
      <c r="T64" s="293">
        <f t="shared" si="43"/>
        <v>660</v>
      </c>
      <c r="U64" s="293">
        <f t="shared" si="43"/>
        <v>0</v>
      </c>
      <c r="V64" s="293">
        <f t="shared" si="43"/>
        <v>660</v>
      </c>
      <c r="W64" s="293">
        <f t="shared" si="43"/>
        <v>-240</v>
      </c>
      <c r="X64" s="284"/>
      <c r="Y64" s="226"/>
    </row>
    <row r="65" spans="1:25" s="216" customFormat="1" ht="26.25" customHeight="1">
      <c r="A65" s="290" t="s">
        <v>244</v>
      </c>
      <c r="B65" s="306" t="s">
        <v>394</v>
      </c>
      <c r="C65" s="292"/>
      <c r="D65" s="292"/>
      <c r="E65" s="292"/>
      <c r="F65" s="292"/>
      <c r="G65" s="323"/>
      <c r="H65" s="323"/>
      <c r="I65" s="323"/>
      <c r="J65" s="293"/>
      <c r="K65" s="323"/>
      <c r="L65" s="293"/>
      <c r="M65" s="293"/>
      <c r="N65" s="293"/>
      <c r="O65" s="293"/>
      <c r="P65" s="293"/>
      <c r="Q65" s="293">
        <f>Q66</f>
        <v>900</v>
      </c>
      <c r="R65" s="293">
        <f t="shared" ref="R65:T65" si="44">R66</f>
        <v>0</v>
      </c>
      <c r="S65" s="293">
        <f t="shared" si="44"/>
        <v>900</v>
      </c>
      <c r="T65" s="293">
        <f t="shared" si="44"/>
        <v>660</v>
      </c>
      <c r="U65" s="293">
        <f t="shared" ref="U65:W65" si="45">U66</f>
        <v>0</v>
      </c>
      <c r="V65" s="293">
        <f t="shared" si="45"/>
        <v>660</v>
      </c>
      <c r="W65" s="293">
        <f t="shared" si="45"/>
        <v>-240</v>
      </c>
      <c r="X65" s="284"/>
      <c r="Y65" s="226"/>
    </row>
    <row r="66" spans="1:25" ht="22.5" customHeight="1">
      <c r="A66" s="298"/>
      <c r="B66" s="265" t="s">
        <v>378</v>
      </c>
      <c r="C66" s="299"/>
      <c r="D66" s="299"/>
      <c r="E66" s="299"/>
      <c r="F66" s="299"/>
      <c r="G66" s="304"/>
      <c r="H66" s="304"/>
      <c r="I66" s="300"/>
      <c r="J66" s="300"/>
      <c r="K66" s="300"/>
      <c r="L66" s="300"/>
      <c r="M66" s="300"/>
      <c r="N66" s="300"/>
      <c r="O66" s="300"/>
      <c r="P66" s="300"/>
      <c r="Q66" s="300">
        <v>900</v>
      </c>
      <c r="R66" s="283"/>
      <c r="S66" s="300">
        <v>900</v>
      </c>
      <c r="T66" s="300">
        <v>660</v>
      </c>
      <c r="U66" s="283"/>
      <c r="V66" s="300">
        <v>660</v>
      </c>
      <c r="W66" s="300">
        <f>V66-S66</f>
        <v>-240</v>
      </c>
      <c r="X66" s="300"/>
      <c r="Y66" s="226"/>
    </row>
    <row r="67" spans="1:25" s="216" customFormat="1" ht="31.5">
      <c r="A67" s="290" t="s">
        <v>94</v>
      </c>
      <c r="B67" s="306" t="s">
        <v>396</v>
      </c>
      <c r="C67" s="292">
        <f>C68</f>
        <v>0</v>
      </c>
      <c r="D67" s="292">
        <f t="shared" ref="D67:T68" si="46">D68</f>
        <v>0</v>
      </c>
      <c r="E67" s="292">
        <f t="shared" si="46"/>
        <v>0</v>
      </c>
      <c r="F67" s="292">
        <f t="shared" si="46"/>
        <v>0</v>
      </c>
      <c r="G67" s="292">
        <f t="shared" si="46"/>
        <v>0</v>
      </c>
      <c r="H67" s="292">
        <f t="shared" si="46"/>
        <v>0</v>
      </c>
      <c r="I67" s="292">
        <f t="shared" si="46"/>
        <v>0</v>
      </c>
      <c r="J67" s="292"/>
      <c r="K67" s="292">
        <f t="shared" si="46"/>
        <v>0</v>
      </c>
      <c r="L67" s="292"/>
      <c r="M67" s="292">
        <f t="shared" si="46"/>
        <v>0</v>
      </c>
      <c r="N67" s="292">
        <f t="shared" si="46"/>
        <v>0</v>
      </c>
      <c r="O67" s="292">
        <f t="shared" si="46"/>
        <v>0</v>
      </c>
      <c r="P67" s="292">
        <f t="shared" si="46"/>
        <v>0</v>
      </c>
      <c r="Q67" s="337">
        <f>Q68</f>
        <v>790</v>
      </c>
      <c r="R67" s="337">
        <f t="shared" ref="R67:W67" si="47">R68</f>
        <v>0</v>
      </c>
      <c r="S67" s="337">
        <f t="shared" si="47"/>
        <v>790</v>
      </c>
      <c r="T67" s="337">
        <f t="shared" si="47"/>
        <v>120</v>
      </c>
      <c r="U67" s="337">
        <f t="shared" si="47"/>
        <v>0</v>
      </c>
      <c r="V67" s="337">
        <f t="shared" si="47"/>
        <v>120</v>
      </c>
      <c r="W67" s="337">
        <f t="shared" si="47"/>
        <v>-670</v>
      </c>
      <c r="X67" s="292" t="s">
        <v>415</v>
      </c>
      <c r="Y67" s="226"/>
    </row>
    <row r="68" spans="1:25" s="216" customFormat="1" ht="22.5" customHeight="1">
      <c r="A68" s="290" t="s">
        <v>246</v>
      </c>
      <c r="B68" s="306" t="str">
        <f>B71</f>
        <v>Các hoạt động kinh tế</v>
      </c>
      <c r="C68" s="292">
        <f t="shared" ref="C68:P68" si="48">C69+C70</f>
        <v>0</v>
      </c>
      <c r="D68" s="292">
        <f t="shared" si="48"/>
        <v>0</v>
      </c>
      <c r="E68" s="292">
        <f t="shared" si="48"/>
        <v>0</v>
      </c>
      <c r="F68" s="292">
        <f t="shared" si="48"/>
        <v>0</v>
      </c>
      <c r="G68" s="292">
        <f t="shared" si="48"/>
        <v>0</v>
      </c>
      <c r="H68" s="292">
        <f t="shared" si="48"/>
        <v>0</v>
      </c>
      <c r="I68" s="292">
        <f t="shared" si="48"/>
        <v>0</v>
      </c>
      <c r="J68" s="292"/>
      <c r="K68" s="292">
        <f t="shared" si="48"/>
        <v>0</v>
      </c>
      <c r="L68" s="292"/>
      <c r="M68" s="292">
        <f t="shared" si="48"/>
        <v>0</v>
      </c>
      <c r="N68" s="292">
        <f t="shared" si="48"/>
        <v>0</v>
      </c>
      <c r="O68" s="292">
        <f t="shared" si="48"/>
        <v>0</v>
      </c>
      <c r="P68" s="292">
        <f t="shared" si="48"/>
        <v>0</v>
      </c>
      <c r="Q68" s="337">
        <f>Q69</f>
        <v>790</v>
      </c>
      <c r="R68" s="337">
        <f t="shared" ref="R68:S68" si="49">R69</f>
        <v>0</v>
      </c>
      <c r="S68" s="337">
        <f t="shared" si="49"/>
        <v>790</v>
      </c>
      <c r="T68" s="337">
        <f t="shared" si="46"/>
        <v>120</v>
      </c>
      <c r="U68" s="337">
        <f t="shared" ref="U68:W68" si="50">U69</f>
        <v>0</v>
      </c>
      <c r="V68" s="337">
        <f t="shared" si="50"/>
        <v>120</v>
      </c>
      <c r="W68" s="337">
        <f t="shared" si="50"/>
        <v>-670</v>
      </c>
      <c r="X68" s="292"/>
      <c r="Y68" s="226"/>
    </row>
    <row r="69" spans="1:25" ht="78" customHeight="1">
      <c r="A69" s="298"/>
      <c r="B69" s="265" t="s">
        <v>321</v>
      </c>
      <c r="C69" s="299"/>
      <c r="D69" s="299"/>
      <c r="E69" s="299"/>
      <c r="F69" s="299"/>
      <c r="G69" s="304"/>
      <c r="H69" s="304"/>
      <c r="I69" s="300"/>
      <c r="J69" s="300"/>
      <c r="K69" s="300"/>
      <c r="L69" s="300"/>
      <c r="M69" s="300"/>
      <c r="N69" s="300"/>
      <c r="O69" s="300"/>
      <c r="P69" s="300"/>
      <c r="Q69" s="338">
        <v>790</v>
      </c>
      <c r="R69" s="283"/>
      <c r="S69" s="300">
        <v>790</v>
      </c>
      <c r="T69" s="338">
        <v>120</v>
      </c>
      <c r="U69" s="283"/>
      <c r="V69" s="300">
        <v>120</v>
      </c>
      <c r="W69" s="300">
        <f>T69-S69</f>
        <v>-670</v>
      </c>
      <c r="X69" s="300"/>
      <c r="Y69" s="226"/>
    </row>
    <row r="70" spans="1:25" s="216" customFormat="1" ht="120" customHeight="1">
      <c r="A70" s="290" t="s">
        <v>46</v>
      </c>
      <c r="B70" s="306" t="s">
        <v>412</v>
      </c>
      <c r="C70" s="292"/>
      <c r="D70" s="292"/>
      <c r="E70" s="292"/>
      <c r="F70" s="292"/>
      <c r="G70" s="308"/>
      <c r="H70" s="308"/>
      <c r="I70" s="293"/>
      <c r="J70" s="293"/>
      <c r="K70" s="293"/>
      <c r="L70" s="293"/>
      <c r="M70" s="293"/>
      <c r="N70" s="293"/>
      <c r="O70" s="293"/>
      <c r="P70" s="293"/>
      <c r="Q70" s="293">
        <v>1799</v>
      </c>
      <c r="R70" s="284"/>
      <c r="S70" s="293">
        <v>1799</v>
      </c>
      <c r="T70" s="293">
        <f>T71</f>
        <v>1799</v>
      </c>
      <c r="U70" s="284"/>
      <c r="V70" s="293">
        <f>T70</f>
        <v>1799</v>
      </c>
      <c r="W70" s="293"/>
      <c r="X70" s="284" t="s">
        <v>415</v>
      </c>
      <c r="Y70" s="226"/>
    </row>
    <row r="71" spans="1:25" s="216" customFormat="1" ht="29.25" customHeight="1">
      <c r="A71" s="290" t="s">
        <v>404</v>
      </c>
      <c r="B71" s="306" t="str">
        <f>B82</f>
        <v>Các hoạt động kinh tế</v>
      </c>
      <c r="C71" s="292"/>
      <c r="D71" s="292"/>
      <c r="E71" s="292"/>
      <c r="F71" s="292"/>
      <c r="G71" s="308"/>
      <c r="H71" s="308"/>
      <c r="I71" s="293"/>
      <c r="J71" s="293"/>
      <c r="K71" s="293"/>
      <c r="L71" s="293"/>
      <c r="M71" s="293"/>
      <c r="N71" s="293"/>
      <c r="O71" s="293"/>
      <c r="P71" s="293"/>
      <c r="Q71" s="293">
        <v>1799</v>
      </c>
      <c r="R71" s="284"/>
      <c r="S71" s="293">
        <v>1799</v>
      </c>
      <c r="T71" s="293">
        <f>T72</f>
        <v>1799</v>
      </c>
      <c r="U71" s="284"/>
      <c r="V71" s="293">
        <f>T71</f>
        <v>1799</v>
      </c>
      <c r="W71" s="293"/>
      <c r="X71" s="293"/>
      <c r="Y71" s="226"/>
    </row>
    <row r="72" spans="1:25" ht="42.75" customHeight="1">
      <c r="A72" s="298" t="s">
        <v>40</v>
      </c>
      <c r="B72" s="265" t="s">
        <v>396</v>
      </c>
      <c r="C72" s="299"/>
      <c r="D72" s="299"/>
      <c r="E72" s="299"/>
      <c r="F72" s="299"/>
      <c r="G72" s="304"/>
      <c r="H72" s="304"/>
      <c r="I72" s="300"/>
      <c r="J72" s="300"/>
      <c r="K72" s="300"/>
      <c r="L72" s="300"/>
      <c r="M72" s="300"/>
      <c r="N72" s="300"/>
      <c r="O72" s="300"/>
      <c r="P72" s="300"/>
      <c r="Q72" s="300">
        <v>1799</v>
      </c>
      <c r="R72" s="283"/>
      <c r="S72" s="300">
        <v>1799</v>
      </c>
      <c r="T72" s="300">
        <v>1799</v>
      </c>
      <c r="U72" s="283"/>
      <c r="V72" s="300">
        <f>T72</f>
        <v>1799</v>
      </c>
      <c r="W72" s="300"/>
      <c r="X72" s="300"/>
      <c r="Y72" s="226"/>
    </row>
    <row r="73" spans="1:25" s="216" customFormat="1" ht="71.25" customHeight="1">
      <c r="A73" s="305" t="s">
        <v>376</v>
      </c>
      <c r="B73" s="313" t="s">
        <v>323</v>
      </c>
      <c r="C73" s="339"/>
      <c r="D73" s="307"/>
      <c r="E73" s="305"/>
      <c r="F73" s="292"/>
      <c r="G73" s="293">
        <f>G74</f>
        <v>5552</v>
      </c>
      <c r="H73" s="293">
        <f t="shared" ref="H73:X73" si="51">H74</f>
        <v>0</v>
      </c>
      <c r="I73" s="293">
        <f t="shared" si="51"/>
        <v>5552</v>
      </c>
      <c r="J73" s="293">
        <f t="shared" si="51"/>
        <v>1500</v>
      </c>
      <c r="K73" s="293">
        <f t="shared" si="51"/>
        <v>920</v>
      </c>
      <c r="L73" s="293">
        <f t="shared" si="51"/>
        <v>0</v>
      </c>
      <c r="M73" s="293">
        <f t="shared" si="51"/>
        <v>920</v>
      </c>
      <c r="N73" s="293">
        <f t="shared" si="51"/>
        <v>920</v>
      </c>
      <c r="O73" s="293">
        <f t="shared" si="51"/>
        <v>0</v>
      </c>
      <c r="P73" s="293">
        <f t="shared" si="51"/>
        <v>920</v>
      </c>
      <c r="Q73" s="293">
        <v>920</v>
      </c>
      <c r="R73" s="293">
        <v>0</v>
      </c>
      <c r="S73" s="293">
        <v>920</v>
      </c>
      <c r="T73" s="293">
        <f t="shared" si="51"/>
        <v>920</v>
      </c>
      <c r="U73" s="293">
        <f t="shared" si="51"/>
        <v>0</v>
      </c>
      <c r="V73" s="293">
        <f t="shared" si="51"/>
        <v>920</v>
      </c>
      <c r="W73" s="293"/>
      <c r="X73" s="293">
        <f t="shared" si="51"/>
        <v>0</v>
      </c>
      <c r="Y73" s="226"/>
    </row>
    <row r="74" spans="1:25" s="216" customFormat="1" ht="31.5" customHeight="1">
      <c r="A74" s="305">
        <v>1</v>
      </c>
      <c r="B74" s="314" t="str">
        <f>B50</f>
        <v>BQL dự án dầu tư xây dựng</v>
      </c>
      <c r="C74" s="339"/>
      <c r="D74" s="307"/>
      <c r="E74" s="305"/>
      <c r="F74" s="292"/>
      <c r="G74" s="293">
        <f>G75</f>
        <v>5552</v>
      </c>
      <c r="H74" s="293">
        <f t="shared" ref="H74:X74" si="52">H75</f>
        <v>0</v>
      </c>
      <c r="I74" s="293">
        <f t="shared" si="52"/>
        <v>5552</v>
      </c>
      <c r="J74" s="293">
        <f t="shared" si="52"/>
        <v>1500</v>
      </c>
      <c r="K74" s="293">
        <f t="shared" si="52"/>
        <v>920</v>
      </c>
      <c r="L74" s="293">
        <f t="shared" si="52"/>
        <v>0</v>
      </c>
      <c r="M74" s="293">
        <f t="shared" si="52"/>
        <v>920</v>
      </c>
      <c r="N74" s="293">
        <f t="shared" si="52"/>
        <v>920</v>
      </c>
      <c r="O74" s="293">
        <f t="shared" si="52"/>
        <v>0</v>
      </c>
      <c r="P74" s="293">
        <f t="shared" si="52"/>
        <v>920</v>
      </c>
      <c r="Q74" s="293">
        <v>920</v>
      </c>
      <c r="R74" s="293">
        <v>0</v>
      </c>
      <c r="S74" s="293">
        <v>920</v>
      </c>
      <c r="T74" s="293">
        <f t="shared" si="52"/>
        <v>920</v>
      </c>
      <c r="U74" s="293">
        <f t="shared" si="52"/>
        <v>0</v>
      </c>
      <c r="V74" s="293">
        <f t="shared" si="52"/>
        <v>920</v>
      </c>
      <c r="W74" s="293"/>
      <c r="X74" s="293">
        <f t="shared" si="52"/>
        <v>0</v>
      </c>
      <c r="Y74" s="226"/>
    </row>
    <row r="75" spans="1:25" s="216" customFormat="1" ht="37.5" customHeight="1">
      <c r="A75" s="305" t="s">
        <v>404</v>
      </c>
      <c r="B75" s="313" t="str">
        <f>B58</f>
        <v>Chi giáo dục - đào tạo và dạy nghề</v>
      </c>
      <c r="C75" s="339"/>
      <c r="D75" s="307"/>
      <c r="E75" s="305"/>
      <c r="F75" s="292"/>
      <c r="G75" s="293">
        <f>G76+G78</f>
        <v>5552</v>
      </c>
      <c r="H75" s="293">
        <f t="shared" ref="H75:V75" si="53">H76+H78</f>
        <v>0</v>
      </c>
      <c r="I75" s="293">
        <f t="shared" si="53"/>
        <v>5552</v>
      </c>
      <c r="J75" s="293">
        <f t="shared" si="53"/>
        <v>1500</v>
      </c>
      <c r="K75" s="293">
        <f t="shared" si="53"/>
        <v>920</v>
      </c>
      <c r="L75" s="293">
        <f t="shared" si="53"/>
        <v>0</v>
      </c>
      <c r="M75" s="293">
        <f t="shared" si="53"/>
        <v>920</v>
      </c>
      <c r="N75" s="293">
        <f t="shared" si="53"/>
        <v>920</v>
      </c>
      <c r="O75" s="293">
        <f t="shared" si="53"/>
        <v>0</v>
      </c>
      <c r="P75" s="293">
        <f t="shared" si="53"/>
        <v>920</v>
      </c>
      <c r="Q75" s="293">
        <v>920</v>
      </c>
      <c r="R75" s="293">
        <v>0</v>
      </c>
      <c r="S75" s="293">
        <v>920</v>
      </c>
      <c r="T75" s="293">
        <f t="shared" si="53"/>
        <v>920</v>
      </c>
      <c r="U75" s="293">
        <f t="shared" si="53"/>
        <v>0</v>
      </c>
      <c r="V75" s="293">
        <f t="shared" si="53"/>
        <v>920</v>
      </c>
      <c r="W75" s="293"/>
      <c r="X75" s="293"/>
      <c r="Y75" s="226"/>
    </row>
    <row r="76" spans="1:25" s="215" customFormat="1" ht="33.75" customHeight="1">
      <c r="A76" s="317" t="s">
        <v>33</v>
      </c>
      <c r="B76" s="315" t="str">
        <f>B53</f>
        <v>Bố trí các công trình chuyển tiếp</v>
      </c>
      <c r="C76" s="319"/>
      <c r="D76" s="320"/>
      <c r="E76" s="321"/>
      <c r="F76" s="296"/>
      <c r="G76" s="297">
        <f>G77</f>
        <v>3052</v>
      </c>
      <c r="H76" s="297">
        <f t="shared" ref="H76:X76" si="54">H77</f>
        <v>0</v>
      </c>
      <c r="I76" s="297">
        <f t="shared" si="54"/>
        <v>3052</v>
      </c>
      <c r="J76" s="297">
        <f t="shared" si="54"/>
        <v>1500</v>
      </c>
      <c r="K76" s="297">
        <f t="shared" si="54"/>
        <v>920</v>
      </c>
      <c r="L76" s="297">
        <f t="shared" si="54"/>
        <v>0</v>
      </c>
      <c r="M76" s="297">
        <f t="shared" si="54"/>
        <v>920</v>
      </c>
      <c r="N76" s="297">
        <f t="shared" si="54"/>
        <v>920</v>
      </c>
      <c r="O76" s="297">
        <f t="shared" si="54"/>
        <v>0</v>
      </c>
      <c r="P76" s="297">
        <f t="shared" si="54"/>
        <v>920</v>
      </c>
      <c r="Q76" s="297">
        <v>580</v>
      </c>
      <c r="R76" s="297">
        <v>0</v>
      </c>
      <c r="S76" s="297">
        <v>580</v>
      </c>
      <c r="T76" s="297">
        <f t="shared" si="54"/>
        <v>580</v>
      </c>
      <c r="U76" s="297">
        <f t="shared" si="54"/>
        <v>0</v>
      </c>
      <c r="V76" s="297">
        <f t="shared" si="54"/>
        <v>580</v>
      </c>
      <c r="W76" s="297"/>
      <c r="X76" s="297">
        <f t="shared" si="54"/>
        <v>0</v>
      </c>
      <c r="Y76" s="226"/>
    </row>
    <row r="77" spans="1:25" ht="42" customHeight="1">
      <c r="A77" s="302"/>
      <c r="B77" s="310" t="s">
        <v>319</v>
      </c>
      <c r="C77" s="311" t="s">
        <v>320</v>
      </c>
      <c r="D77" s="303" t="str">
        <f>D87</f>
        <v>Dự án nhóm C</v>
      </c>
      <c r="E77" s="299" t="s">
        <v>478</v>
      </c>
      <c r="F77" s="299" t="s">
        <v>364</v>
      </c>
      <c r="G77" s="300">
        <v>3052</v>
      </c>
      <c r="H77" s="300"/>
      <c r="I77" s="300">
        <f>G77</f>
        <v>3052</v>
      </c>
      <c r="J77" s="300">
        <v>1500</v>
      </c>
      <c r="K77" s="300">
        <f>M77</f>
        <v>920</v>
      </c>
      <c r="L77" s="300"/>
      <c r="M77" s="300">
        <v>920</v>
      </c>
      <c r="N77" s="300">
        <f>P77</f>
        <v>920</v>
      </c>
      <c r="O77" s="300"/>
      <c r="P77" s="300">
        <v>920</v>
      </c>
      <c r="Q77" s="300">
        <v>580</v>
      </c>
      <c r="R77" s="300"/>
      <c r="S77" s="300">
        <v>580</v>
      </c>
      <c r="T77" s="300">
        <v>580</v>
      </c>
      <c r="U77" s="300"/>
      <c r="V77" s="300">
        <f>T77</f>
        <v>580</v>
      </c>
      <c r="W77" s="300"/>
      <c r="X77" s="283"/>
      <c r="Y77" s="226"/>
    </row>
    <row r="78" spans="1:25" s="215" customFormat="1" ht="34.5" customHeight="1">
      <c r="A78" s="317" t="s">
        <v>42</v>
      </c>
      <c r="B78" s="315" t="str">
        <f>B46</f>
        <v>Bố trí các công trình khởi công mới</v>
      </c>
      <c r="C78" s="319"/>
      <c r="D78" s="320"/>
      <c r="E78" s="321"/>
      <c r="F78" s="296"/>
      <c r="G78" s="297">
        <f>G79</f>
        <v>2500</v>
      </c>
      <c r="H78" s="297">
        <f t="shared" ref="H78:X78" si="55">H79</f>
        <v>0</v>
      </c>
      <c r="I78" s="297">
        <f t="shared" si="55"/>
        <v>2500</v>
      </c>
      <c r="J78" s="297">
        <f t="shared" si="55"/>
        <v>0</v>
      </c>
      <c r="K78" s="297">
        <f t="shared" si="55"/>
        <v>0</v>
      </c>
      <c r="L78" s="297">
        <f t="shared" si="55"/>
        <v>0</v>
      </c>
      <c r="M78" s="297">
        <f t="shared" si="55"/>
        <v>0</v>
      </c>
      <c r="N78" s="297">
        <f t="shared" si="55"/>
        <v>0</v>
      </c>
      <c r="O78" s="297">
        <f t="shared" si="55"/>
        <v>0</v>
      </c>
      <c r="P78" s="297">
        <f t="shared" si="55"/>
        <v>0</v>
      </c>
      <c r="Q78" s="297">
        <v>340</v>
      </c>
      <c r="R78" s="297">
        <v>0</v>
      </c>
      <c r="S78" s="297">
        <v>340</v>
      </c>
      <c r="T78" s="297">
        <f t="shared" si="55"/>
        <v>340</v>
      </c>
      <c r="U78" s="297">
        <f t="shared" si="55"/>
        <v>0</v>
      </c>
      <c r="V78" s="297">
        <f t="shared" si="55"/>
        <v>340</v>
      </c>
      <c r="W78" s="297"/>
      <c r="X78" s="297">
        <f t="shared" si="55"/>
        <v>0</v>
      </c>
      <c r="Y78" s="226"/>
    </row>
    <row r="79" spans="1:25" s="215" customFormat="1" ht="41.25" customHeight="1">
      <c r="A79" s="340"/>
      <c r="B79" s="310" t="s">
        <v>361</v>
      </c>
      <c r="C79" s="311" t="s">
        <v>362</v>
      </c>
      <c r="D79" s="303" t="str">
        <f>D77</f>
        <v>Dự án nhóm C</v>
      </c>
      <c r="E79" s="299" t="s">
        <v>482</v>
      </c>
      <c r="F79" s="299" t="s">
        <v>363</v>
      </c>
      <c r="G79" s="300">
        <v>2500</v>
      </c>
      <c r="H79" s="300"/>
      <c r="I79" s="300">
        <f>G79</f>
        <v>2500</v>
      </c>
      <c r="J79" s="300"/>
      <c r="K79" s="300"/>
      <c r="L79" s="300"/>
      <c r="M79" s="300"/>
      <c r="N79" s="300"/>
      <c r="O79" s="300"/>
      <c r="P79" s="300"/>
      <c r="Q79" s="300">
        <v>340</v>
      </c>
      <c r="R79" s="300"/>
      <c r="S79" s="300">
        <v>340</v>
      </c>
      <c r="T79" s="300">
        <f>500-160</f>
        <v>340</v>
      </c>
      <c r="U79" s="300"/>
      <c r="V79" s="300">
        <f>T79</f>
        <v>340</v>
      </c>
      <c r="W79" s="300"/>
      <c r="X79" s="341"/>
      <c r="Y79" s="226"/>
    </row>
    <row r="80" spans="1:25" s="245" customFormat="1" ht="124.5" customHeight="1">
      <c r="A80" s="342" t="s">
        <v>96</v>
      </c>
      <c r="B80" s="325" t="s">
        <v>343</v>
      </c>
      <c r="C80" s="343"/>
      <c r="D80" s="344"/>
      <c r="E80" s="342"/>
      <c r="F80" s="326"/>
      <c r="G80" s="345">
        <f>G81+G91</f>
        <v>64832</v>
      </c>
      <c r="H80" s="345">
        <f t="shared" ref="H80:P80" si="56">H81+H91</f>
        <v>0</v>
      </c>
      <c r="I80" s="345">
        <f t="shared" si="56"/>
        <v>64832</v>
      </c>
      <c r="J80" s="345"/>
      <c r="K80" s="345">
        <f t="shared" si="56"/>
        <v>10471</v>
      </c>
      <c r="L80" s="345">
        <f t="shared" si="56"/>
        <v>0</v>
      </c>
      <c r="M80" s="345">
        <f t="shared" si="56"/>
        <v>0</v>
      </c>
      <c r="N80" s="345">
        <f t="shared" si="56"/>
        <v>10471</v>
      </c>
      <c r="O80" s="345">
        <f t="shared" si="56"/>
        <v>0</v>
      </c>
      <c r="P80" s="345">
        <f t="shared" si="56"/>
        <v>0</v>
      </c>
      <c r="Q80" s="345">
        <v>8824</v>
      </c>
      <c r="R80" s="345">
        <v>0</v>
      </c>
      <c r="S80" s="345">
        <v>8824</v>
      </c>
      <c r="T80" s="345"/>
      <c r="U80" s="345"/>
      <c r="V80" s="345"/>
      <c r="W80" s="345">
        <f t="shared" ref="W80" si="57">W81+W91</f>
        <v>-8824</v>
      </c>
      <c r="X80" s="285" t="s">
        <v>31</v>
      </c>
      <c r="Y80" s="226"/>
    </row>
    <row r="81" spans="1:26" s="216" customFormat="1" ht="42.75" customHeight="1">
      <c r="A81" s="305">
        <v>1</v>
      </c>
      <c r="B81" s="346" t="str">
        <f>B74</f>
        <v>BQL dự án dầu tư xây dựng</v>
      </c>
      <c r="C81" s="339"/>
      <c r="D81" s="307"/>
      <c r="E81" s="305"/>
      <c r="F81" s="292"/>
      <c r="G81" s="293">
        <f>G82+G85+G88</f>
        <v>40844</v>
      </c>
      <c r="H81" s="293">
        <f t="shared" ref="H81:W81" si="58">H82+H85+H88</f>
        <v>0</v>
      </c>
      <c r="I81" s="293">
        <f t="shared" si="58"/>
        <v>40844</v>
      </c>
      <c r="J81" s="293">
        <f t="shared" si="58"/>
        <v>14740</v>
      </c>
      <c r="K81" s="293">
        <f t="shared" si="58"/>
        <v>10471</v>
      </c>
      <c r="L81" s="293">
        <f t="shared" si="58"/>
        <v>0</v>
      </c>
      <c r="M81" s="293">
        <f t="shared" si="58"/>
        <v>0</v>
      </c>
      <c r="N81" s="293">
        <f t="shared" si="58"/>
        <v>10471</v>
      </c>
      <c r="O81" s="293">
        <f t="shared" si="58"/>
        <v>0</v>
      </c>
      <c r="P81" s="293">
        <f t="shared" si="58"/>
        <v>0</v>
      </c>
      <c r="Q81" s="293">
        <v>6104</v>
      </c>
      <c r="R81" s="293">
        <v>0</v>
      </c>
      <c r="S81" s="293">
        <v>6104</v>
      </c>
      <c r="T81" s="293"/>
      <c r="U81" s="293"/>
      <c r="V81" s="293"/>
      <c r="W81" s="293">
        <f t="shared" si="58"/>
        <v>-6104</v>
      </c>
      <c r="X81" s="293"/>
      <c r="Y81" s="226"/>
    </row>
    <row r="82" spans="1:26" s="216" customFormat="1" ht="26.25" customHeight="1">
      <c r="A82" s="305" t="s">
        <v>404</v>
      </c>
      <c r="B82" s="306" t="str">
        <f>B52</f>
        <v>Các hoạt động kinh tế</v>
      </c>
      <c r="C82" s="339"/>
      <c r="D82" s="307"/>
      <c r="E82" s="305"/>
      <c r="F82" s="292"/>
      <c r="G82" s="293">
        <f>G83</f>
        <v>13564</v>
      </c>
      <c r="H82" s="293">
        <f t="shared" ref="H82:W83" si="59">H83</f>
        <v>0</v>
      </c>
      <c r="I82" s="293">
        <f t="shared" si="59"/>
        <v>13564</v>
      </c>
      <c r="J82" s="293">
        <f t="shared" si="59"/>
        <v>7931</v>
      </c>
      <c r="K82" s="293">
        <f t="shared" si="59"/>
        <v>0</v>
      </c>
      <c r="L82" s="293">
        <f t="shared" si="59"/>
        <v>0</v>
      </c>
      <c r="M82" s="293">
        <f t="shared" si="59"/>
        <v>0</v>
      </c>
      <c r="N82" s="293">
        <f t="shared" si="59"/>
        <v>0</v>
      </c>
      <c r="O82" s="293">
        <f t="shared" si="59"/>
        <v>0</v>
      </c>
      <c r="P82" s="293">
        <f t="shared" si="59"/>
        <v>0</v>
      </c>
      <c r="Q82" s="293">
        <v>1595</v>
      </c>
      <c r="R82" s="293">
        <v>0</v>
      </c>
      <c r="S82" s="293">
        <v>1595</v>
      </c>
      <c r="T82" s="293"/>
      <c r="U82" s="293"/>
      <c r="V82" s="293"/>
      <c r="W82" s="293">
        <f t="shared" si="59"/>
        <v>-1595</v>
      </c>
      <c r="X82" s="293"/>
      <c r="Y82" s="226"/>
    </row>
    <row r="83" spans="1:26" s="215" customFormat="1" ht="37.5" customHeight="1">
      <c r="A83" s="317" t="s">
        <v>33</v>
      </c>
      <c r="B83" s="309" t="str">
        <f>B46</f>
        <v>Bố trí các công trình khởi công mới</v>
      </c>
      <c r="C83" s="319"/>
      <c r="D83" s="320"/>
      <c r="E83" s="321"/>
      <c r="F83" s="296"/>
      <c r="G83" s="297">
        <f>G84</f>
        <v>13564</v>
      </c>
      <c r="H83" s="297">
        <f t="shared" si="59"/>
        <v>0</v>
      </c>
      <c r="I83" s="297">
        <f t="shared" si="59"/>
        <v>13564</v>
      </c>
      <c r="J83" s="297">
        <f t="shared" si="59"/>
        <v>7931</v>
      </c>
      <c r="K83" s="297">
        <f t="shared" si="59"/>
        <v>0</v>
      </c>
      <c r="L83" s="297">
        <f t="shared" si="59"/>
        <v>0</v>
      </c>
      <c r="M83" s="297">
        <f t="shared" si="59"/>
        <v>0</v>
      </c>
      <c r="N83" s="297">
        <f t="shared" si="59"/>
        <v>0</v>
      </c>
      <c r="O83" s="297">
        <f t="shared" si="59"/>
        <v>0</v>
      </c>
      <c r="P83" s="297">
        <f t="shared" si="59"/>
        <v>0</v>
      </c>
      <c r="Q83" s="297">
        <f t="shared" si="59"/>
        <v>1595</v>
      </c>
      <c r="R83" s="297">
        <f t="shared" si="59"/>
        <v>0</v>
      </c>
      <c r="S83" s="297">
        <f t="shared" si="59"/>
        <v>1595</v>
      </c>
      <c r="T83" s="297">
        <f t="shared" si="59"/>
        <v>0</v>
      </c>
      <c r="U83" s="297">
        <f t="shared" si="59"/>
        <v>0</v>
      </c>
      <c r="V83" s="297">
        <f t="shared" si="59"/>
        <v>0</v>
      </c>
      <c r="W83" s="297">
        <f t="shared" si="59"/>
        <v>-1595</v>
      </c>
      <c r="X83" s="297">
        <f t="shared" ref="X83" si="60">X84</f>
        <v>0</v>
      </c>
      <c r="Y83" s="226"/>
    </row>
    <row r="84" spans="1:26" ht="45.75" customHeight="1">
      <c r="A84" s="302"/>
      <c r="B84" s="265" t="s">
        <v>327</v>
      </c>
      <c r="C84" s="299" t="s">
        <v>41</v>
      </c>
      <c r="D84" s="303" t="str">
        <f>D87</f>
        <v>Dự án nhóm C</v>
      </c>
      <c r="E84" s="299" t="s">
        <v>428</v>
      </c>
      <c r="F84" s="299" t="str">
        <f>F57</f>
        <v>31; 07/12/2020</v>
      </c>
      <c r="G84" s="304">
        <v>13564</v>
      </c>
      <c r="H84" s="304"/>
      <c r="I84" s="300">
        <f>G84</f>
        <v>13564</v>
      </c>
      <c r="J84" s="300">
        <f>7931</f>
        <v>7931</v>
      </c>
      <c r="K84" s="300"/>
      <c r="L84" s="300"/>
      <c r="M84" s="300">
        <f>L84</f>
        <v>0</v>
      </c>
      <c r="N84" s="300"/>
      <c r="O84" s="300"/>
      <c r="P84" s="300">
        <f>O84</f>
        <v>0</v>
      </c>
      <c r="Q84" s="300">
        <v>1595</v>
      </c>
      <c r="R84" s="300"/>
      <c r="S84" s="300">
        <v>1595</v>
      </c>
      <c r="T84" s="300"/>
      <c r="U84" s="300"/>
      <c r="V84" s="300"/>
      <c r="W84" s="300">
        <f>T84-S84</f>
        <v>-1595</v>
      </c>
      <c r="X84" s="283"/>
      <c r="Y84" s="226"/>
    </row>
    <row r="85" spans="1:26" s="216" customFormat="1" ht="39" customHeight="1">
      <c r="A85" s="305" t="s">
        <v>405</v>
      </c>
      <c r="B85" s="346" t="str">
        <f>B61</f>
        <v>Chi hoạt động của cơ quan quản lý nhà nước</v>
      </c>
      <c r="C85" s="292"/>
      <c r="D85" s="307"/>
      <c r="E85" s="305"/>
      <c r="F85" s="292"/>
      <c r="G85" s="308">
        <f>G86</f>
        <v>21280</v>
      </c>
      <c r="H85" s="308">
        <f t="shared" ref="H85:W85" si="61">H86</f>
        <v>0</v>
      </c>
      <c r="I85" s="308">
        <f t="shared" si="61"/>
        <v>21280</v>
      </c>
      <c r="J85" s="308">
        <f t="shared" si="61"/>
        <v>5404</v>
      </c>
      <c r="K85" s="308">
        <f t="shared" si="61"/>
        <v>7939</v>
      </c>
      <c r="L85" s="308">
        <f t="shared" si="61"/>
        <v>0</v>
      </c>
      <c r="M85" s="308">
        <f t="shared" si="61"/>
        <v>0</v>
      </c>
      <c r="N85" s="308">
        <f t="shared" si="61"/>
        <v>7939</v>
      </c>
      <c r="O85" s="308">
        <f t="shared" si="61"/>
        <v>0</v>
      </c>
      <c r="P85" s="308">
        <f t="shared" si="61"/>
        <v>0</v>
      </c>
      <c r="Q85" s="308">
        <f t="shared" si="61"/>
        <v>3104</v>
      </c>
      <c r="R85" s="308">
        <f t="shared" si="61"/>
        <v>0</v>
      </c>
      <c r="S85" s="308">
        <f t="shared" si="61"/>
        <v>3104</v>
      </c>
      <c r="T85" s="308">
        <f t="shared" si="61"/>
        <v>0</v>
      </c>
      <c r="U85" s="308">
        <f t="shared" si="61"/>
        <v>0</v>
      </c>
      <c r="V85" s="308">
        <f t="shared" si="61"/>
        <v>0</v>
      </c>
      <c r="W85" s="308">
        <f t="shared" si="61"/>
        <v>-3104</v>
      </c>
      <c r="X85" s="308"/>
      <c r="Y85" s="226"/>
    </row>
    <row r="86" spans="1:26" s="215" customFormat="1" ht="39" customHeight="1">
      <c r="A86" s="317" t="s">
        <v>33</v>
      </c>
      <c r="B86" s="309" t="str">
        <f>B76</f>
        <v>Bố trí các công trình chuyển tiếp</v>
      </c>
      <c r="C86" s="296"/>
      <c r="D86" s="320"/>
      <c r="E86" s="321"/>
      <c r="F86" s="296"/>
      <c r="G86" s="331">
        <f>G87</f>
        <v>21280</v>
      </c>
      <c r="H86" s="331">
        <f t="shared" ref="H86:X86" si="62">H87</f>
        <v>0</v>
      </c>
      <c r="I86" s="331">
        <f t="shared" si="62"/>
        <v>21280</v>
      </c>
      <c r="J86" s="331">
        <f t="shared" si="62"/>
        <v>5404</v>
      </c>
      <c r="K86" s="331">
        <f t="shared" si="62"/>
        <v>7939</v>
      </c>
      <c r="L86" s="331">
        <f t="shared" si="62"/>
        <v>0</v>
      </c>
      <c r="M86" s="331">
        <f t="shared" si="62"/>
        <v>0</v>
      </c>
      <c r="N86" s="331">
        <f t="shared" si="62"/>
        <v>7939</v>
      </c>
      <c r="O86" s="331">
        <f t="shared" si="62"/>
        <v>0</v>
      </c>
      <c r="P86" s="331">
        <f t="shared" si="62"/>
        <v>0</v>
      </c>
      <c r="Q86" s="331">
        <v>3104</v>
      </c>
      <c r="R86" s="331">
        <v>0</v>
      </c>
      <c r="S86" s="331">
        <v>3104</v>
      </c>
      <c r="T86" s="331"/>
      <c r="U86" s="331"/>
      <c r="V86" s="331"/>
      <c r="W86" s="331">
        <f t="shared" si="62"/>
        <v>-3104</v>
      </c>
      <c r="X86" s="331">
        <f t="shared" si="62"/>
        <v>0</v>
      </c>
      <c r="Y86" s="226"/>
    </row>
    <row r="87" spans="1:26" ht="40.5" customHeight="1">
      <c r="A87" s="302"/>
      <c r="B87" s="265" t="s">
        <v>51</v>
      </c>
      <c r="C87" s="299" t="s">
        <v>41</v>
      </c>
      <c r="D87" s="303" t="s">
        <v>39</v>
      </c>
      <c r="E87" s="299" t="s">
        <v>428</v>
      </c>
      <c r="F87" s="299" t="s">
        <v>369</v>
      </c>
      <c r="G87" s="304">
        <v>21280</v>
      </c>
      <c r="H87" s="304"/>
      <c r="I87" s="300">
        <f t="shared" ref="I87" si="63">G87</f>
        <v>21280</v>
      </c>
      <c r="J87" s="300">
        <v>5404</v>
      </c>
      <c r="K87" s="300">
        <v>7939</v>
      </c>
      <c r="L87" s="300"/>
      <c r="M87" s="300"/>
      <c r="N87" s="300">
        <v>7939</v>
      </c>
      <c r="O87" s="300"/>
      <c r="P87" s="300"/>
      <c r="Q87" s="300">
        <v>3104</v>
      </c>
      <c r="R87" s="300"/>
      <c r="S87" s="300">
        <v>3104</v>
      </c>
      <c r="T87" s="300"/>
      <c r="U87" s="300"/>
      <c r="V87" s="300"/>
      <c r="W87" s="300">
        <f>T87-Q87</f>
        <v>-3104</v>
      </c>
      <c r="X87" s="283"/>
      <c r="Y87" s="226"/>
    </row>
    <row r="88" spans="1:26" s="216" customFormat="1" ht="40.5" customHeight="1">
      <c r="A88" s="290" t="s">
        <v>406</v>
      </c>
      <c r="B88" s="313" t="s">
        <v>401</v>
      </c>
      <c r="C88" s="292"/>
      <c r="D88" s="292"/>
      <c r="E88" s="292"/>
      <c r="F88" s="292"/>
      <c r="G88" s="293">
        <f>G89</f>
        <v>6000</v>
      </c>
      <c r="H88" s="293">
        <f t="shared" ref="H88:W88" si="64">H89</f>
        <v>0</v>
      </c>
      <c r="I88" s="293">
        <f t="shared" si="64"/>
        <v>6000</v>
      </c>
      <c r="J88" s="293">
        <f t="shared" si="64"/>
        <v>1405</v>
      </c>
      <c r="K88" s="293">
        <f t="shared" si="64"/>
        <v>2532</v>
      </c>
      <c r="L88" s="293">
        <f t="shared" si="64"/>
        <v>0</v>
      </c>
      <c r="M88" s="293">
        <f t="shared" si="64"/>
        <v>0</v>
      </c>
      <c r="N88" s="293">
        <f t="shared" si="64"/>
        <v>2532</v>
      </c>
      <c r="O88" s="293">
        <f t="shared" si="64"/>
        <v>0</v>
      </c>
      <c r="P88" s="293">
        <f t="shared" si="64"/>
        <v>0</v>
      </c>
      <c r="Q88" s="293">
        <f t="shared" si="64"/>
        <v>1405</v>
      </c>
      <c r="R88" s="293">
        <f t="shared" si="64"/>
        <v>0</v>
      </c>
      <c r="S88" s="293">
        <f t="shared" si="64"/>
        <v>1405</v>
      </c>
      <c r="T88" s="293">
        <f t="shared" si="64"/>
        <v>0</v>
      </c>
      <c r="U88" s="293">
        <f t="shared" si="64"/>
        <v>0</v>
      </c>
      <c r="V88" s="293">
        <f t="shared" si="64"/>
        <v>0</v>
      </c>
      <c r="W88" s="293">
        <f t="shared" si="64"/>
        <v>-1405</v>
      </c>
      <c r="X88" s="293"/>
      <c r="Y88" s="226"/>
    </row>
    <row r="89" spans="1:26" s="215" customFormat="1" ht="35.25" customHeight="1">
      <c r="A89" s="294" t="s">
        <v>33</v>
      </c>
      <c r="B89" s="315" t="str">
        <f>B86</f>
        <v>Bố trí các công trình chuyển tiếp</v>
      </c>
      <c r="C89" s="296"/>
      <c r="D89" s="296"/>
      <c r="E89" s="296"/>
      <c r="F89" s="296"/>
      <c r="G89" s="297">
        <f>G90</f>
        <v>6000</v>
      </c>
      <c r="H89" s="297">
        <f t="shared" ref="H89:L89" si="65">H90</f>
        <v>0</v>
      </c>
      <c r="I89" s="297">
        <f t="shared" si="65"/>
        <v>6000</v>
      </c>
      <c r="J89" s="297">
        <f t="shared" si="65"/>
        <v>1405</v>
      </c>
      <c r="K89" s="297">
        <f t="shared" si="65"/>
        <v>2532</v>
      </c>
      <c r="L89" s="297">
        <f t="shared" si="65"/>
        <v>0</v>
      </c>
      <c r="M89" s="297">
        <f t="shared" ref="M89:X89" si="66">M90</f>
        <v>0</v>
      </c>
      <c r="N89" s="297">
        <f t="shared" si="66"/>
        <v>2532</v>
      </c>
      <c r="O89" s="297">
        <f t="shared" si="66"/>
        <v>0</v>
      </c>
      <c r="P89" s="297">
        <f t="shared" si="66"/>
        <v>0</v>
      </c>
      <c r="Q89" s="297">
        <f t="shared" si="66"/>
        <v>1405</v>
      </c>
      <c r="R89" s="297">
        <f t="shared" si="66"/>
        <v>0</v>
      </c>
      <c r="S89" s="297">
        <f t="shared" si="66"/>
        <v>1405</v>
      </c>
      <c r="T89" s="297">
        <f t="shared" si="66"/>
        <v>0</v>
      </c>
      <c r="U89" s="297">
        <f t="shared" si="66"/>
        <v>0</v>
      </c>
      <c r="V89" s="297">
        <f t="shared" si="66"/>
        <v>0</v>
      </c>
      <c r="W89" s="297">
        <f t="shared" si="66"/>
        <v>-1405</v>
      </c>
      <c r="X89" s="297">
        <f t="shared" si="66"/>
        <v>0</v>
      </c>
      <c r="Y89" s="226"/>
      <c r="Z89" s="239"/>
    </row>
    <row r="90" spans="1:26" ht="50.25" customHeight="1">
      <c r="A90" s="298"/>
      <c r="B90" s="265" t="s">
        <v>317</v>
      </c>
      <c r="C90" s="299" t="s">
        <v>41</v>
      </c>
      <c r="D90" s="299" t="str">
        <f>D87</f>
        <v>Dự án nhóm C</v>
      </c>
      <c r="E90" s="299" t="s">
        <v>476</v>
      </c>
      <c r="F90" s="299" t="s">
        <v>366</v>
      </c>
      <c r="G90" s="322">
        <v>6000</v>
      </c>
      <c r="H90" s="322"/>
      <c r="I90" s="322">
        <f>G90</f>
        <v>6000</v>
      </c>
      <c r="J90" s="300">
        <v>1405</v>
      </c>
      <c r="K90" s="322">
        <v>2532</v>
      </c>
      <c r="L90" s="300"/>
      <c r="M90" s="300"/>
      <c r="N90" s="300">
        <f>K90</f>
        <v>2532</v>
      </c>
      <c r="O90" s="300"/>
      <c r="P90" s="300"/>
      <c r="Q90" s="300">
        <v>1405</v>
      </c>
      <c r="R90" s="300"/>
      <c r="S90" s="300">
        <v>1405</v>
      </c>
      <c r="T90" s="300"/>
      <c r="U90" s="300"/>
      <c r="V90" s="300"/>
      <c r="W90" s="300">
        <f>T90-S90</f>
        <v>-1405</v>
      </c>
      <c r="X90" s="283"/>
      <c r="Y90" s="226"/>
      <c r="Z90" s="219"/>
    </row>
    <row r="91" spans="1:26" s="216" customFormat="1" ht="40.5" customHeight="1">
      <c r="A91" s="305">
        <v>2</v>
      </c>
      <c r="B91" s="306" t="s">
        <v>416</v>
      </c>
      <c r="C91" s="292"/>
      <c r="D91" s="307"/>
      <c r="E91" s="305"/>
      <c r="F91" s="292"/>
      <c r="G91" s="308">
        <f>G92</f>
        <v>23988</v>
      </c>
      <c r="H91" s="308">
        <f t="shared" ref="H91:X91" si="67">H92</f>
        <v>0</v>
      </c>
      <c r="I91" s="308">
        <f t="shared" si="67"/>
        <v>23988</v>
      </c>
      <c r="J91" s="308">
        <f t="shared" si="67"/>
        <v>13313</v>
      </c>
      <c r="K91" s="308">
        <f t="shared" si="67"/>
        <v>0</v>
      </c>
      <c r="L91" s="308">
        <f t="shared" si="67"/>
        <v>0</v>
      </c>
      <c r="M91" s="308">
        <f t="shared" si="67"/>
        <v>0</v>
      </c>
      <c r="N91" s="308">
        <f t="shared" si="67"/>
        <v>0</v>
      </c>
      <c r="O91" s="308">
        <f t="shared" si="67"/>
        <v>0</v>
      </c>
      <c r="P91" s="308">
        <f t="shared" si="67"/>
        <v>0</v>
      </c>
      <c r="Q91" s="308">
        <v>2720</v>
      </c>
      <c r="R91" s="308">
        <v>0</v>
      </c>
      <c r="S91" s="308">
        <v>2720</v>
      </c>
      <c r="T91" s="308"/>
      <c r="U91" s="308"/>
      <c r="V91" s="308"/>
      <c r="W91" s="308">
        <f t="shared" si="67"/>
        <v>-2720</v>
      </c>
      <c r="X91" s="308">
        <f t="shared" si="67"/>
        <v>0</v>
      </c>
      <c r="Y91" s="226"/>
    </row>
    <row r="92" spans="1:26" s="215" customFormat="1" ht="40.5" customHeight="1">
      <c r="A92" s="317" t="s">
        <v>33</v>
      </c>
      <c r="B92" s="309" t="str">
        <f>B46</f>
        <v>Bố trí các công trình khởi công mới</v>
      </c>
      <c r="C92" s="296"/>
      <c r="D92" s="320"/>
      <c r="E92" s="321"/>
      <c r="F92" s="296"/>
      <c r="G92" s="331">
        <f>G93</f>
        <v>23988</v>
      </c>
      <c r="H92" s="331">
        <f t="shared" ref="H92:X92" si="68">H93</f>
        <v>0</v>
      </c>
      <c r="I92" s="331">
        <f t="shared" si="68"/>
        <v>23988</v>
      </c>
      <c r="J92" s="331">
        <f t="shared" si="68"/>
        <v>13313</v>
      </c>
      <c r="K92" s="331">
        <f t="shared" si="68"/>
        <v>0</v>
      </c>
      <c r="L92" s="331">
        <f t="shared" si="68"/>
        <v>0</v>
      </c>
      <c r="M92" s="331">
        <f t="shared" si="68"/>
        <v>0</v>
      </c>
      <c r="N92" s="331">
        <f t="shared" si="68"/>
        <v>0</v>
      </c>
      <c r="O92" s="331">
        <f t="shared" si="68"/>
        <v>0</v>
      </c>
      <c r="P92" s="331">
        <f t="shared" si="68"/>
        <v>0</v>
      </c>
      <c r="Q92" s="331">
        <v>2720</v>
      </c>
      <c r="R92" s="331">
        <v>0</v>
      </c>
      <c r="S92" s="331">
        <v>2720</v>
      </c>
      <c r="T92" s="331"/>
      <c r="U92" s="331"/>
      <c r="V92" s="331"/>
      <c r="W92" s="331">
        <f t="shared" si="68"/>
        <v>-2720</v>
      </c>
      <c r="X92" s="331">
        <f t="shared" si="68"/>
        <v>0</v>
      </c>
      <c r="Y92" s="226"/>
    </row>
    <row r="93" spans="1:26" ht="40.5" customHeight="1">
      <c r="A93" s="302"/>
      <c r="B93" s="265" t="s">
        <v>328</v>
      </c>
      <c r="C93" s="299" t="str">
        <f>C84</f>
        <v>TT Đăk Glei</v>
      </c>
      <c r="D93" s="303" t="str">
        <f>D84</f>
        <v>Dự án nhóm C</v>
      </c>
      <c r="E93" s="299" t="s">
        <v>478</v>
      </c>
      <c r="F93" s="299" t="str">
        <f>F84</f>
        <v>31; 07/12/2020</v>
      </c>
      <c r="G93" s="304">
        <v>23988</v>
      </c>
      <c r="H93" s="304"/>
      <c r="I93" s="300">
        <f>G93</f>
        <v>23988</v>
      </c>
      <c r="J93" s="300">
        <v>13313</v>
      </c>
      <c r="K93" s="300"/>
      <c r="L93" s="300"/>
      <c r="M93" s="300">
        <f>L93</f>
        <v>0</v>
      </c>
      <c r="N93" s="300"/>
      <c r="O93" s="300"/>
      <c r="P93" s="300">
        <f>O93</f>
        <v>0</v>
      </c>
      <c r="Q93" s="300">
        <v>2720</v>
      </c>
      <c r="R93" s="300"/>
      <c r="S93" s="300">
        <v>2720</v>
      </c>
      <c r="T93" s="300"/>
      <c r="U93" s="300"/>
      <c r="V93" s="300"/>
      <c r="W93" s="300">
        <f>T93-S93</f>
        <v>-2720</v>
      </c>
      <c r="X93" s="283"/>
      <c r="Y93" s="226"/>
    </row>
    <row r="94" spans="1:26" s="215" customFormat="1" ht="41.25" customHeight="1">
      <c r="A94" s="347" t="s">
        <v>132</v>
      </c>
      <c r="B94" s="313" t="s">
        <v>444</v>
      </c>
      <c r="C94" s="339"/>
      <c r="D94" s="307"/>
      <c r="E94" s="305"/>
      <c r="F94" s="292"/>
      <c r="G94" s="293">
        <f>G95+G102+G106+G110+G114+G119+G123+G127+G131</f>
        <v>153240</v>
      </c>
      <c r="H94" s="293">
        <f t="shared" ref="H94:V94" si="69">H95+H102+H106+H110+H114+H119+H123+H127+H131</f>
        <v>0</v>
      </c>
      <c r="I94" s="293">
        <f t="shared" si="69"/>
        <v>153240</v>
      </c>
      <c r="J94" s="293">
        <f t="shared" si="69"/>
        <v>11203</v>
      </c>
      <c r="K94" s="293">
        <f t="shared" si="69"/>
        <v>11000</v>
      </c>
      <c r="L94" s="293">
        <f t="shared" si="69"/>
        <v>0</v>
      </c>
      <c r="M94" s="293">
        <f t="shared" si="69"/>
        <v>0</v>
      </c>
      <c r="N94" s="293">
        <f t="shared" si="69"/>
        <v>11000</v>
      </c>
      <c r="O94" s="293">
        <f t="shared" si="69"/>
        <v>0</v>
      </c>
      <c r="P94" s="293">
        <f t="shared" si="69"/>
        <v>0</v>
      </c>
      <c r="Q94" s="293">
        <v>11203</v>
      </c>
      <c r="R94" s="293">
        <v>0</v>
      </c>
      <c r="S94" s="293">
        <v>11203</v>
      </c>
      <c r="T94" s="293">
        <f t="shared" si="69"/>
        <v>11203</v>
      </c>
      <c r="U94" s="293">
        <f t="shared" si="69"/>
        <v>0</v>
      </c>
      <c r="V94" s="293">
        <f t="shared" si="69"/>
        <v>11203</v>
      </c>
      <c r="W94" s="293"/>
      <c r="X94" s="341"/>
      <c r="Y94" s="226"/>
    </row>
    <row r="95" spans="1:26" s="216" customFormat="1" ht="36" customHeight="1">
      <c r="A95" s="290" t="s">
        <v>40</v>
      </c>
      <c r="B95" s="314" t="s">
        <v>417</v>
      </c>
      <c r="C95" s="292"/>
      <c r="D95" s="292"/>
      <c r="E95" s="292"/>
      <c r="F95" s="292"/>
      <c r="G95" s="308">
        <f>G96+G99</f>
        <v>100323</v>
      </c>
      <c r="H95" s="308">
        <f t="shared" ref="H95:V95" si="70">H96+H99</f>
        <v>0</v>
      </c>
      <c r="I95" s="308">
        <f t="shared" si="70"/>
        <v>100323</v>
      </c>
      <c r="J95" s="308">
        <f t="shared" si="70"/>
        <v>3600</v>
      </c>
      <c r="K95" s="308">
        <f t="shared" si="70"/>
        <v>11000</v>
      </c>
      <c r="L95" s="308">
        <f t="shared" si="70"/>
        <v>0</v>
      </c>
      <c r="M95" s="308">
        <f t="shared" si="70"/>
        <v>0</v>
      </c>
      <c r="N95" s="308">
        <f t="shared" si="70"/>
        <v>11000</v>
      </c>
      <c r="O95" s="308">
        <f t="shared" si="70"/>
        <v>0</v>
      </c>
      <c r="P95" s="308">
        <f t="shared" si="70"/>
        <v>0</v>
      </c>
      <c r="Q95" s="308">
        <v>3600</v>
      </c>
      <c r="R95" s="308">
        <v>0</v>
      </c>
      <c r="S95" s="308">
        <v>3600</v>
      </c>
      <c r="T95" s="308">
        <f t="shared" si="70"/>
        <v>3600</v>
      </c>
      <c r="U95" s="308">
        <f t="shared" si="70"/>
        <v>0</v>
      </c>
      <c r="V95" s="308">
        <f t="shared" si="70"/>
        <v>3600</v>
      </c>
      <c r="W95" s="308"/>
      <c r="X95" s="308"/>
      <c r="Y95" s="226"/>
    </row>
    <row r="96" spans="1:26" s="216" customFormat="1" ht="25.5" customHeight="1">
      <c r="A96" s="290" t="s">
        <v>404</v>
      </c>
      <c r="B96" s="312" t="s">
        <v>402</v>
      </c>
      <c r="C96" s="292"/>
      <c r="D96" s="292"/>
      <c r="E96" s="292"/>
      <c r="F96" s="292"/>
      <c r="G96" s="308">
        <f>G97</f>
        <v>79043</v>
      </c>
      <c r="H96" s="308">
        <f t="shared" ref="H96:V96" si="71">H97</f>
        <v>0</v>
      </c>
      <c r="I96" s="308">
        <f t="shared" si="71"/>
        <v>79043</v>
      </c>
      <c r="J96" s="308">
        <f t="shared" si="71"/>
        <v>1300</v>
      </c>
      <c r="K96" s="308">
        <f t="shared" si="71"/>
        <v>3061</v>
      </c>
      <c r="L96" s="308">
        <f t="shared" si="71"/>
        <v>0</v>
      </c>
      <c r="M96" s="308">
        <f t="shared" si="71"/>
        <v>0</v>
      </c>
      <c r="N96" s="308">
        <f t="shared" si="71"/>
        <v>3061</v>
      </c>
      <c r="O96" s="308">
        <f t="shared" si="71"/>
        <v>0</v>
      </c>
      <c r="P96" s="308">
        <f t="shared" si="71"/>
        <v>0</v>
      </c>
      <c r="Q96" s="308">
        <v>1300</v>
      </c>
      <c r="R96" s="308">
        <v>0</v>
      </c>
      <c r="S96" s="308">
        <v>1300</v>
      </c>
      <c r="T96" s="308">
        <f t="shared" si="71"/>
        <v>1300</v>
      </c>
      <c r="U96" s="308">
        <f t="shared" si="71"/>
        <v>0</v>
      </c>
      <c r="V96" s="308">
        <f t="shared" si="71"/>
        <v>1300</v>
      </c>
      <c r="W96" s="308"/>
      <c r="X96" s="308"/>
      <c r="Y96" s="226"/>
    </row>
    <row r="97" spans="1:26" s="216" customFormat="1" ht="39.75" customHeight="1">
      <c r="A97" s="290" t="s">
        <v>31</v>
      </c>
      <c r="B97" s="313" t="s">
        <v>418</v>
      </c>
      <c r="C97" s="292"/>
      <c r="D97" s="292"/>
      <c r="E97" s="292"/>
      <c r="F97" s="292"/>
      <c r="G97" s="308">
        <f>G98</f>
        <v>79043</v>
      </c>
      <c r="H97" s="308">
        <f t="shared" ref="H97:V97" si="72">H98</f>
        <v>0</v>
      </c>
      <c r="I97" s="308">
        <f t="shared" si="72"/>
        <v>79043</v>
      </c>
      <c r="J97" s="308">
        <f t="shared" si="72"/>
        <v>1300</v>
      </c>
      <c r="K97" s="308">
        <f t="shared" si="72"/>
        <v>3061</v>
      </c>
      <c r="L97" s="308">
        <f t="shared" si="72"/>
        <v>0</v>
      </c>
      <c r="M97" s="308">
        <f t="shared" si="72"/>
        <v>0</v>
      </c>
      <c r="N97" s="308">
        <f t="shared" si="72"/>
        <v>3061</v>
      </c>
      <c r="O97" s="308">
        <f t="shared" si="72"/>
        <v>0</v>
      </c>
      <c r="P97" s="308">
        <f t="shared" si="72"/>
        <v>0</v>
      </c>
      <c r="Q97" s="308">
        <v>1300</v>
      </c>
      <c r="R97" s="308">
        <v>0</v>
      </c>
      <c r="S97" s="308">
        <v>1300</v>
      </c>
      <c r="T97" s="308">
        <f t="shared" si="72"/>
        <v>1300</v>
      </c>
      <c r="U97" s="308">
        <f t="shared" si="72"/>
        <v>0</v>
      </c>
      <c r="V97" s="308">
        <f t="shared" si="72"/>
        <v>1300</v>
      </c>
      <c r="W97" s="308"/>
      <c r="X97" s="308"/>
      <c r="Y97" s="226"/>
    </row>
    <row r="98" spans="1:26" ht="60.75" customHeight="1">
      <c r="A98" s="298"/>
      <c r="B98" s="329" t="s">
        <v>326</v>
      </c>
      <c r="C98" s="299" t="s">
        <v>52</v>
      </c>
      <c r="D98" s="299" t="s">
        <v>39</v>
      </c>
      <c r="E98" s="299" t="s">
        <v>325</v>
      </c>
      <c r="F98" s="330" t="s">
        <v>342</v>
      </c>
      <c r="G98" s="300">
        <v>79043</v>
      </c>
      <c r="H98" s="300"/>
      <c r="I98" s="300">
        <f>G98</f>
        <v>79043</v>
      </c>
      <c r="J98" s="300">
        <v>1300</v>
      </c>
      <c r="K98" s="300">
        <f>1061+2000</f>
        <v>3061</v>
      </c>
      <c r="L98" s="300"/>
      <c r="M98" s="300"/>
      <c r="N98" s="300">
        <v>3061</v>
      </c>
      <c r="O98" s="300"/>
      <c r="P98" s="300"/>
      <c r="Q98" s="300">
        <v>1300</v>
      </c>
      <c r="R98" s="300"/>
      <c r="S98" s="300">
        <v>1300</v>
      </c>
      <c r="T98" s="300">
        <v>1300</v>
      </c>
      <c r="U98" s="300"/>
      <c r="V98" s="300">
        <f>T98</f>
        <v>1300</v>
      </c>
      <c r="W98" s="300"/>
      <c r="X98" s="283"/>
      <c r="Y98" s="226"/>
    </row>
    <row r="99" spans="1:26" s="216" customFormat="1" ht="44.25" customHeight="1">
      <c r="A99" s="290" t="s">
        <v>405</v>
      </c>
      <c r="B99" s="333" t="s">
        <v>445</v>
      </c>
      <c r="C99" s="292"/>
      <c r="D99" s="292"/>
      <c r="E99" s="292"/>
      <c r="F99" s="334"/>
      <c r="G99" s="293">
        <f>G100</f>
        <v>21280</v>
      </c>
      <c r="H99" s="293">
        <f t="shared" ref="H99:V99" si="73">H100</f>
        <v>0</v>
      </c>
      <c r="I99" s="293">
        <f t="shared" si="73"/>
        <v>21280</v>
      </c>
      <c r="J99" s="293">
        <f t="shared" si="73"/>
        <v>2300</v>
      </c>
      <c r="K99" s="293">
        <f t="shared" si="73"/>
        <v>7939</v>
      </c>
      <c r="L99" s="293">
        <f t="shared" si="73"/>
        <v>0</v>
      </c>
      <c r="M99" s="293">
        <f t="shared" si="73"/>
        <v>0</v>
      </c>
      <c r="N99" s="293">
        <f t="shared" si="73"/>
        <v>7939</v>
      </c>
      <c r="O99" s="293">
        <f t="shared" si="73"/>
        <v>0</v>
      </c>
      <c r="P99" s="293">
        <f t="shared" si="73"/>
        <v>0</v>
      </c>
      <c r="Q99" s="293">
        <v>2300</v>
      </c>
      <c r="R99" s="293">
        <v>0</v>
      </c>
      <c r="S99" s="293">
        <v>2300</v>
      </c>
      <c r="T99" s="293">
        <f t="shared" si="73"/>
        <v>2300</v>
      </c>
      <c r="U99" s="293">
        <f t="shared" si="73"/>
        <v>0</v>
      </c>
      <c r="V99" s="293">
        <f t="shared" si="73"/>
        <v>2300</v>
      </c>
      <c r="W99" s="293"/>
      <c r="X99" s="284"/>
      <c r="Y99" s="226"/>
    </row>
    <row r="100" spans="1:26" s="216" customFormat="1" ht="31.5">
      <c r="A100" s="290" t="s">
        <v>31</v>
      </c>
      <c r="B100" s="333" t="s">
        <v>418</v>
      </c>
      <c r="C100" s="292"/>
      <c r="D100" s="292"/>
      <c r="E100" s="292"/>
      <c r="F100" s="334"/>
      <c r="G100" s="293">
        <f>G101</f>
        <v>21280</v>
      </c>
      <c r="H100" s="293">
        <f t="shared" ref="H100:X100" si="74">H101</f>
        <v>0</v>
      </c>
      <c r="I100" s="293">
        <f t="shared" si="74"/>
        <v>21280</v>
      </c>
      <c r="J100" s="293">
        <f t="shared" si="74"/>
        <v>2300</v>
      </c>
      <c r="K100" s="293">
        <f t="shared" si="74"/>
        <v>7939</v>
      </c>
      <c r="L100" s="293">
        <f t="shared" si="74"/>
        <v>0</v>
      </c>
      <c r="M100" s="293">
        <f t="shared" si="74"/>
        <v>0</v>
      </c>
      <c r="N100" s="293">
        <f t="shared" si="74"/>
        <v>7939</v>
      </c>
      <c r="O100" s="293">
        <f t="shared" si="74"/>
        <v>0</v>
      </c>
      <c r="P100" s="293">
        <f t="shared" si="74"/>
        <v>0</v>
      </c>
      <c r="Q100" s="293">
        <v>2300</v>
      </c>
      <c r="R100" s="293">
        <v>0</v>
      </c>
      <c r="S100" s="293">
        <v>2300</v>
      </c>
      <c r="T100" s="293">
        <f t="shared" si="74"/>
        <v>2300</v>
      </c>
      <c r="U100" s="293">
        <f t="shared" si="74"/>
        <v>0</v>
      </c>
      <c r="V100" s="293">
        <f t="shared" si="74"/>
        <v>2300</v>
      </c>
      <c r="W100" s="293"/>
      <c r="X100" s="293">
        <f t="shared" si="74"/>
        <v>0</v>
      </c>
      <c r="Y100" s="226"/>
    </row>
    <row r="101" spans="1:26" ht="37.5" customHeight="1">
      <c r="A101" s="298"/>
      <c r="B101" s="265" t="s">
        <v>51</v>
      </c>
      <c r="C101" s="299" t="s">
        <v>41</v>
      </c>
      <c r="D101" s="299" t="str">
        <f>D79</f>
        <v>Dự án nhóm C</v>
      </c>
      <c r="E101" s="299" t="s">
        <v>428</v>
      </c>
      <c r="F101" s="299" t="s">
        <v>369</v>
      </c>
      <c r="G101" s="322">
        <v>21280</v>
      </c>
      <c r="H101" s="322"/>
      <c r="I101" s="322">
        <f>G101</f>
        <v>21280</v>
      </c>
      <c r="J101" s="300">
        <v>2300</v>
      </c>
      <c r="K101" s="322">
        <v>7939</v>
      </c>
      <c r="L101" s="300"/>
      <c r="M101" s="300"/>
      <c r="N101" s="300">
        <v>7939</v>
      </c>
      <c r="O101" s="300"/>
      <c r="P101" s="300"/>
      <c r="Q101" s="300">
        <v>2300</v>
      </c>
      <c r="R101" s="300"/>
      <c r="S101" s="300">
        <v>2300</v>
      </c>
      <c r="T101" s="300">
        <v>2300</v>
      </c>
      <c r="U101" s="300"/>
      <c r="V101" s="300">
        <f>T101</f>
        <v>2300</v>
      </c>
      <c r="W101" s="300"/>
      <c r="X101" s="283"/>
      <c r="Y101" s="226"/>
    </row>
    <row r="102" spans="1:26" s="216" customFormat="1" ht="33" customHeight="1">
      <c r="A102" s="290" t="s">
        <v>43</v>
      </c>
      <c r="B102" s="306" t="s">
        <v>416</v>
      </c>
      <c r="C102" s="292"/>
      <c r="D102" s="292"/>
      <c r="E102" s="292"/>
      <c r="F102" s="292"/>
      <c r="G102" s="323">
        <f>G103</f>
        <v>23988</v>
      </c>
      <c r="H102" s="323">
        <f t="shared" ref="H102:V102" si="75">H103</f>
        <v>0</v>
      </c>
      <c r="I102" s="323">
        <f t="shared" si="75"/>
        <v>23988</v>
      </c>
      <c r="J102" s="323">
        <f t="shared" si="75"/>
        <v>1563</v>
      </c>
      <c r="K102" s="323">
        <f t="shared" si="75"/>
        <v>0</v>
      </c>
      <c r="L102" s="323">
        <f t="shared" si="75"/>
        <v>0</v>
      </c>
      <c r="M102" s="323">
        <f t="shared" si="75"/>
        <v>0</v>
      </c>
      <c r="N102" s="323">
        <f t="shared" si="75"/>
        <v>0</v>
      </c>
      <c r="O102" s="323">
        <f t="shared" si="75"/>
        <v>0</v>
      </c>
      <c r="P102" s="323">
        <f t="shared" si="75"/>
        <v>0</v>
      </c>
      <c r="Q102" s="323">
        <v>1563</v>
      </c>
      <c r="R102" s="323">
        <v>0</v>
      </c>
      <c r="S102" s="323">
        <v>1563</v>
      </c>
      <c r="T102" s="323">
        <f t="shared" si="75"/>
        <v>1563</v>
      </c>
      <c r="U102" s="323">
        <f t="shared" si="75"/>
        <v>0</v>
      </c>
      <c r="V102" s="323">
        <f t="shared" si="75"/>
        <v>1563</v>
      </c>
      <c r="W102" s="323"/>
      <c r="X102" s="323">
        <f t="shared" ref="H102:X104" si="76">X103</f>
        <v>0</v>
      </c>
      <c r="Y102" s="226"/>
      <c r="Z102" s="240"/>
    </row>
    <row r="103" spans="1:26" s="216" customFormat="1" ht="37.5" customHeight="1">
      <c r="A103" s="290" t="s">
        <v>244</v>
      </c>
      <c r="B103" s="291" t="s">
        <v>400</v>
      </c>
      <c r="C103" s="292"/>
      <c r="D103" s="292"/>
      <c r="E103" s="292"/>
      <c r="F103" s="292"/>
      <c r="G103" s="293">
        <f>G104</f>
        <v>23988</v>
      </c>
      <c r="H103" s="293">
        <f t="shared" si="76"/>
        <v>0</v>
      </c>
      <c r="I103" s="293">
        <f t="shared" si="76"/>
        <v>23988</v>
      </c>
      <c r="J103" s="293">
        <f t="shared" si="76"/>
        <v>1563</v>
      </c>
      <c r="K103" s="293">
        <f t="shared" si="76"/>
        <v>0</v>
      </c>
      <c r="L103" s="293">
        <f t="shared" si="76"/>
        <v>0</v>
      </c>
      <c r="M103" s="293">
        <f t="shared" si="76"/>
        <v>0</v>
      </c>
      <c r="N103" s="293">
        <f t="shared" si="76"/>
        <v>0</v>
      </c>
      <c r="O103" s="293">
        <f t="shared" si="76"/>
        <v>0</v>
      </c>
      <c r="P103" s="293">
        <f t="shared" si="76"/>
        <v>0</v>
      </c>
      <c r="Q103" s="293">
        <v>1563</v>
      </c>
      <c r="R103" s="293">
        <v>0</v>
      </c>
      <c r="S103" s="293">
        <v>1563</v>
      </c>
      <c r="T103" s="293">
        <f t="shared" si="76"/>
        <v>1563</v>
      </c>
      <c r="U103" s="293">
        <f t="shared" si="76"/>
        <v>0</v>
      </c>
      <c r="V103" s="293">
        <f t="shared" si="76"/>
        <v>1563</v>
      </c>
      <c r="W103" s="293"/>
      <c r="X103" s="293">
        <f t="shared" si="76"/>
        <v>0</v>
      </c>
      <c r="Y103" s="226"/>
      <c r="Z103" s="240"/>
    </row>
    <row r="104" spans="1:26" s="216" customFormat="1" ht="38.25" customHeight="1">
      <c r="A104" s="290" t="s">
        <v>31</v>
      </c>
      <c r="B104" s="291" t="s">
        <v>446</v>
      </c>
      <c r="C104" s="292"/>
      <c r="D104" s="292"/>
      <c r="E104" s="292"/>
      <c r="F104" s="292"/>
      <c r="G104" s="293">
        <f>G105</f>
        <v>23988</v>
      </c>
      <c r="H104" s="293">
        <f t="shared" si="76"/>
        <v>0</v>
      </c>
      <c r="I104" s="293">
        <f t="shared" si="76"/>
        <v>23988</v>
      </c>
      <c r="J104" s="293">
        <f t="shared" si="76"/>
        <v>1563</v>
      </c>
      <c r="K104" s="293">
        <f t="shared" si="76"/>
        <v>0</v>
      </c>
      <c r="L104" s="293">
        <f t="shared" si="76"/>
        <v>0</v>
      </c>
      <c r="M104" s="293">
        <f t="shared" si="76"/>
        <v>0</v>
      </c>
      <c r="N104" s="293">
        <f t="shared" si="76"/>
        <v>0</v>
      </c>
      <c r="O104" s="293">
        <f t="shared" si="76"/>
        <v>0</v>
      </c>
      <c r="P104" s="293">
        <f t="shared" si="76"/>
        <v>0</v>
      </c>
      <c r="Q104" s="293">
        <v>1563</v>
      </c>
      <c r="R104" s="293">
        <v>0</v>
      </c>
      <c r="S104" s="293">
        <v>1563</v>
      </c>
      <c r="T104" s="293">
        <f t="shared" si="76"/>
        <v>1563</v>
      </c>
      <c r="U104" s="293">
        <f t="shared" si="76"/>
        <v>0</v>
      </c>
      <c r="V104" s="293">
        <f t="shared" si="76"/>
        <v>1563</v>
      </c>
      <c r="W104" s="293"/>
      <c r="X104" s="293">
        <f t="shared" si="76"/>
        <v>0</v>
      </c>
      <c r="Y104" s="226"/>
      <c r="Z104" s="240"/>
    </row>
    <row r="105" spans="1:26" ht="45" customHeight="1">
      <c r="A105" s="302"/>
      <c r="B105" s="265" t="s">
        <v>328</v>
      </c>
      <c r="C105" s="299" t="str">
        <f>C101</f>
        <v>TT Đăk Glei</v>
      </c>
      <c r="D105" s="303" t="str">
        <f>D101</f>
        <v>Dự án nhóm C</v>
      </c>
      <c r="E105" s="299" t="s">
        <v>478</v>
      </c>
      <c r="F105" s="299" t="s">
        <v>367</v>
      </c>
      <c r="G105" s="304">
        <v>23988</v>
      </c>
      <c r="H105" s="304"/>
      <c r="I105" s="300">
        <f>G105</f>
        <v>23988</v>
      </c>
      <c r="J105" s="300">
        <v>1563</v>
      </c>
      <c r="K105" s="300"/>
      <c r="L105" s="300"/>
      <c r="M105" s="300">
        <f>L105</f>
        <v>0</v>
      </c>
      <c r="N105" s="300"/>
      <c r="O105" s="300"/>
      <c r="P105" s="300">
        <f>O105</f>
        <v>0</v>
      </c>
      <c r="Q105" s="300">
        <v>1563</v>
      </c>
      <c r="R105" s="300"/>
      <c r="S105" s="300">
        <v>1563</v>
      </c>
      <c r="T105" s="300">
        <v>1563</v>
      </c>
      <c r="U105" s="300"/>
      <c r="V105" s="300">
        <v>1563</v>
      </c>
      <c r="W105" s="300"/>
      <c r="X105" s="283"/>
      <c r="Y105" s="226"/>
      <c r="Z105" s="219"/>
    </row>
    <row r="106" spans="1:26" s="215" customFormat="1" ht="34.5" customHeight="1">
      <c r="A106" s="347">
        <v>3</v>
      </c>
      <c r="B106" s="313" t="s">
        <v>448</v>
      </c>
      <c r="C106" s="339"/>
      <c r="D106" s="307"/>
      <c r="E106" s="305"/>
      <c r="F106" s="292"/>
      <c r="G106" s="293">
        <f>G107</f>
        <v>23948</v>
      </c>
      <c r="H106" s="293">
        <f t="shared" ref="H106:V106" si="77">H107</f>
        <v>0</v>
      </c>
      <c r="I106" s="293">
        <f t="shared" si="77"/>
        <v>23948</v>
      </c>
      <c r="J106" s="293">
        <f t="shared" si="77"/>
        <v>2059</v>
      </c>
      <c r="K106" s="293">
        <f t="shared" si="77"/>
        <v>0</v>
      </c>
      <c r="L106" s="293">
        <f t="shared" si="77"/>
        <v>0</v>
      </c>
      <c r="M106" s="293">
        <f t="shared" si="77"/>
        <v>0</v>
      </c>
      <c r="N106" s="293">
        <f t="shared" si="77"/>
        <v>0</v>
      </c>
      <c r="O106" s="293">
        <f t="shared" si="77"/>
        <v>0</v>
      </c>
      <c r="P106" s="293">
        <f t="shared" si="77"/>
        <v>0</v>
      </c>
      <c r="Q106" s="293">
        <v>2059</v>
      </c>
      <c r="R106" s="293">
        <v>0</v>
      </c>
      <c r="S106" s="293">
        <v>2059</v>
      </c>
      <c r="T106" s="293">
        <f t="shared" si="77"/>
        <v>2059</v>
      </c>
      <c r="U106" s="293">
        <f t="shared" si="77"/>
        <v>0</v>
      </c>
      <c r="V106" s="293">
        <f t="shared" si="77"/>
        <v>2059</v>
      </c>
      <c r="W106" s="293"/>
      <c r="X106" s="341"/>
      <c r="Y106" s="226"/>
    </row>
    <row r="107" spans="1:26" s="215" customFormat="1" ht="27.75" customHeight="1">
      <c r="A107" s="290" t="s">
        <v>447</v>
      </c>
      <c r="B107" s="312" t="s">
        <v>402</v>
      </c>
      <c r="C107" s="339"/>
      <c r="D107" s="307"/>
      <c r="E107" s="305"/>
      <c r="F107" s="292"/>
      <c r="G107" s="293">
        <f>G108</f>
        <v>23948</v>
      </c>
      <c r="H107" s="293">
        <f t="shared" ref="H107:V107" si="78">H108</f>
        <v>0</v>
      </c>
      <c r="I107" s="293">
        <f t="shared" si="78"/>
        <v>23948</v>
      </c>
      <c r="J107" s="293">
        <f t="shared" si="78"/>
        <v>2059</v>
      </c>
      <c r="K107" s="293">
        <f t="shared" si="78"/>
        <v>0</v>
      </c>
      <c r="L107" s="293">
        <f t="shared" si="78"/>
        <v>0</v>
      </c>
      <c r="M107" s="293">
        <f t="shared" si="78"/>
        <v>0</v>
      </c>
      <c r="N107" s="293">
        <f t="shared" si="78"/>
        <v>0</v>
      </c>
      <c r="O107" s="293">
        <f t="shared" si="78"/>
        <v>0</v>
      </c>
      <c r="P107" s="293">
        <f t="shared" si="78"/>
        <v>0</v>
      </c>
      <c r="Q107" s="293">
        <v>2059</v>
      </c>
      <c r="R107" s="293">
        <v>0</v>
      </c>
      <c r="S107" s="293">
        <v>2059</v>
      </c>
      <c r="T107" s="293">
        <f t="shared" si="78"/>
        <v>2059</v>
      </c>
      <c r="U107" s="293">
        <f t="shared" si="78"/>
        <v>0</v>
      </c>
      <c r="V107" s="293">
        <f t="shared" si="78"/>
        <v>2059</v>
      </c>
      <c r="W107" s="293"/>
      <c r="X107" s="341"/>
      <c r="Y107" s="226"/>
    </row>
    <row r="108" spans="1:26" s="215" customFormat="1" ht="31.5" customHeight="1">
      <c r="A108" s="290" t="s">
        <v>31</v>
      </c>
      <c r="B108" s="291" t="s">
        <v>446</v>
      </c>
      <c r="C108" s="339"/>
      <c r="D108" s="307"/>
      <c r="E108" s="305"/>
      <c r="F108" s="292"/>
      <c r="G108" s="293">
        <f>G109</f>
        <v>23948</v>
      </c>
      <c r="H108" s="293">
        <f t="shared" ref="H108:V108" si="79">H109</f>
        <v>0</v>
      </c>
      <c r="I108" s="293">
        <f t="shared" si="79"/>
        <v>23948</v>
      </c>
      <c r="J108" s="293">
        <f t="shared" si="79"/>
        <v>2059</v>
      </c>
      <c r="K108" s="293">
        <f t="shared" si="79"/>
        <v>0</v>
      </c>
      <c r="L108" s="293">
        <f t="shared" si="79"/>
        <v>0</v>
      </c>
      <c r="M108" s="293">
        <f t="shared" si="79"/>
        <v>0</v>
      </c>
      <c r="N108" s="293">
        <f t="shared" si="79"/>
        <v>0</v>
      </c>
      <c r="O108" s="293">
        <f t="shared" si="79"/>
        <v>0</v>
      </c>
      <c r="P108" s="293">
        <f t="shared" si="79"/>
        <v>0</v>
      </c>
      <c r="Q108" s="293">
        <v>2059</v>
      </c>
      <c r="R108" s="293">
        <v>0</v>
      </c>
      <c r="S108" s="293">
        <v>2059</v>
      </c>
      <c r="T108" s="293">
        <f t="shared" si="79"/>
        <v>2059</v>
      </c>
      <c r="U108" s="293">
        <f t="shared" si="79"/>
        <v>0</v>
      </c>
      <c r="V108" s="293">
        <f t="shared" si="79"/>
        <v>2059</v>
      </c>
      <c r="W108" s="293"/>
      <c r="X108" s="341"/>
      <c r="Y108" s="226"/>
    </row>
    <row r="109" spans="1:26" s="215" customFormat="1" ht="80.25" customHeight="1">
      <c r="A109" s="340"/>
      <c r="B109" s="348" t="s">
        <v>431</v>
      </c>
      <c r="C109" s="311" t="s">
        <v>449</v>
      </c>
      <c r="D109" s="303" t="s">
        <v>39</v>
      </c>
      <c r="E109" s="302">
        <v>2022</v>
      </c>
      <c r="F109" s="299" t="s">
        <v>483</v>
      </c>
      <c r="G109" s="300">
        <v>23948</v>
      </c>
      <c r="H109" s="300"/>
      <c r="I109" s="300">
        <v>23948</v>
      </c>
      <c r="J109" s="300">
        <v>2059</v>
      </c>
      <c r="K109" s="300"/>
      <c r="L109" s="300"/>
      <c r="M109" s="300"/>
      <c r="N109" s="300"/>
      <c r="O109" s="300"/>
      <c r="P109" s="300"/>
      <c r="Q109" s="300">
        <v>2059</v>
      </c>
      <c r="R109" s="300"/>
      <c r="S109" s="300">
        <v>2059</v>
      </c>
      <c r="T109" s="300">
        <v>2059</v>
      </c>
      <c r="U109" s="300"/>
      <c r="V109" s="300">
        <v>2059</v>
      </c>
      <c r="W109" s="300"/>
      <c r="X109" s="341"/>
      <c r="Y109" s="226"/>
    </row>
    <row r="110" spans="1:26" s="215" customFormat="1" ht="34.5" customHeight="1">
      <c r="A110" s="347">
        <v>4</v>
      </c>
      <c r="B110" s="267" t="s">
        <v>450</v>
      </c>
      <c r="C110" s="339"/>
      <c r="D110" s="307"/>
      <c r="E110" s="305"/>
      <c r="F110" s="292"/>
      <c r="G110" s="293">
        <f>G111</f>
        <v>600</v>
      </c>
      <c r="H110" s="293">
        <f t="shared" ref="H110:V110" si="80">H111</f>
        <v>0</v>
      </c>
      <c r="I110" s="293">
        <f t="shared" si="80"/>
        <v>600</v>
      </c>
      <c r="J110" s="293">
        <f t="shared" si="80"/>
        <v>600</v>
      </c>
      <c r="K110" s="293">
        <f t="shared" si="80"/>
        <v>0</v>
      </c>
      <c r="L110" s="293">
        <f t="shared" si="80"/>
        <v>0</v>
      </c>
      <c r="M110" s="293">
        <f t="shared" si="80"/>
        <v>0</v>
      </c>
      <c r="N110" s="293">
        <f t="shared" si="80"/>
        <v>0</v>
      </c>
      <c r="O110" s="293">
        <f t="shared" si="80"/>
        <v>0</v>
      </c>
      <c r="P110" s="293">
        <f t="shared" si="80"/>
        <v>0</v>
      </c>
      <c r="Q110" s="293">
        <v>600</v>
      </c>
      <c r="R110" s="293">
        <v>0</v>
      </c>
      <c r="S110" s="293">
        <v>600</v>
      </c>
      <c r="T110" s="293">
        <f t="shared" si="80"/>
        <v>600</v>
      </c>
      <c r="U110" s="293">
        <f t="shared" si="80"/>
        <v>0</v>
      </c>
      <c r="V110" s="293">
        <f t="shared" si="80"/>
        <v>600</v>
      </c>
      <c r="W110" s="293"/>
      <c r="X110" s="341"/>
      <c r="Y110" s="226"/>
    </row>
    <row r="111" spans="1:26" s="215" customFormat="1" ht="28.5" customHeight="1">
      <c r="A111" s="290" t="s">
        <v>451</v>
      </c>
      <c r="B111" s="312" t="s">
        <v>402</v>
      </c>
      <c r="C111" s="339"/>
      <c r="D111" s="307"/>
      <c r="E111" s="305"/>
      <c r="F111" s="292"/>
      <c r="G111" s="293">
        <f>G112</f>
        <v>600</v>
      </c>
      <c r="H111" s="293">
        <f t="shared" ref="H111:V111" si="81">H112</f>
        <v>0</v>
      </c>
      <c r="I111" s="293">
        <f t="shared" si="81"/>
        <v>600</v>
      </c>
      <c r="J111" s="293">
        <f t="shared" si="81"/>
        <v>600</v>
      </c>
      <c r="K111" s="293">
        <f t="shared" si="81"/>
        <v>0</v>
      </c>
      <c r="L111" s="293">
        <f t="shared" si="81"/>
        <v>0</v>
      </c>
      <c r="M111" s="293">
        <f t="shared" si="81"/>
        <v>0</v>
      </c>
      <c r="N111" s="293">
        <f t="shared" si="81"/>
        <v>0</v>
      </c>
      <c r="O111" s="293">
        <f t="shared" si="81"/>
        <v>0</v>
      </c>
      <c r="P111" s="293">
        <f t="shared" si="81"/>
        <v>0</v>
      </c>
      <c r="Q111" s="293">
        <v>600</v>
      </c>
      <c r="R111" s="293">
        <v>0</v>
      </c>
      <c r="S111" s="293">
        <v>600</v>
      </c>
      <c r="T111" s="293">
        <f t="shared" si="81"/>
        <v>600</v>
      </c>
      <c r="U111" s="293">
        <f t="shared" si="81"/>
        <v>0</v>
      </c>
      <c r="V111" s="293">
        <f t="shared" si="81"/>
        <v>600</v>
      </c>
      <c r="W111" s="293"/>
      <c r="X111" s="341"/>
      <c r="Y111" s="226"/>
    </row>
    <row r="112" spans="1:26" s="215" customFormat="1" ht="36" customHeight="1">
      <c r="A112" s="290" t="s">
        <v>31</v>
      </c>
      <c r="B112" s="291" t="s">
        <v>446</v>
      </c>
      <c r="C112" s="339"/>
      <c r="D112" s="307"/>
      <c r="E112" s="305"/>
      <c r="F112" s="292"/>
      <c r="G112" s="293">
        <f>G113</f>
        <v>600</v>
      </c>
      <c r="H112" s="293">
        <f t="shared" ref="H112:V112" si="82">H113</f>
        <v>0</v>
      </c>
      <c r="I112" s="293">
        <f t="shared" si="82"/>
        <v>600</v>
      </c>
      <c r="J112" s="293">
        <f t="shared" si="82"/>
        <v>600</v>
      </c>
      <c r="K112" s="293">
        <f t="shared" si="82"/>
        <v>0</v>
      </c>
      <c r="L112" s="293">
        <f t="shared" si="82"/>
        <v>0</v>
      </c>
      <c r="M112" s="293">
        <f t="shared" si="82"/>
        <v>0</v>
      </c>
      <c r="N112" s="293">
        <f t="shared" si="82"/>
        <v>0</v>
      </c>
      <c r="O112" s="293">
        <f t="shared" si="82"/>
        <v>0</v>
      </c>
      <c r="P112" s="293">
        <f t="shared" si="82"/>
        <v>0</v>
      </c>
      <c r="Q112" s="293">
        <v>600</v>
      </c>
      <c r="R112" s="293">
        <v>0</v>
      </c>
      <c r="S112" s="293">
        <v>600</v>
      </c>
      <c r="T112" s="293">
        <f t="shared" si="82"/>
        <v>600</v>
      </c>
      <c r="U112" s="293">
        <f t="shared" si="82"/>
        <v>0</v>
      </c>
      <c r="V112" s="293">
        <f t="shared" si="82"/>
        <v>600</v>
      </c>
      <c r="W112" s="293"/>
      <c r="X112" s="341"/>
      <c r="Y112" s="226"/>
    </row>
    <row r="113" spans="1:25" s="215" customFormat="1" ht="89.25" customHeight="1">
      <c r="A113" s="340"/>
      <c r="B113" s="348" t="s">
        <v>435</v>
      </c>
      <c r="C113" s="311" t="s">
        <v>355</v>
      </c>
      <c r="D113" s="303" t="str">
        <f>D109</f>
        <v>Dự án nhóm C</v>
      </c>
      <c r="E113" s="302">
        <v>2022</v>
      </c>
      <c r="F113" s="299" t="s">
        <v>465</v>
      </c>
      <c r="G113" s="300">
        <v>600</v>
      </c>
      <c r="H113" s="300"/>
      <c r="I113" s="300">
        <v>600</v>
      </c>
      <c r="J113" s="300">
        <v>600</v>
      </c>
      <c r="K113" s="300"/>
      <c r="L113" s="300"/>
      <c r="M113" s="300"/>
      <c r="N113" s="300"/>
      <c r="O113" s="300"/>
      <c r="P113" s="300"/>
      <c r="Q113" s="300">
        <v>600</v>
      </c>
      <c r="R113" s="300"/>
      <c r="S113" s="300">
        <v>600</v>
      </c>
      <c r="T113" s="300">
        <v>600</v>
      </c>
      <c r="U113" s="300"/>
      <c r="V113" s="300">
        <v>600</v>
      </c>
      <c r="W113" s="300"/>
      <c r="X113" s="341"/>
      <c r="Y113" s="226"/>
    </row>
    <row r="114" spans="1:25" s="215" customFormat="1" ht="29.25" customHeight="1">
      <c r="A114" s="347">
        <v>5</v>
      </c>
      <c r="B114" s="267" t="s">
        <v>437</v>
      </c>
      <c r="C114" s="339"/>
      <c r="D114" s="307"/>
      <c r="E114" s="305"/>
      <c r="F114" s="292"/>
      <c r="G114" s="293">
        <f>G115</f>
        <v>2800</v>
      </c>
      <c r="H114" s="293">
        <f t="shared" ref="H114:T114" si="83">H115</f>
        <v>0</v>
      </c>
      <c r="I114" s="293">
        <f t="shared" si="83"/>
        <v>2800</v>
      </c>
      <c r="J114" s="293">
        <f t="shared" si="83"/>
        <v>1800</v>
      </c>
      <c r="K114" s="293">
        <f t="shared" si="83"/>
        <v>0</v>
      </c>
      <c r="L114" s="293">
        <f t="shared" si="83"/>
        <v>0</v>
      </c>
      <c r="M114" s="293">
        <f t="shared" si="83"/>
        <v>0</v>
      </c>
      <c r="N114" s="293">
        <f t="shared" si="83"/>
        <v>0</v>
      </c>
      <c r="O114" s="293">
        <f t="shared" si="83"/>
        <v>0</v>
      </c>
      <c r="P114" s="293">
        <f t="shared" si="83"/>
        <v>0</v>
      </c>
      <c r="Q114" s="293">
        <v>1800</v>
      </c>
      <c r="R114" s="293">
        <v>0</v>
      </c>
      <c r="S114" s="293">
        <v>1800</v>
      </c>
      <c r="T114" s="293">
        <f t="shared" si="83"/>
        <v>1800</v>
      </c>
      <c r="U114" s="293">
        <f t="shared" ref="U114" si="84">U115</f>
        <v>0</v>
      </c>
      <c r="V114" s="293">
        <f t="shared" ref="V114" si="85">V115</f>
        <v>1800</v>
      </c>
      <c r="W114" s="293"/>
      <c r="X114" s="341"/>
      <c r="Y114" s="226"/>
    </row>
    <row r="115" spans="1:25" s="215" customFormat="1" ht="34.5" customHeight="1">
      <c r="A115" s="290" t="s">
        <v>453</v>
      </c>
      <c r="B115" s="312" t="s">
        <v>402</v>
      </c>
      <c r="C115" s="311"/>
      <c r="D115" s="303"/>
      <c r="E115" s="302"/>
      <c r="F115" s="299"/>
      <c r="G115" s="293">
        <f>G116</f>
        <v>2800</v>
      </c>
      <c r="H115" s="293">
        <f t="shared" ref="H115:V115" si="86">H116</f>
        <v>0</v>
      </c>
      <c r="I115" s="293">
        <f t="shared" si="86"/>
        <v>2800</v>
      </c>
      <c r="J115" s="293">
        <f t="shared" si="86"/>
        <v>1800</v>
      </c>
      <c r="K115" s="293">
        <f t="shared" si="86"/>
        <v>0</v>
      </c>
      <c r="L115" s="293">
        <f t="shared" si="86"/>
        <v>0</v>
      </c>
      <c r="M115" s="293">
        <f t="shared" si="86"/>
        <v>0</v>
      </c>
      <c r="N115" s="293">
        <f t="shared" si="86"/>
        <v>0</v>
      </c>
      <c r="O115" s="293">
        <f t="shared" si="86"/>
        <v>0</v>
      </c>
      <c r="P115" s="293">
        <f t="shared" si="86"/>
        <v>0</v>
      </c>
      <c r="Q115" s="293">
        <v>1800</v>
      </c>
      <c r="R115" s="293">
        <v>0</v>
      </c>
      <c r="S115" s="293">
        <v>1800</v>
      </c>
      <c r="T115" s="293">
        <f t="shared" si="86"/>
        <v>1800</v>
      </c>
      <c r="U115" s="293">
        <f t="shared" si="86"/>
        <v>0</v>
      </c>
      <c r="V115" s="293">
        <f t="shared" si="86"/>
        <v>1800</v>
      </c>
      <c r="W115" s="293"/>
      <c r="X115" s="341"/>
      <c r="Y115" s="226"/>
    </row>
    <row r="116" spans="1:25" s="215" customFormat="1" ht="24" customHeight="1">
      <c r="A116" s="290" t="s">
        <v>31</v>
      </c>
      <c r="B116" s="291" t="s">
        <v>446</v>
      </c>
      <c r="C116" s="339"/>
      <c r="D116" s="307"/>
      <c r="E116" s="305"/>
      <c r="F116" s="292"/>
      <c r="G116" s="293">
        <f>G117+G118</f>
        <v>2800</v>
      </c>
      <c r="H116" s="293">
        <f t="shared" ref="H116:V116" si="87">H117+H118</f>
        <v>0</v>
      </c>
      <c r="I116" s="293">
        <f t="shared" si="87"/>
        <v>2800</v>
      </c>
      <c r="J116" s="293">
        <f t="shared" si="87"/>
        <v>1800</v>
      </c>
      <c r="K116" s="293">
        <f t="shared" si="87"/>
        <v>0</v>
      </c>
      <c r="L116" s="293">
        <f t="shared" si="87"/>
        <v>0</v>
      </c>
      <c r="M116" s="293">
        <f t="shared" si="87"/>
        <v>0</v>
      </c>
      <c r="N116" s="293">
        <f t="shared" si="87"/>
        <v>0</v>
      </c>
      <c r="O116" s="293">
        <f t="shared" si="87"/>
        <v>0</v>
      </c>
      <c r="P116" s="293">
        <f t="shared" si="87"/>
        <v>0</v>
      </c>
      <c r="Q116" s="293">
        <v>1800</v>
      </c>
      <c r="R116" s="293">
        <v>0</v>
      </c>
      <c r="S116" s="293">
        <v>1800</v>
      </c>
      <c r="T116" s="293">
        <f t="shared" si="87"/>
        <v>1800</v>
      </c>
      <c r="U116" s="293">
        <f t="shared" si="87"/>
        <v>0</v>
      </c>
      <c r="V116" s="293">
        <f t="shared" si="87"/>
        <v>1800</v>
      </c>
      <c r="W116" s="293"/>
      <c r="X116" s="341"/>
      <c r="Y116" s="226"/>
    </row>
    <row r="117" spans="1:25" s="215" customFormat="1" ht="81" customHeight="1">
      <c r="A117" s="340"/>
      <c r="B117" s="348" t="s">
        <v>432</v>
      </c>
      <c r="C117" s="311" t="s">
        <v>441</v>
      </c>
      <c r="D117" s="303" t="str">
        <f>D113</f>
        <v>Dự án nhóm C</v>
      </c>
      <c r="E117" s="299" t="s">
        <v>480</v>
      </c>
      <c r="F117" s="299" t="str">
        <f>F113</f>
        <v>253; 22/7/2022</v>
      </c>
      <c r="G117" s="300">
        <v>2300</v>
      </c>
      <c r="H117" s="300"/>
      <c r="I117" s="300">
        <v>2300</v>
      </c>
      <c r="J117" s="300">
        <v>1300</v>
      </c>
      <c r="K117" s="300"/>
      <c r="L117" s="300"/>
      <c r="M117" s="300"/>
      <c r="N117" s="300"/>
      <c r="O117" s="300"/>
      <c r="P117" s="300"/>
      <c r="Q117" s="300">
        <v>1300</v>
      </c>
      <c r="R117" s="300"/>
      <c r="S117" s="300">
        <v>1300</v>
      </c>
      <c r="T117" s="300">
        <v>1300</v>
      </c>
      <c r="U117" s="300"/>
      <c r="V117" s="300">
        <v>1300</v>
      </c>
      <c r="W117" s="300"/>
      <c r="X117" s="341"/>
      <c r="Y117" s="226"/>
    </row>
    <row r="118" spans="1:25" s="215" customFormat="1" ht="52.5" customHeight="1">
      <c r="A118" s="340"/>
      <c r="B118" s="349" t="s">
        <v>433</v>
      </c>
      <c r="C118" s="311" t="s">
        <v>452</v>
      </c>
      <c r="D118" s="303" t="str">
        <f>D117</f>
        <v>Dự án nhóm C</v>
      </c>
      <c r="E118" s="302">
        <v>2022</v>
      </c>
      <c r="F118" s="299" t="str">
        <f>F117</f>
        <v>253; 22/7/2022</v>
      </c>
      <c r="G118" s="300">
        <v>500</v>
      </c>
      <c r="H118" s="300"/>
      <c r="I118" s="300">
        <v>500</v>
      </c>
      <c r="J118" s="300">
        <v>500</v>
      </c>
      <c r="K118" s="300"/>
      <c r="L118" s="300"/>
      <c r="M118" s="300"/>
      <c r="N118" s="300"/>
      <c r="O118" s="300"/>
      <c r="P118" s="300"/>
      <c r="Q118" s="300">
        <v>500</v>
      </c>
      <c r="R118" s="300"/>
      <c r="S118" s="300">
        <v>500</v>
      </c>
      <c r="T118" s="300">
        <v>500</v>
      </c>
      <c r="U118" s="300"/>
      <c r="V118" s="300">
        <v>500</v>
      </c>
      <c r="W118" s="300"/>
      <c r="X118" s="341"/>
      <c r="Y118" s="226"/>
    </row>
    <row r="119" spans="1:25" s="215" customFormat="1" ht="32.25" customHeight="1">
      <c r="A119" s="347">
        <v>6</v>
      </c>
      <c r="B119" s="267" t="s">
        <v>454</v>
      </c>
      <c r="C119" s="339"/>
      <c r="D119" s="307"/>
      <c r="E119" s="305"/>
      <c r="F119" s="292"/>
      <c r="G119" s="293">
        <f>G120</f>
        <v>500</v>
      </c>
      <c r="H119" s="293">
        <f t="shared" ref="H119:V119" si="88">H120</f>
        <v>0</v>
      </c>
      <c r="I119" s="293">
        <f t="shared" si="88"/>
        <v>500</v>
      </c>
      <c r="J119" s="293">
        <f t="shared" si="88"/>
        <v>500</v>
      </c>
      <c r="K119" s="293">
        <f t="shared" si="88"/>
        <v>0</v>
      </c>
      <c r="L119" s="293">
        <f t="shared" si="88"/>
        <v>0</v>
      </c>
      <c r="M119" s="293">
        <f t="shared" si="88"/>
        <v>0</v>
      </c>
      <c r="N119" s="293">
        <f t="shared" si="88"/>
        <v>0</v>
      </c>
      <c r="O119" s="293">
        <f t="shared" si="88"/>
        <v>0</v>
      </c>
      <c r="P119" s="293">
        <f t="shared" si="88"/>
        <v>0</v>
      </c>
      <c r="Q119" s="293">
        <v>500</v>
      </c>
      <c r="R119" s="293">
        <v>0</v>
      </c>
      <c r="S119" s="293">
        <v>500</v>
      </c>
      <c r="T119" s="293">
        <f t="shared" si="88"/>
        <v>500</v>
      </c>
      <c r="U119" s="293">
        <f t="shared" si="88"/>
        <v>0</v>
      </c>
      <c r="V119" s="293">
        <f t="shared" si="88"/>
        <v>500</v>
      </c>
      <c r="W119" s="293"/>
      <c r="X119" s="341"/>
      <c r="Y119" s="226"/>
    </row>
    <row r="120" spans="1:25" s="215" customFormat="1" ht="34.5" customHeight="1">
      <c r="A120" s="290" t="s">
        <v>455</v>
      </c>
      <c r="B120" s="312" t="s">
        <v>402</v>
      </c>
      <c r="C120" s="339"/>
      <c r="D120" s="307"/>
      <c r="E120" s="305"/>
      <c r="F120" s="292"/>
      <c r="G120" s="293">
        <f>G121</f>
        <v>500</v>
      </c>
      <c r="H120" s="293">
        <f t="shared" ref="H120:V120" si="89">H121</f>
        <v>0</v>
      </c>
      <c r="I120" s="293">
        <f t="shared" si="89"/>
        <v>500</v>
      </c>
      <c r="J120" s="293">
        <f t="shared" si="89"/>
        <v>500</v>
      </c>
      <c r="K120" s="293">
        <f t="shared" si="89"/>
        <v>0</v>
      </c>
      <c r="L120" s="293">
        <f t="shared" si="89"/>
        <v>0</v>
      </c>
      <c r="M120" s="293">
        <f t="shared" si="89"/>
        <v>0</v>
      </c>
      <c r="N120" s="293">
        <f t="shared" si="89"/>
        <v>0</v>
      </c>
      <c r="O120" s="293">
        <f t="shared" si="89"/>
        <v>0</v>
      </c>
      <c r="P120" s="293">
        <f t="shared" si="89"/>
        <v>0</v>
      </c>
      <c r="Q120" s="293">
        <v>500</v>
      </c>
      <c r="R120" s="293">
        <v>0</v>
      </c>
      <c r="S120" s="293">
        <v>500</v>
      </c>
      <c r="T120" s="293">
        <f t="shared" si="89"/>
        <v>500</v>
      </c>
      <c r="U120" s="293">
        <f t="shared" si="89"/>
        <v>0</v>
      </c>
      <c r="V120" s="293">
        <f t="shared" si="89"/>
        <v>500</v>
      </c>
      <c r="W120" s="293"/>
      <c r="X120" s="341"/>
      <c r="Y120" s="226"/>
    </row>
    <row r="121" spans="1:25" s="215" customFormat="1" ht="28.5" customHeight="1">
      <c r="A121" s="290" t="s">
        <v>31</v>
      </c>
      <c r="B121" s="291" t="s">
        <v>446</v>
      </c>
      <c r="C121" s="339"/>
      <c r="D121" s="307"/>
      <c r="E121" s="305"/>
      <c r="F121" s="292"/>
      <c r="G121" s="293">
        <f>G122</f>
        <v>500</v>
      </c>
      <c r="H121" s="293">
        <f t="shared" ref="H121:X121" si="90">H122</f>
        <v>0</v>
      </c>
      <c r="I121" s="293">
        <f t="shared" si="90"/>
        <v>500</v>
      </c>
      <c r="J121" s="293">
        <f t="shared" si="90"/>
        <v>500</v>
      </c>
      <c r="K121" s="293">
        <f t="shared" si="90"/>
        <v>0</v>
      </c>
      <c r="L121" s="293">
        <f t="shared" si="90"/>
        <v>0</v>
      </c>
      <c r="M121" s="293">
        <f t="shared" si="90"/>
        <v>0</v>
      </c>
      <c r="N121" s="293">
        <f t="shared" si="90"/>
        <v>0</v>
      </c>
      <c r="O121" s="293">
        <f t="shared" si="90"/>
        <v>0</v>
      </c>
      <c r="P121" s="293">
        <f t="shared" si="90"/>
        <v>0</v>
      </c>
      <c r="Q121" s="293">
        <v>500</v>
      </c>
      <c r="R121" s="293">
        <v>0</v>
      </c>
      <c r="S121" s="293">
        <v>500</v>
      </c>
      <c r="T121" s="293">
        <f t="shared" si="90"/>
        <v>500</v>
      </c>
      <c r="U121" s="293">
        <f t="shared" si="90"/>
        <v>0</v>
      </c>
      <c r="V121" s="293">
        <f t="shared" si="90"/>
        <v>500</v>
      </c>
      <c r="W121" s="293"/>
      <c r="X121" s="293">
        <f t="shared" si="90"/>
        <v>0</v>
      </c>
      <c r="Y121" s="226"/>
    </row>
    <row r="122" spans="1:25" s="215" customFormat="1" ht="69.75" customHeight="1">
      <c r="A122" s="340"/>
      <c r="B122" s="348" t="s">
        <v>434</v>
      </c>
      <c r="C122" s="311" t="s">
        <v>355</v>
      </c>
      <c r="D122" s="303" t="str">
        <f>D118</f>
        <v>Dự án nhóm C</v>
      </c>
      <c r="E122" s="302">
        <v>2022</v>
      </c>
      <c r="F122" s="299" t="str">
        <f>F117</f>
        <v>253; 22/7/2022</v>
      </c>
      <c r="G122" s="300">
        <v>500</v>
      </c>
      <c r="H122" s="300"/>
      <c r="I122" s="300">
        <v>500</v>
      </c>
      <c r="J122" s="300">
        <v>500</v>
      </c>
      <c r="K122" s="300"/>
      <c r="L122" s="300"/>
      <c r="M122" s="300"/>
      <c r="N122" s="300"/>
      <c r="O122" s="300"/>
      <c r="P122" s="300"/>
      <c r="Q122" s="300">
        <v>500</v>
      </c>
      <c r="R122" s="300"/>
      <c r="S122" s="300">
        <v>500</v>
      </c>
      <c r="T122" s="300">
        <v>500</v>
      </c>
      <c r="U122" s="300"/>
      <c r="V122" s="300">
        <v>500</v>
      </c>
      <c r="W122" s="300"/>
      <c r="X122" s="341"/>
      <c r="Y122" s="226"/>
    </row>
    <row r="123" spans="1:25" s="215" customFormat="1" ht="32.25" customHeight="1">
      <c r="A123" s="347">
        <v>7</v>
      </c>
      <c r="B123" s="267" t="s">
        <v>438</v>
      </c>
      <c r="C123" s="339"/>
      <c r="D123" s="307"/>
      <c r="E123" s="305"/>
      <c r="F123" s="292"/>
      <c r="G123" s="293">
        <f>G124</f>
        <v>681</v>
      </c>
      <c r="H123" s="293">
        <f t="shared" ref="H123:V123" si="91">H124</f>
        <v>0</v>
      </c>
      <c r="I123" s="293">
        <f t="shared" si="91"/>
        <v>681</v>
      </c>
      <c r="J123" s="293">
        <f t="shared" si="91"/>
        <v>681</v>
      </c>
      <c r="K123" s="293">
        <f t="shared" si="91"/>
        <v>0</v>
      </c>
      <c r="L123" s="293">
        <f t="shared" si="91"/>
        <v>0</v>
      </c>
      <c r="M123" s="293">
        <f t="shared" si="91"/>
        <v>0</v>
      </c>
      <c r="N123" s="293">
        <f t="shared" si="91"/>
        <v>0</v>
      </c>
      <c r="O123" s="293">
        <f t="shared" si="91"/>
        <v>0</v>
      </c>
      <c r="P123" s="293">
        <f t="shared" si="91"/>
        <v>0</v>
      </c>
      <c r="Q123" s="293">
        <v>681</v>
      </c>
      <c r="R123" s="293">
        <v>0</v>
      </c>
      <c r="S123" s="293">
        <v>681</v>
      </c>
      <c r="T123" s="293">
        <f t="shared" si="91"/>
        <v>681</v>
      </c>
      <c r="U123" s="293">
        <f t="shared" si="91"/>
        <v>0</v>
      </c>
      <c r="V123" s="293">
        <f t="shared" si="91"/>
        <v>681</v>
      </c>
      <c r="W123" s="293"/>
      <c r="X123" s="341"/>
      <c r="Y123" s="226"/>
    </row>
    <row r="124" spans="1:25" s="215" customFormat="1" ht="29.25" customHeight="1">
      <c r="A124" s="290" t="s">
        <v>456</v>
      </c>
      <c r="B124" s="312" t="s">
        <v>402</v>
      </c>
      <c r="C124" s="339"/>
      <c r="D124" s="307"/>
      <c r="E124" s="305"/>
      <c r="F124" s="292"/>
      <c r="G124" s="293">
        <f>G125</f>
        <v>681</v>
      </c>
      <c r="H124" s="293">
        <f t="shared" ref="H124:V124" si="92">H125</f>
        <v>0</v>
      </c>
      <c r="I124" s="293">
        <f t="shared" si="92"/>
        <v>681</v>
      </c>
      <c r="J124" s="293">
        <f t="shared" si="92"/>
        <v>681</v>
      </c>
      <c r="K124" s="293">
        <f t="shared" si="92"/>
        <v>0</v>
      </c>
      <c r="L124" s="293">
        <f t="shared" si="92"/>
        <v>0</v>
      </c>
      <c r="M124" s="293">
        <f t="shared" si="92"/>
        <v>0</v>
      </c>
      <c r="N124" s="293">
        <f t="shared" si="92"/>
        <v>0</v>
      </c>
      <c r="O124" s="293">
        <f t="shared" si="92"/>
        <v>0</v>
      </c>
      <c r="P124" s="293">
        <f t="shared" si="92"/>
        <v>0</v>
      </c>
      <c r="Q124" s="293">
        <v>681</v>
      </c>
      <c r="R124" s="293">
        <v>0</v>
      </c>
      <c r="S124" s="293">
        <v>681</v>
      </c>
      <c r="T124" s="293">
        <f t="shared" si="92"/>
        <v>681</v>
      </c>
      <c r="U124" s="293">
        <f t="shared" si="92"/>
        <v>0</v>
      </c>
      <c r="V124" s="293">
        <f t="shared" si="92"/>
        <v>681</v>
      </c>
      <c r="W124" s="293"/>
      <c r="X124" s="341"/>
      <c r="Y124" s="226"/>
    </row>
    <row r="125" spans="1:25" s="215" customFormat="1" ht="28.5" customHeight="1">
      <c r="A125" s="290" t="s">
        <v>31</v>
      </c>
      <c r="B125" s="291" t="s">
        <v>446</v>
      </c>
      <c r="C125" s="339"/>
      <c r="D125" s="307"/>
      <c r="E125" s="305"/>
      <c r="F125" s="292"/>
      <c r="G125" s="293">
        <f>G126</f>
        <v>681</v>
      </c>
      <c r="H125" s="293">
        <f t="shared" ref="H125:X125" si="93">H126</f>
        <v>0</v>
      </c>
      <c r="I125" s="293">
        <f t="shared" si="93"/>
        <v>681</v>
      </c>
      <c r="J125" s="293">
        <f t="shared" si="93"/>
        <v>681</v>
      </c>
      <c r="K125" s="293">
        <f t="shared" si="93"/>
        <v>0</v>
      </c>
      <c r="L125" s="293">
        <f t="shared" si="93"/>
        <v>0</v>
      </c>
      <c r="M125" s="293">
        <f t="shared" si="93"/>
        <v>0</v>
      </c>
      <c r="N125" s="293">
        <f t="shared" si="93"/>
        <v>0</v>
      </c>
      <c r="O125" s="293">
        <f t="shared" si="93"/>
        <v>0</v>
      </c>
      <c r="P125" s="293">
        <f t="shared" si="93"/>
        <v>0</v>
      </c>
      <c r="Q125" s="293">
        <v>681</v>
      </c>
      <c r="R125" s="293">
        <v>0</v>
      </c>
      <c r="S125" s="293">
        <v>681</v>
      </c>
      <c r="T125" s="293">
        <f t="shared" si="93"/>
        <v>681</v>
      </c>
      <c r="U125" s="293">
        <f t="shared" si="93"/>
        <v>0</v>
      </c>
      <c r="V125" s="293">
        <f t="shared" si="93"/>
        <v>681</v>
      </c>
      <c r="W125" s="293"/>
      <c r="X125" s="293">
        <f t="shared" si="93"/>
        <v>0</v>
      </c>
      <c r="Y125" s="226"/>
    </row>
    <row r="126" spans="1:25" s="215" customFormat="1" ht="54.75" customHeight="1">
      <c r="A126" s="340"/>
      <c r="B126" s="348" t="s">
        <v>436</v>
      </c>
      <c r="C126" s="311" t="s">
        <v>52</v>
      </c>
      <c r="D126" s="303" t="str">
        <f>D122</f>
        <v>Dự án nhóm C</v>
      </c>
      <c r="E126" s="302">
        <v>2022</v>
      </c>
      <c r="F126" s="299" t="str">
        <f>F118</f>
        <v>253; 22/7/2022</v>
      </c>
      <c r="G126" s="300">
        <v>681</v>
      </c>
      <c r="H126" s="300"/>
      <c r="I126" s="300">
        <v>681</v>
      </c>
      <c r="J126" s="300">
        <v>681</v>
      </c>
      <c r="K126" s="300"/>
      <c r="L126" s="300"/>
      <c r="M126" s="300"/>
      <c r="N126" s="300"/>
      <c r="O126" s="300"/>
      <c r="P126" s="300"/>
      <c r="Q126" s="300">
        <v>681</v>
      </c>
      <c r="R126" s="300"/>
      <c r="S126" s="300">
        <v>681</v>
      </c>
      <c r="T126" s="300">
        <v>681</v>
      </c>
      <c r="U126" s="300"/>
      <c r="V126" s="300">
        <v>681</v>
      </c>
      <c r="W126" s="300"/>
      <c r="X126" s="341"/>
      <c r="Y126" s="226"/>
    </row>
    <row r="127" spans="1:25" s="215" customFormat="1" ht="32.25" customHeight="1">
      <c r="A127" s="347">
        <v>8</v>
      </c>
      <c r="B127" s="267" t="s">
        <v>439</v>
      </c>
      <c r="C127" s="339"/>
      <c r="D127" s="307"/>
      <c r="E127" s="305"/>
      <c r="F127" s="292"/>
      <c r="G127" s="293">
        <f>G128</f>
        <v>200</v>
      </c>
      <c r="H127" s="293">
        <f t="shared" ref="H127:V127" si="94">H128</f>
        <v>0</v>
      </c>
      <c r="I127" s="293">
        <f t="shared" si="94"/>
        <v>200</v>
      </c>
      <c r="J127" s="293">
        <f t="shared" si="94"/>
        <v>200</v>
      </c>
      <c r="K127" s="293">
        <f t="shared" si="94"/>
        <v>0</v>
      </c>
      <c r="L127" s="293">
        <f t="shared" si="94"/>
        <v>0</v>
      </c>
      <c r="M127" s="293">
        <f t="shared" si="94"/>
        <v>0</v>
      </c>
      <c r="N127" s="293">
        <f t="shared" si="94"/>
        <v>0</v>
      </c>
      <c r="O127" s="293">
        <f t="shared" si="94"/>
        <v>0</v>
      </c>
      <c r="P127" s="293">
        <f t="shared" si="94"/>
        <v>0</v>
      </c>
      <c r="Q127" s="293">
        <v>200</v>
      </c>
      <c r="R127" s="293">
        <v>0</v>
      </c>
      <c r="S127" s="293">
        <v>200</v>
      </c>
      <c r="T127" s="293">
        <f t="shared" si="94"/>
        <v>200</v>
      </c>
      <c r="U127" s="293">
        <f t="shared" si="94"/>
        <v>0</v>
      </c>
      <c r="V127" s="293">
        <f t="shared" si="94"/>
        <v>200</v>
      </c>
      <c r="W127" s="293"/>
      <c r="X127" s="341"/>
      <c r="Y127" s="226"/>
    </row>
    <row r="128" spans="1:25" s="215" customFormat="1" ht="34.5" customHeight="1">
      <c r="A128" s="290" t="s">
        <v>457</v>
      </c>
      <c r="B128" s="312" t="s">
        <v>402</v>
      </c>
      <c r="C128" s="339"/>
      <c r="D128" s="307"/>
      <c r="E128" s="305"/>
      <c r="F128" s="292"/>
      <c r="G128" s="293">
        <f>G129</f>
        <v>200</v>
      </c>
      <c r="H128" s="293">
        <f t="shared" ref="H128:V128" si="95">H129</f>
        <v>0</v>
      </c>
      <c r="I128" s="293">
        <f t="shared" si="95"/>
        <v>200</v>
      </c>
      <c r="J128" s="293">
        <f t="shared" si="95"/>
        <v>200</v>
      </c>
      <c r="K128" s="293">
        <f t="shared" si="95"/>
        <v>0</v>
      </c>
      <c r="L128" s="293">
        <f t="shared" si="95"/>
        <v>0</v>
      </c>
      <c r="M128" s="293">
        <f t="shared" si="95"/>
        <v>0</v>
      </c>
      <c r="N128" s="293">
        <f t="shared" si="95"/>
        <v>0</v>
      </c>
      <c r="O128" s="293">
        <f t="shared" si="95"/>
        <v>0</v>
      </c>
      <c r="P128" s="293">
        <f t="shared" si="95"/>
        <v>0</v>
      </c>
      <c r="Q128" s="293">
        <v>200</v>
      </c>
      <c r="R128" s="293">
        <v>0</v>
      </c>
      <c r="S128" s="293">
        <v>200</v>
      </c>
      <c r="T128" s="293">
        <f t="shared" si="95"/>
        <v>200</v>
      </c>
      <c r="U128" s="293">
        <f t="shared" si="95"/>
        <v>0</v>
      </c>
      <c r="V128" s="293">
        <f t="shared" si="95"/>
        <v>200</v>
      </c>
      <c r="W128" s="293"/>
      <c r="X128" s="341"/>
      <c r="Y128" s="226"/>
    </row>
    <row r="129" spans="1:25" s="215" customFormat="1" ht="36" customHeight="1">
      <c r="A129" s="290" t="s">
        <v>31</v>
      </c>
      <c r="B129" s="291" t="s">
        <v>446</v>
      </c>
      <c r="C129" s="339"/>
      <c r="D129" s="307"/>
      <c r="E129" s="305"/>
      <c r="F129" s="292"/>
      <c r="G129" s="293">
        <f>G130</f>
        <v>200</v>
      </c>
      <c r="H129" s="293">
        <f t="shared" ref="H129:V129" si="96">H130</f>
        <v>0</v>
      </c>
      <c r="I129" s="293">
        <f t="shared" si="96"/>
        <v>200</v>
      </c>
      <c r="J129" s="293">
        <f t="shared" si="96"/>
        <v>200</v>
      </c>
      <c r="K129" s="293">
        <f t="shared" si="96"/>
        <v>0</v>
      </c>
      <c r="L129" s="293">
        <f t="shared" si="96"/>
        <v>0</v>
      </c>
      <c r="M129" s="293">
        <f t="shared" si="96"/>
        <v>0</v>
      </c>
      <c r="N129" s="293">
        <f t="shared" si="96"/>
        <v>0</v>
      </c>
      <c r="O129" s="293">
        <f t="shared" si="96"/>
        <v>0</v>
      </c>
      <c r="P129" s="293">
        <f t="shared" si="96"/>
        <v>0</v>
      </c>
      <c r="Q129" s="293">
        <v>200</v>
      </c>
      <c r="R129" s="293">
        <v>0</v>
      </c>
      <c r="S129" s="293">
        <v>200</v>
      </c>
      <c r="T129" s="293">
        <f t="shared" si="96"/>
        <v>200</v>
      </c>
      <c r="U129" s="293">
        <f t="shared" si="96"/>
        <v>0</v>
      </c>
      <c r="V129" s="293">
        <f t="shared" si="96"/>
        <v>200</v>
      </c>
      <c r="W129" s="293"/>
      <c r="X129" s="341"/>
      <c r="Y129" s="226"/>
    </row>
    <row r="130" spans="1:25" s="215" customFormat="1" ht="54.75" customHeight="1">
      <c r="A130" s="340"/>
      <c r="B130" s="348" t="s">
        <v>443</v>
      </c>
      <c r="C130" s="311" t="s">
        <v>356</v>
      </c>
      <c r="D130" s="303" t="str">
        <f>D126</f>
        <v>Dự án nhóm C</v>
      </c>
      <c r="E130" s="302">
        <v>2022</v>
      </c>
      <c r="F130" s="299" t="str">
        <f>F122</f>
        <v>253; 22/7/2022</v>
      </c>
      <c r="G130" s="300">
        <v>200</v>
      </c>
      <c r="H130" s="300"/>
      <c r="I130" s="300">
        <v>200</v>
      </c>
      <c r="J130" s="300">
        <v>200</v>
      </c>
      <c r="K130" s="300"/>
      <c r="L130" s="300"/>
      <c r="M130" s="300"/>
      <c r="N130" s="300"/>
      <c r="O130" s="300"/>
      <c r="P130" s="300"/>
      <c r="Q130" s="300">
        <v>200</v>
      </c>
      <c r="R130" s="300"/>
      <c r="S130" s="300">
        <v>200</v>
      </c>
      <c r="T130" s="300">
        <v>200</v>
      </c>
      <c r="U130" s="300"/>
      <c r="V130" s="300">
        <v>200</v>
      </c>
      <c r="W130" s="300"/>
      <c r="X130" s="341"/>
      <c r="Y130" s="226"/>
    </row>
    <row r="131" spans="1:25" s="215" customFormat="1" ht="30" customHeight="1">
      <c r="A131" s="347">
        <v>9</v>
      </c>
      <c r="B131" s="267" t="s">
        <v>440</v>
      </c>
      <c r="C131" s="339"/>
      <c r="D131" s="307"/>
      <c r="E131" s="305"/>
      <c r="F131" s="292"/>
      <c r="G131" s="293">
        <f>G132</f>
        <v>200</v>
      </c>
      <c r="H131" s="293">
        <f t="shared" ref="H131:V131" si="97">H132</f>
        <v>0</v>
      </c>
      <c r="I131" s="293">
        <f t="shared" si="97"/>
        <v>200</v>
      </c>
      <c r="J131" s="293">
        <f t="shared" si="97"/>
        <v>200</v>
      </c>
      <c r="K131" s="293">
        <f t="shared" si="97"/>
        <v>0</v>
      </c>
      <c r="L131" s="293">
        <f t="shared" si="97"/>
        <v>0</v>
      </c>
      <c r="M131" s="293">
        <f t="shared" si="97"/>
        <v>0</v>
      </c>
      <c r="N131" s="293">
        <f t="shared" si="97"/>
        <v>0</v>
      </c>
      <c r="O131" s="293">
        <f t="shared" si="97"/>
        <v>0</v>
      </c>
      <c r="P131" s="293">
        <f t="shared" si="97"/>
        <v>0</v>
      </c>
      <c r="Q131" s="293">
        <v>200</v>
      </c>
      <c r="R131" s="293">
        <v>0</v>
      </c>
      <c r="S131" s="293">
        <v>200</v>
      </c>
      <c r="T131" s="293">
        <f t="shared" si="97"/>
        <v>200</v>
      </c>
      <c r="U131" s="293">
        <f t="shared" si="97"/>
        <v>0</v>
      </c>
      <c r="V131" s="293">
        <f t="shared" si="97"/>
        <v>200</v>
      </c>
      <c r="W131" s="293"/>
      <c r="X131" s="341"/>
      <c r="Y131" s="226"/>
    </row>
    <row r="132" spans="1:25" s="215" customFormat="1" ht="29.25" customHeight="1">
      <c r="A132" s="290" t="s">
        <v>458</v>
      </c>
      <c r="B132" s="312" t="s">
        <v>402</v>
      </c>
      <c r="C132" s="339"/>
      <c r="D132" s="307"/>
      <c r="E132" s="305"/>
      <c r="F132" s="292"/>
      <c r="G132" s="293">
        <f>G133</f>
        <v>200</v>
      </c>
      <c r="H132" s="293">
        <f t="shared" ref="H132:V132" si="98">H133</f>
        <v>0</v>
      </c>
      <c r="I132" s="293">
        <f t="shared" si="98"/>
        <v>200</v>
      </c>
      <c r="J132" s="293">
        <f t="shared" si="98"/>
        <v>200</v>
      </c>
      <c r="K132" s="293">
        <f t="shared" si="98"/>
        <v>0</v>
      </c>
      <c r="L132" s="293">
        <f t="shared" si="98"/>
        <v>0</v>
      </c>
      <c r="M132" s="293">
        <f t="shared" si="98"/>
        <v>0</v>
      </c>
      <c r="N132" s="293">
        <f t="shared" si="98"/>
        <v>0</v>
      </c>
      <c r="O132" s="293">
        <f t="shared" si="98"/>
        <v>0</v>
      </c>
      <c r="P132" s="293">
        <f t="shared" si="98"/>
        <v>0</v>
      </c>
      <c r="Q132" s="293">
        <v>200</v>
      </c>
      <c r="R132" s="293">
        <v>0</v>
      </c>
      <c r="S132" s="293">
        <v>200</v>
      </c>
      <c r="T132" s="293">
        <f t="shared" si="98"/>
        <v>200</v>
      </c>
      <c r="U132" s="293">
        <f t="shared" si="98"/>
        <v>0</v>
      </c>
      <c r="V132" s="293">
        <f t="shared" si="98"/>
        <v>200</v>
      </c>
      <c r="W132" s="293"/>
      <c r="X132" s="341"/>
      <c r="Y132" s="226"/>
    </row>
    <row r="133" spans="1:25" s="215" customFormat="1" ht="27" customHeight="1">
      <c r="A133" s="290" t="s">
        <v>31</v>
      </c>
      <c r="B133" s="291" t="s">
        <v>446</v>
      </c>
      <c r="C133" s="339"/>
      <c r="D133" s="307"/>
      <c r="E133" s="305"/>
      <c r="F133" s="292"/>
      <c r="G133" s="293">
        <f>G134</f>
        <v>200</v>
      </c>
      <c r="H133" s="293">
        <f t="shared" ref="H133:V133" si="99">H134</f>
        <v>0</v>
      </c>
      <c r="I133" s="293">
        <f t="shared" si="99"/>
        <v>200</v>
      </c>
      <c r="J133" s="293">
        <f t="shared" si="99"/>
        <v>200</v>
      </c>
      <c r="K133" s="293">
        <f t="shared" si="99"/>
        <v>0</v>
      </c>
      <c r="L133" s="293">
        <f t="shared" si="99"/>
        <v>0</v>
      </c>
      <c r="M133" s="293">
        <f t="shared" si="99"/>
        <v>0</v>
      </c>
      <c r="N133" s="293">
        <f t="shared" si="99"/>
        <v>0</v>
      </c>
      <c r="O133" s="293">
        <f t="shared" si="99"/>
        <v>0</v>
      </c>
      <c r="P133" s="293">
        <f t="shared" si="99"/>
        <v>0</v>
      </c>
      <c r="Q133" s="293">
        <v>200</v>
      </c>
      <c r="R133" s="293">
        <v>0</v>
      </c>
      <c r="S133" s="293">
        <v>200</v>
      </c>
      <c r="T133" s="293">
        <f t="shared" si="99"/>
        <v>200</v>
      </c>
      <c r="U133" s="293">
        <f t="shared" si="99"/>
        <v>0</v>
      </c>
      <c r="V133" s="293">
        <f t="shared" si="99"/>
        <v>200</v>
      </c>
      <c r="W133" s="293"/>
      <c r="X133" s="341"/>
      <c r="Y133" s="226"/>
    </row>
    <row r="134" spans="1:25" s="215" customFormat="1" ht="48" customHeight="1">
      <c r="A134" s="340"/>
      <c r="B134" s="348" t="s">
        <v>474</v>
      </c>
      <c r="C134" s="311" t="s">
        <v>442</v>
      </c>
      <c r="D134" s="303" t="str">
        <f>D130</f>
        <v>Dự án nhóm C</v>
      </c>
      <c r="E134" s="302">
        <v>2022</v>
      </c>
      <c r="F134" s="299" t="str">
        <f>F130</f>
        <v>253; 22/7/2022</v>
      </c>
      <c r="G134" s="300">
        <v>200</v>
      </c>
      <c r="H134" s="300"/>
      <c r="I134" s="300">
        <v>200</v>
      </c>
      <c r="J134" s="300">
        <v>200</v>
      </c>
      <c r="K134" s="300"/>
      <c r="L134" s="300"/>
      <c r="M134" s="300"/>
      <c r="N134" s="300"/>
      <c r="O134" s="300"/>
      <c r="P134" s="300"/>
      <c r="Q134" s="300">
        <v>200</v>
      </c>
      <c r="R134" s="300"/>
      <c r="S134" s="300">
        <v>200</v>
      </c>
      <c r="T134" s="300">
        <v>200</v>
      </c>
      <c r="U134" s="300"/>
      <c r="V134" s="300">
        <v>200</v>
      </c>
      <c r="W134" s="300"/>
      <c r="X134" s="341"/>
      <c r="Y134" s="226"/>
    </row>
    <row r="135" spans="1:25" s="215" customFormat="1" ht="41.25" customHeight="1">
      <c r="A135" s="347" t="s">
        <v>134</v>
      </c>
      <c r="B135" s="313" t="s">
        <v>459</v>
      </c>
      <c r="C135" s="339"/>
      <c r="D135" s="307"/>
      <c r="E135" s="305"/>
      <c r="F135" s="292"/>
      <c r="G135" s="293">
        <f>G136</f>
        <v>14990</v>
      </c>
      <c r="H135" s="293">
        <f t="shared" ref="H135:V135" si="100">H136</f>
        <v>0</v>
      </c>
      <c r="I135" s="293">
        <f t="shared" si="100"/>
        <v>14990</v>
      </c>
      <c r="J135" s="293">
        <f t="shared" si="100"/>
        <v>3500</v>
      </c>
      <c r="K135" s="293">
        <f t="shared" si="100"/>
        <v>0</v>
      </c>
      <c r="L135" s="293">
        <f t="shared" si="100"/>
        <v>0</v>
      </c>
      <c r="M135" s="293">
        <f t="shared" si="100"/>
        <v>0</v>
      </c>
      <c r="N135" s="293">
        <f t="shared" si="100"/>
        <v>0</v>
      </c>
      <c r="O135" s="293">
        <f t="shared" si="100"/>
        <v>0</v>
      </c>
      <c r="P135" s="293">
        <f t="shared" si="100"/>
        <v>0</v>
      </c>
      <c r="Q135" s="293">
        <v>3500</v>
      </c>
      <c r="R135" s="293">
        <v>0</v>
      </c>
      <c r="S135" s="293">
        <v>3500</v>
      </c>
      <c r="T135" s="293">
        <f t="shared" si="100"/>
        <v>3500</v>
      </c>
      <c r="U135" s="293">
        <f t="shared" si="100"/>
        <v>0</v>
      </c>
      <c r="V135" s="293">
        <f t="shared" si="100"/>
        <v>3500</v>
      </c>
      <c r="W135" s="293"/>
      <c r="X135" s="341"/>
      <c r="Y135" s="226"/>
    </row>
    <row r="136" spans="1:25" s="215" customFormat="1" ht="30" customHeight="1">
      <c r="A136" s="347">
        <v>1</v>
      </c>
      <c r="B136" s="267" t="s">
        <v>417</v>
      </c>
      <c r="C136" s="339"/>
      <c r="D136" s="307"/>
      <c r="E136" s="305"/>
      <c r="F136" s="292"/>
      <c r="G136" s="293">
        <f>G137</f>
        <v>14990</v>
      </c>
      <c r="H136" s="293">
        <f t="shared" ref="H136:V136" si="101">H137</f>
        <v>0</v>
      </c>
      <c r="I136" s="293">
        <f t="shared" si="101"/>
        <v>14990</v>
      </c>
      <c r="J136" s="293">
        <f t="shared" si="101"/>
        <v>3500</v>
      </c>
      <c r="K136" s="293">
        <f t="shared" si="101"/>
        <v>0</v>
      </c>
      <c r="L136" s="293">
        <f t="shared" si="101"/>
        <v>0</v>
      </c>
      <c r="M136" s="293">
        <f t="shared" si="101"/>
        <v>0</v>
      </c>
      <c r="N136" s="293">
        <f t="shared" si="101"/>
        <v>0</v>
      </c>
      <c r="O136" s="293">
        <f t="shared" si="101"/>
        <v>0</v>
      </c>
      <c r="P136" s="293">
        <f t="shared" si="101"/>
        <v>0</v>
      </c>
      <c r="Q136" s="293">
        <v>3500</v>
      </c>
      <c r="R136" s="293">
        <v>0</v>
      </c>
      <c r="S136" s="293">
        <v>3500</v>
      </c>
      <c r="T136" s="293">
        <f t="shared" si="101"/>
        <v>3500</v>
      </c>
      <c r="U136" s="293">
        <f t="shared" si="101"/>
        <v>0</v>
      </c>
      <c r="V136" s="293">
        <f t="shared" si="101"/>
        <v>3500</v>
      </c>
      <c r="W136" s="293"/>
      <c r="X136" s="341"/>
      <c r="Y136" s="226"/>
    </row>
    <row r="137" spans="1:25" s="215" customFormat="1" ht="35.25" customHeight="1">
      <c r="A137" s="290" t="s">
        <v>404</v>
      </c>
      <c r="B137" s="291" t="s">
        <v>400</v>
      </c>
      <c r="C137" s="339"/>
      <c r="D137" s="307"/>
      <c r="E137" s="305"/>
      <c r="F137" s="292"/>
      <c r="G137" s="293">
        <f>G138</f>
        <v>14990</v>
      </c>
      <c r="H137" s="293">
        <f t="shared" ref="H137:H138" si="102">H138</f>
        <v>0</v>
      </c>
      <c r="I137" s="293">
        <f t="shared" ref="I137:I138" si="103">I138</f>
        <v>14990</v>
      </c>
      <c r="J137" s="293">
        <f t="shared" ref="J137:J138" si="104">J138</f>
        <v>3500</v>
      </c>
      <c r="K137" s="293">
        <f t="shared" ref="K137:K138" si="105">K138</f>
        <v>0</v>
      </c>
      <c r="L137" s="293">
        <f t="shared" ref="L137:L138" si="106">L138</f>
        <v>0</v>
      </c>
      <c r="M137" s="293">
        <f t="shared" ref="M137:M138" si="107">M138</f>
        <v>0</v>
      </c>
      <c r="N137" s="293">
        <f t="shared" ref="N137:N138" si="108">N138</f>
        <v>0</v>
      </c>
      <c r="O137" s="293">
        <f t="shared" ref="O137:O138" si="109">O138</f>
        <v>0</v>
      </c>
      <c r="P137" s="293">
        <f t="shared" ref="P137:P138" si="110">P138</f>
        <v>0</v>
      </c>
      <c r="Q137" s="293">
        <v>3500</v>
      </c>
      <c r="R137" s="293">
        <v>0</v>
      </c>
      <c r="S137" s="293">
        <v>3500</v>
      </c>
      <c r="T137" s="293">
        <f t="shared" ref="T137:T138" si="111">T138</f>
        <v>3500</v>
      </c>
      <c r="U137" s="293">
        <f t="shared" ref="U137:U138" si="112">U138</f>
        <v>0</v>
      </c>
      <c r="V137" s="293">
        <f t="shared" ref="V137:V138" si="113">V138</f>
        <v>3500</v>
      </c>
      <c r="W137" s="293"/>
      <c r="X137" s="341"/>
      <c r="Y137" s="226"/>
    </row>
    <row r="138" spans="1:25" s="215" customFormat="1" ht="41.25" customHeight="1">
      <c r="A138" s="290" t="s">
        <v>31</v>
      </c>
      <c r="B138" s="291" t="s">
        <v>419</v>
      </c>
      <c r="C138" s="339"/>
      <c r="D138" s="307"/>
      <c r="E138" s="305"/>
      <c r="F138" s="292"/>
      <c r="G138" s="293">
        <f>G139</f>
        <v>14990</v>
      </c>
      <c r="H138" s="293">
        <f t="shared" si="102"/>
        <v>0</v>
      </c>
      <c r="I138" s="293">
        <f t="shared" si="103"/>
        <v>14990</v>
      </c>
      <c r="J138" s="293">
        <f t="shared" si="104"/>
        <v>3500</v>
      </c>
      <c r="K138" s="293">
        <f t="shared" si="105"/>
        <v>0</v>
      </c>
      <c r="L138" s="293">
        <f t="shared" si="106"/>
        <v>0</v>
      </c>
      <c r="M138" s="293">
        <f t="shared" si="107"/>
        <v>0</v>
      </c>
      <c r="N138" s="293">
        <f t="shared" si="108"/>
        <v>0</v>
      </c>
      <c r="O138" s="293">
        <f t="shared" si="109"/>
        <v>0</v>
      </c>
      <c r="P138" s="293">
        <f t="shared" si="110"/>
        <v>0</v>
      </c>
      <c r="Q138" s="293">
        <v>3500</v>
      </c>
      <c r="R138" s="293">
        <v>0</v>
      </c>
      <c r="S138" s="293">
        <v>3500</v>
      </c>
      <c r="T138" s="293">
        <f t="shared" si="111"/>
        <v>3500</v>
      </c>
      <c r="U138" s="293">
        <f t="shared" si="112"/>
        <v>0</v>
      </c>
      <c r="V138" s="293">
        <f t="shared" si="113"/>
        <v>3500</v>
      </c>
      <c r="W138" s="293"/>
      <c r="X138" s="341"/>
      <c r="Y138" s="226"/>
    </row>
    <row r="139" spans="1:25" s="189" customFormat="1" ht="78" customHeight="1">
      <c r="A139" s="340" t="s">
        <v>12</v>
      </c>
      <c r="B139" s="310" t="s">
        <v>460</v>
      </c>
      <c r="C139" s="311" t="s">
        <v>442</v>
      </c>
      <c r="D139" s="303" t="str">
        <f>D134</f>
        <v>Dự án nhóm C</v>
      </c>
      <c r="E139" s="299" t="s">
        <v>482</v>
      </c>
      <c r="F139" s="299" t="s">
        <v>461</v>
      </c>
      <c r="G139" s="300">
        <v>14990</v>
      </c>
      <c r="H139" s="300"/>
      <c r="I139" s="300">
        <f>G139</f>
        <v>14990</v>
      </c>
      <c r="J139" s="300">
        <v>3500</v>
      </c>
      <c r="K139" s="300"/>
      <c r="L139" s="300"/>
      <c r="M139" s="300"/>
      <c r="N139" s="300"/>
      <c r="O139" s="300"/>
      <c r="P139" s="300"/>
      <c r="Q139" s="300">
        <v>3500</v>
      </c>
      <c r="R139" s="300"/>
      <c r="S139" s="300">
        <v>3500</v>
      </c>
      <c r="T139" s="300">
        <v>3500</v>
      </c>
      <c r="U139" s="300"/>
      <c r="V139" s="300">
        <v>3500</v>
      </c>
      <c r="W139" s="300"/>
      <c r="X139" s="350"/>
      <c r="Y139" s="226"/>
    </row>
    <row r="140" spans="1:25" s="216" customFormat="1">
      <c r="A140" s="223"/>
      <c r="B140" s="352" t="s">
        <v>151</v>
      </c>
      <c r="C140" s="224"/>
      <c r="D140" s="224"/>
      <c r="E140" s="223"/>
      <c r="F140" s="225"/>
      <c r="G140" s="226"/>
      <c r="H140" s="226"/>
      <c r="I140" s="226"/>
      <c r="J140" s="226"/>
      <c r="K140" s="226"/>
      <c r="L140" s="226"/>
      <c r="M140" s="226"/>
      <c r="N140" s="226"/>
      <c r="O140" s="226"/>
      <c r="P140" s="226"/>
      <c r="Q140" s="226"/>
      <c r="R140" s="226"/>
      <c r="S140" s="226"/>
      <c r="T140" s="226"/>
      <c r="U140" s="226"/>
      <c r="V140" s="226"/>
      <c r="W140" s="226"/>
      <c r="X140" s="227"/>
    </row>
    <row r="141" spans="1:25">
      <c r="A141" s="217"/>
      <c r="B141" s="494" t="s">
        <v>470</v>
      </c>
      <c r="C141" s="494"/>
      <c r="D141" s="494"/>
      <c r="E141" s="494"/>
      <c r="F141" s="494"/>
      <c r="G141" s="494"/>
      <c r="H141" s="494"/>
      <c r="I141" s="494"/>
      <c r="J141" s="494"/>
      <c r="K141" s="494"/>
      <c r="L141" s="494"/>
      <c r="M141" s="494"/>
      <c r="N141" s="494"/>
      <c r="O141" s="494"/>
      <c r="P141" s="494"/>
      <c r="Q141" s="494"/>
      <c r="R141" s="494"/>
      <c r="S141" s="494"/>
      <c r="T141" s="494"/>
      <c r="U141" s="494"/>
      <c r="V141" s="494"/>
      <c r="W141" s="494"/>
      <c r="X141" s="494"/>
      <c r="Y141" s="221"/>
    </row>
    <row r="142" spans="1:25">
      <c r="A142" s="217"/>
      <c r="B142" s="494" t="s">
        <v>420</v>
      </c>
      <c r="C142" s="494"/>
      <c r="D142" s="494"/>
      <c r="E142" s="494"/>
      <c r="F142" s="494"/>
      <c r="G142" s="494"/>
      <c r="H142" s="494"/>
      <c r="I142" s="494"/>
      <c r="J142" s="494"/>
      <c r="K142" s="494"/>
      <c r="L142" s="494"/>
      <c r="M142" s="494"/>
      <c r="N142" s="494"/>
      <c r="O142" s="494"/>
      <c r="P142" s="494"/>
      <c r="Q142" s="494"/>
      <c r="R142" s="494"/>
      <c r="S142" s="494"/>
      <c r="T142" s="494"/>
      <c r="U142" s="494"/>
      <c r="V142" s="494"/>
      <c r="W142" s="494"/>
      <c r="X142" s="494"/>
      <c r="Y142" s="221"/>
    </row>
    <row r="143" spans="1:25">
      <c r="A143" s="217"/>
      <c r="B143" s="217"/>
      <c r="C143" s="217"/>
      <c r="D143" s="217"/>
      <c r="E143" s="137"/>
      <c r="F143" s="217"/>
      <c r="G143" s="219"/>
      <c r="H143" s="219"/>
      <c r="I143" s="219"/>
      <c r="J143" s="219"/>
      <c r="K143" s="219"/>
      <c r="L143" s="219"/>
      <c r="M143" s="219"/>
      <c r="N143" s="219"/>
      <c r="O143" s="219"/>
      <c r="P143" s="219"/>
      <c r="Q143" s="219"/>
      <c r="R143" s="219"/>
      <c r="S143" s="219"/>
      <c r="T143" s="219"/>
      <c r="U143" s="219"/>
      <c r="V143" s="219"/>
      <c r="W143" s="219"/>
      <c r="X143" s="235"/>
    </row>
    <row r="144" spans="1:25">
      <c r="A144" s="217"/>
      <c r="B144" s="217"/>
      <c r="C144" s="217"/>
      <c r="D144" s="217"/>
      <c r="E144" s="137"/>
      <c r="F144" s="217"/>
      <c r="G144" s="219"/>
      <c r="H144" s="219"/>
      <c r="I144" s="219"/>
      <c r="J144" s="219"/>
      <c r="K144" s="219"/>
      <c r="L144" s="219"/>
      <c r="M144" s="219"/>
      <c r="N144" s="219"/>
      <c r="O144" s="219"/>
      <c r="P144" s="219"/>
      <c r="Q144" s="219"/>
      <c r="R144" s="219"/>
      <c r="S144" s="219"/>
      <c r="T144" s="219"/>
      <c r="U144" s="219"/>
      <c r="V144" s="219"/>
      <c r="W144" s="219"/>
      <c r="X144" s="235"/>
    </row>
    <row r="145" spans="1:24">
      <c r="A145" s="217"/>
      <c r="B145" s="217"/>
      <c r="C145" s="217"/>
      <c r="D145" s="217"/>
      <c r="E145" s="137"/>
      <c r="F145" s="217"/>
      <c r="G145" s="219"/>
      <c r="H145" s="219"/>
      <c r="I145" s="219"/>
      <c r="J145" s="219"/>
      <c r="K145" s="219"/>
      <c r="L145" s="219"/>
      <c r="M145" s="219"/>
      <c r="N145" s="219"/>
      <c r="O145" s="219"/>
      <c r="P145" s="219"/>
      <c r="Q145" s="219"/>
      <c r="R145" s="219"/>
      <c r="S145" s="219"/>
      <c r="T145" s="219"/>
      <c r="U145" s="219"/>
      <c r="V145" s="219"/>
      <c r="W145" s="219"/>
      <c r="X145" s="235"/>
    </row>
    <row r="146" spans="1:24">
      <c r="A146" s="217"/>
      <c r="B146" s="217"/>
      <c r="C146" s="217"/>
      <c r="D146" s="217"/>
      <c r="E146" s="137"/>
      <c r="F146" s="217"/>
      <c r="G146" s="219"/>
      <c r="H146" s="219"/>
      <c r="I146" s="219"/>
      <c r="J146" s="219"/>
      <c r="K146" s="219"/>
      <c r="L146" s="219"/>
      <c r="M146" s="219"/>
      <c r="N146" s="219"/>
      <c r="O146" s="219"/>
      <c r="P146" s="219"/>
      <c r="Q146" s="219"/>
      <c r="R146" s="219"/>
      <c r="S146" s="219"/>
      <c r="T146" s="219"/>
      <c r="U146" s="219"/>
      <c r="V146" s="219"/>
      <c r="W146" s="219"/>
      <c r="X146" s="235"/>
    </row>
    <row r="147" spans="1:24">
      <c r="A147" s="217"/>
      <c r="B147" s="217"/>
      <c r="C147" s="217"/>
      <c r="D147" s="217"/>
      <c r="E147" s="137"/>
      <c r="F147" s="217"/>
      <c r="G147" s="219"/>
      <c r="H147" s="219"/>
      <c r="I147" s="219"/>
      <c r="J147" s="219"/>
      <c r="K147" s="219"/>
      <c r="L147" s="219"/>
      <c r="M147" s="219"/>
      <c r="N147" s="219"/>
      <c r="O147" s="219"/>
      <c r="P147" s="219"/>
      <c r="Q147" s="219"/>
      <c r="R147" s="219"/>
      <c r="S147" s="219"/>
      <c r="T147" s="219"/>
      <c r="U147" s="219"/>
      <c r="V147" s="219"/>
      <c r="W147" s="219"/>
      <c r="X147" s="235"/>
    </row>
    <row r="148" spans="1:24">
      <c r="A148" s="217"/>
      <c r="B148" s="217"/>
      <c r="C148" s="217"/>
      <c r="D148" s="217"/>
      <c r="E148" s="137"/>
      <c r="F148" s="217"/>
      <c r="G148" s="219"/>
      <c r="H148" s="219"/>
      <c r="I148" s="219"/>
      <c r="J148" s="219"/>
      <c r="K148" s="219"/>
      <c r="L148" s="219"/>
      <c r="M148" s="219"/>
      <c r="N148" s="219"/>
      <c r="O148" s="219"/>
      <c r="P148" s="219"/>
      <c r="Q148" s="219"/>
      <c r="R148" s="219"/>
      <c r="S148" s="219"/>
      <c r="T148" s="219"/>
      <c r="U148" s="219"/>
      <c r="V148" s="219"/>
      <c r="W148" s="219"/>
      <c r="X148" s="235"/>
    </row>
    <row r="149" spans="1:24">
      <c r="A149" s="217"/>
      <c r="B149" s="217"/>
      <c r="C149" s="217"/>
      <c r="D149" s="217"/>
      <c r="E149" s="137"/>
      <c r="F149" s="217"/>
      <c r="G149" s="217"/>
      <c r="H149" s="217"/>
      <c r="I149" s="217"/>
      <c r="J149" s="217"/>
      <c r="K149" s="217"/>
      <c r="L149" s="217"/>
      <c r="M149" s="217"/>
      <c r="N149" s="217"/>
      <c r="O149" s="217"/>
      <c r="P149" s="217"/>
      <c r="Q149" s="217"/>
      <c r="R149" s="217"/>
      <c r="S149" s="217"/>
      <c r="T149" s="217"/>
      <c r="U149" s="217"/>
      <c r="V149" s="217"/>
      <c r="W149" s="217"/>
    </row>
    <row r="150" spans="1:24">
      <c r="A150" s="217"/>
      <c r="B150" s="217"/>
      <c r="C150" s="217"/>
      <c r="D150" s="217"/>
      <c r="E150" s="137"/>
      <c r="F150" s="217"/>
      <c r="G150" s="217"/>
      <c r="H150" s="217"/>
      <c r="I150" s="217"/>
      <c r="J150" s="217"/>
      <c r="K150" s="217"/>
      <c r="L150" s="217"/>
      <c r="M150" s="217"/>
      <c r="N150" s="217"/>
      <c r="O150" s="217"/>
      <c r="P150" s="217"/>
      <c r="Q150" s="217"/>
      <c r="R150" s="217"/>
      <c r="S150" s="217"/>
      <c r="T150" s="217"/>
      <c r="U150" s="217"/>
      <c r="V150" s="217"/>
      <c r="W150" s="217"/>
    </row>
    <row r="151" spans="1:24">
      <c r="A151" s="217"/>
      <c r="B151" s="217"/>
      <c r="C151" s="217"/>
      <c r="D151" s="217"/>
      <c r="E151" s="137"/>
      <c r="F151" s="217"/>
      <c r="G151" s="217"/>
      <c r="H151" s="217"/>
      <c r="I151" s="217"/>
      <c r="J151" s="217"/>
      <c r="K151" s="217"/>
      <c r="L151" s="217"/>
      <c r="M151" s="217"/>
      <c r="N151" s="217"/>
      <c r="O151" s="217"/>
      <c r="P151" s="217"/>
      <c r="Q151" s="217"/>
      <c r="R151" s="217"/>
      <c r="S151" s="217"/>
      <c r="T151" s="217"/>
      <c r="U151" s="217"/>
      <c r="V151" s="217"/>
      <c r="W151" s="217"/>
    </row>
    <row r="152" spans="1:24">
      <c r="A152" s="217"/>
      <c r="B152" s="217"/>
      <c r="C152" s="217"/>
      <c r="D152" s="217"/>
      <c r="E152" s="137"/>
      <c r="F152" s="217"/>
      <c r="G152" s="217"/>
      <c r="H152" s="217"/>
      <c r="I152" s="217"/>
      <c r="J152" s="217"/>
      <c r="K152" s="217"/>
      <c r="L152" s="217"/>
      <c r="M152" s="217"/>
      <c r="N152" s="217"/>
      <c r="O152" s="217"/>
      <c r="P152" s="217"/>
      <c r="Q152" s="217"/>
      <c r="R152" s="217"/>
      <c r="S152" s="217"/>
      <c r="T152" s="217"/>
      <c r="U152" s="217"/>
      <c r="V152" s="217"/>
      <c r="W152" s="217"/>
    </row>
    <row r="153" spans="1:24">
      <c r="A153" s="217"/>
      <c r="B153" s="217"/>
      <c r="C153" s="217"/>
      <c r="D153" s="217"/>
      <c r="E153" s="137"/>
      <c r="F153" s="217"/>
      <c r="G153" s="217"/>
      <c r="H153" s="217"/>
      <c r="I153" s="217"/>
      <c r="J153" s="217"/>
      <c r="K153" s="217"/>
      <c r="L153" s="217"/>
      <c r="M153" s="217"/>
      <c r="N153" s="217"/>
      <c r="O153" s="217"/>
      <c r="P153" s="217"/>
      <c r="Q153" s="217"/>
      <c r="R153" s="217"/>
      <c r="S153" s="217"/>
      <c r="T153" s="217"/>
      <c r="U153" s="217"/>
      <c r="V153" s="217"/>
      <c r="W153" s="217"/>
    </row>
    <row r="154" spans="1:24">
      <c r="A154" s="217"/>
      <c r="B154" s="217"/>
      <c r="C154" s="217"/>
      <c r="D154" s="217"/>
      <c r="E154" s="137"/>
      <c r="F154" s="217"/>
      <c r="G154" s="217"/>
      <c r="H154" s="217"/>
      <c r="I154" s="217"/>
      <c r="J154" s="217"/>
      <c r="K154" s="217"/>
      <c r="L154" s="217"/>
      <c r="M154" s="217"/>
      <c r="N154" s="217"/>
      <c r="O154" s="217"/>
      <c r="P154" s="217"/>
      <c r="Q154" s="217"/>
      <c r="R154" s="217"/>
      <c r="S154" s="217"/>
      <c r="T154" s="217"/>
      <c r="U154" s="217"/>
      <c r="V154" s="217"/>
      <c r="W154" s="217"/>
    </row>
    <row r="155" spans="1:24">
      <c r="A155" s="217"/>
      <c r="B155" s="217"/>
      <c r="C155" s="217"/>
      <c r="D155" s="217"/>
      <c r="E155" s="137"/>
      <c r="F155" s="217"/>
      <c r="G155" s="217"/>
      <c r="H155" s="217"/>
      <c r="I155" s="217"/>
      <c r="J155" s="217"/>
      <c r="K155" s="217"/>
      <c r="L155" s="217"/>
      <c r="M155" s="217"/>
      <c r="N155" s="217"/>
      <c r="O155" s="217"/>
      <c r="P155" s="217"/>
      <c r="Q155" s="217"/>
      <c r="R155" s="217"/>
      <c r="S155" s="217"/>
      <c r="T155" s="217"/>
      <c r="U155" s="217"/>
      <c r="V155" s="217"/>
      <c r="W155" s="217"/>
      <c r="X155" s="217"/>
    </row>
    <row r="156" spans="1:24">
      <c r="A156" s="217"/>
      <c r="B156" s="217"/>
      <c r="C156" s="217"/>
      <c r="D156" s="217"/>
      <c r="E156" s="137"/>
      <c r="F156" s="217"/>
      <c r="G156" s="217"/>
      <c r="H156" s="217"/>
      <c r="I156" s="217"/>
      <c r="J156" s="217"/>
      <c r="K156" s="217"/>
      <c r="L156" s="217"/>
      <c r="M156" s="217"/>
      <c r="N156" s="217"/>
      <c r="O156" s="217"/>
      <c r="P156" s="217"/>
      <c r="Q156" s="217"/>
      <c r="R156" s="217"/>
      <c r="S156" s="217"/>
      <c r="T156" s="217"/>
      <c r="U156" s="217"/>
      <c r="V156" s="217"/>
      <c r="W156" s="217"/>
      <c r="X156" s="217"/>
    </row>
    <row r="157" spans="1:24">
      <c r="A157" s="217"/>
      <c r="B157" s="217"/>
      <c r="C157" s="217"/>
      <c r="D157" s="217"/>
      <c r="E157" s="137"/>
      <c r="F157" s="217"/>
      <c r="G157" s="217"/>
      <c r="H157" s="217"/>
      <c r="I157" s="217"/>
      <c r="J157" s="217"/>
      <c r="K157" s="217"/>
      <c r="L157" s="217"/>
      <c r="M157" s="217"/>
      <c r="N157" s="217"/>
      <c r="O157" s="217"/>
      <c r="P157" s="217"/>
      <c r="Q157" s="217"/>
      <c r="R157" s="217"/>
      <c r="S157" s="217"/>
      <c r="T157" s="217"/>
      <c r="U157" s="217"/>
      <c r="V157" s="217"/>
      <c r="W157" s="217"/>
      <c r="X157" s="217"/>
    </row>
    <row r="158" spans="1:24">
      <c r="A158" s="217"/>
      <c r="B158" s="217"/>
      <c r="C158" s="217"/>
      <c r="D158" s="217"/>
      <c r="E158" s="137"/>
      <c r="F158" s="217"/>
      <c r="G158" s="217"/>
      <c r="H158" s="217"/>
      <c r="I158" s="217"/>
      <c r="J158" s="217"/>
      <c r="K158" s="217"/>
      <c r="L158" s="217"/>
      <c r="M158" s="217"/>
      <c r="N158" s="217"/>
      <c r="O158" s="217"/>
      <c r="P158" s="217"/>
      <c r="Q158" s="217"/>
      <c r="R158" s="217"/>
      <c r="S158" s="217"/>
      <c r="T158" s="217"/>
      <c r="U158" s="217"/>
      <c r="V158" s="217"/>
      <c r="W158" s="217"/>
      <c r="X158" s="217"/>
    </row>
    <row r="159" spans="1:24">
      <c r="A159" s="217"/>
      <c r="B159" s="217"/>
      <c r="C159" s="217"/>
      <c r="D159" s="217"/>
      <c r="E159" s="137"/>
      <c r="F159" s="217"/>
      <c r="G159" s="217"/>
      <c r="H159" s="217"/>
      <c r="I159" s="217"/>
      <c r="J159" s="217"/>
      <c r="K159" s="217"/>
      <c r="L159" s="217"/>
      <c r="M159" s="217"/>
      <c r="N159" s="217"/>
      <c r="O159" s="217"/>
      <c r="P159" s="217"/>
      <c r="Q159" s="217"/>
      <c r="R159" s="217"/>
      <c r="S159" s="217"/>
      <c r="T159" s="217"/>
      <c r="U159" s="217"/>
      <c r="V159" s="217"/>
      <c r="W159" s="217"/>
      <c r="X159" s="217"/>
    </row>
    <row r="160" spans="1:24">
      <c r="A160" s="217"/>
      <c r="B160" s="217"/>
      <c r="C160" s="217"/>
      <c r="D160" s="217"/>
      <c r="E160" s="137"/>
      <c r="F160" s="217"/>
      <c r="G160" s="217"/>
      <c r="H160" s="217"/>
      <c r="I160" s="217"/>
      <c r="J160" s="217"/>
      <c r="K160" s="217"/>
      <c r="L160" s="217"/>
      <c r="M160" s="217"/>
      <c r="N160" s="217"/>
      <c r="O160" s="217"/>
      <c r="P160" s="217"/>
      <c r="Q160" s="217"/>
      <c r="R160" s="217"/>
      <c r="S160" s="217"/>
      <c r="T160" s="217"/>
      <c r="U160" s="217"/>
      <c r="V160" s="217"/>
      <c r="W160" s="217"/>
      <c r="X160" s="217"/>
    </row>
    <row r="161" spans="1:24">
      <c r="A161" s="217"/>
      <c r="B161" s="217"/>
      <c r="C161" s="217"/>
      <c r="D161" s="217"/>
      <c r="E161" s="137"/>
      <c r="F161" s="217"/>
      <c r="G161" s="217"/>
      <c r="H161" s="217"/>
      <c r="I161" s="217"/>
      <c r="J161" s="217"/>
      <c r="K161" s="217"/>
      <c r="L161" s="217"/>
      <c r="M161" s="217"/>
      <c r="N161" s="217"/>
      <c r="O161" s="217"/>
      <c r="P161" s="217"/>
      <c r="Q161" s="217"/>
      <c r="R161" s="217"/>
      <c r="S161" s="217"/>
      <c r="T161" s="217"/>
      <c r="U161" s="217"/>
      <c r="V161" s="217"/>
      <c r="W161" s="217"/>
      <c r="X161" s="217"/>
    </row>
    <row r="162" spans="1:24">
      <c r="A162" s="217"/>
      <c r="B162" s="217"/>
      <c r="C162" s="217"/>
      <c r="D162" s="217"/>
      <c r="E162" s="137"/>
      <c r="F162" s="217"/>
      <c r="G162" s="217"/>
      <c r="H162" s="217"/>
      <c r="I162" s="217"/>
      <c r="J162" s="217"/>
      <c r="K162" s="217"/>
      <c r="L162" s="217"/>
      <c r="M162" s="217"/>
      <c r="N162" s="217"/>
      <c r="O162" s="217"/>
      <c r="P162" s="217"/>
      <c r="Q162" s="217"/>
      <c r="R162" s="217"/>
      <c r="S162" s="217"/>
      <c r="T162" s="217"/>
      <c r="U162" s="217"/>
      <c r="V162" s="217"/>
      <c r="W162" s="217"/>
      <c r="X162" s="217"/>
    </row>
    <row r="163" spans="1:24">
      <c r="A163" s="217"/>
      <c r="B163" s="217"/>
      <c r="C163" s="217"/>
      <c r="D163" s="217"/>
      <c r="E163" s="137"/>
      <c r="F163" s="217"/>
      <c r="G163" s="217"/>
      <c r="H163" s="217"/>
      <c r="I163" s="217"/>
      <c r="J163" s="217"/>
      <c r="K163" s="217"/>
      <c r="L163" s="217"/>
      <c r="M163" s="217"/>
      <c r="N163" s="217"/>
      <c r="O163" s="217"/>
      <c r="P163" s="217"/>
      <c r="Q163" s="217"/>
      <c r="R163" s="217"/>
      <c r="S163" s="217"/>
      <c r="T163" s="217"/>
      <c r="U163" s="217"/>
      <c r="V163" s="217"/>
      <c r="W163" s="217"/>
      <c r="X163" s="217"/>
    </row>
    <row r="164" spans="1:24">
      <c r="A164" s="217"/>
      <c r="B164" s="217"/>
      <c r="C164" s="217"/>
      <c r="D164" s="217"/>
      <c r="E164" s="137"/>
      <c r="F164" s="217"/>
      <c r="G164" s="217"/>
      <c r="H164" s="217"/>
      <c r="I164" s="217"/>
      <c r="J164" s="217"/>
      <c r="K164" s="217"/>
      <c r="L164" s="217"/>
      <c r="M164" s="217"/>
      <c r="N164" s="217"/>
      <c r="O164" s="217"/>
      <c r="P164" s="217"/>
      <c r="Q164" s="217"/>
      <c r="R164" s="217"/>
      <c r="S164" s="217"/>
      <c r="T164" s="217"/>
      <c r="U164" s="217"/>
      <c r="V164" s="217"/>
      <c r="W164" s="217"/>
      <c r="X164" s="217"/>
    </row>
    <row r="165" spans="1:24">
      <c r="A165" s="217"/>
      <c r="B165" s="217"/>
      <c r="C165" s="217"/>
      <c r="D165" s="217"/>
      <c r="E165" s="137"/>
      <c r="F165" s="217"/>
      <c r="G165" s="217"/>
      <c r="H165" s="217"/>
      <c r="I165" s="217"/>
      <c r="J165" s="217"/>
      <c r="K165" s="217"/>
      <c r="L165" s="217"/>
      <c r="M165" s="217"/>
      <c r="N165" s="217"/>
      <c r="O165" s="217"/>
      <c r="P165" s="217"/>
      <c r="Q165" s="217"/>
      <c r="R165" s="217"/>
      <c r="S165" s="217"/>
      <c r="T165" s="217"/>
      <c r="U165" s="217"/>
      <c r="V165" s="217"/>
      <c r="W165" s="217"/>
      <c r="X165" s="217"/>
    </row>
    <row r="166" spans="1:24">
      <c r="A166" s="217"/>
      <c r="B166" s="217"/>
      <c r="C166" s="217"/>
      <c r="D166" s="217"/>
      <c r="E166" s="137"/>
      <c r="F166" s="217"/>
      <c r="G166" s="217"/>
      <c r="H166" s="217"/>
      <c r="I166" s="217"/>
      <c r="J166" s="217"/>
      <c r="K166" s="217"/>
      <c r="L166" s="217"/>
      <c r="M166" s="217"/>
      <c r="N166" s="217"/>
      <c r="O166" s="217"/>
      <c r="P166" s="217"/>
      <c r="Q166" s="217"/>
      <c r="R166" s="217"/>
      <c r="S166" s="217"/>
      <c r="T166" s="217"/>
      <c r="U166" s="217"/>
      <c r="V166" s="217"/>
      <c r="W166" s="217"/>
      <c r="X166" s="217"/>
    </row>
    <row r="167" spans="1:24">
      <c r="A167" s="217"/>
      <c r="B167" s="217"/>
      <c r="C167" s="217"/>
      <c r="D167" s="217"/>
      <c r="E167" s="137"/>
      <c r="F167" s="217"/>
      <c r="G167" s="217"/>
      <c r="H167" s="217"/>
      <c r="I167" s="217"/>
      <c r="J167" s="217"/>
      <c r="K167" s="217"/>
      <c r="L167" s="217"/>
      <c r="M167" s="217"/>
      <c r="N167" s="217"/>
      <c r="O167" s="217"/>
      <c r="P167" s="217"/>
      <c r="Q167" s="217"/>
      <c r="R167" s="217"/>
      <c r="S167" s="217"/>
      <c r="T167" s="217"/>
      <c r="U167" s="217"/>
      <c r="V167" s="217"/>
      <c r="W167" s="217"/>
      <c r="X167" s="217"/>
    </row>
    <row r="168" spans="1:24">
      <c r="A168" s="217"/>
      <c r="B168" s="217"/>
      <c r="C168" s="217"/>
      <c r="D168" s="217"/>
      <c r="E168" s="137"/>
      <c r="F168" s="217"/>
      <c r="G168" s="217"/>
      <c r="H168" s="217"/>
      <c r="I168" s="217"/>
      <c r="J168" s="217"/>
      <c r="K168" s="217"/>
      <c r="L168" s="217"/>
      <c r="M168" s="217"/>
      <c r="N168" s="217"/>
      <c r="O168" s="217"/>
      <c r="P168" s="217"/>
      <c r="Q168" s="217"/>
      <c r="R168" s="217"/>
      <c r="S168" s="217"/>
      <c r="T168" s="217"/>
      <c r="U168" s="217"/>
      <c r="V168" s="217"/>
      <c r="W168" s="217"/>
      <c r="X168" s="217"/>
    </row>
    <row r="169" spans="1:24">
      <c r="A169" s="217"/>
      <c r="B169" s="217"/>
      <c r="C169" s="217"/>
      <c r="D169" s="217"/>
      <c r="E169" s="137"/>
      <c r="F169" s="217"/>
      <c r="G169" s="217"/>
      <c r="H169" s="217"/>
      <c r="I169" s="217"/>
      <c r="J169" s="217"/>
      <c r="K169" s="217"/>
      <c r="L169" s="217"/>
      <c r="M169" s="217"/>
      <c r="N169" s="217"/>
      <c r="O169" s="217"/>
      <c r="P169" s="217"/>
      <c r="Q169" s="217"/>
      <c r="R169" s="217"/>
      <c r="S169" s="217"/>
      <c r="T169" s="217"/>
      <c r="U169" s="217"/>
      <c r="V169" s="217"/>
      <c r="W169" s="217"/>
      <c r="X169" s="217"/>
    </row>
    <row r="170" spans="1:24">
      <c r="A170" s="217"/>
      <c r="B170" s="217"/>
      <c r="C170" s="217"/>
      <c r="D170" s="217"/>
      <c r="E170" s="137"/>
      <c r="F170" s="217"/>
      <c r="G170" s="217"/>
      <c r="H170" s="217"/>
      <c r="I170" s="217"/>
      <c r="J170" s="217"/>
      <c r="K170" s="217"/>
      <c r="L170" s="217"/>
      <c r="M170" s="217"/>
      <c r="N170" s="217"/>
      <c r="O170" s="217"/>
      <c r="P170" s="217"/>
      <c r="Q170" s="217"/>
      <c r="R170" s="217"/>
      <c r="S170" s="217"/>
      <c r="T170" s="217"/>
      <c r="U170" s="217"/>
      <c r="V170" s="217"/>
      <c r="W170" s="217"/>
      <c r="X170" s="217"/>
    </row>
    <row r="171" spans="1:24">
      <c r="A171" s="217"/>
      <c r="B171" s="217"/>
      <c r="C171" s="217"/>
      <c r="D171" s="217"/>
      <c r="E171" s="137"/>
      <c r="F171" s="217"/>
      <c r="G171" s="217"/>
      <c r="H171" s="217"/>
      <c r="I171" s="217"/>
      <c r="J171" s="217"/>
      <c r="K171" s="217"/>
      <c r="L171" s="217"/>
      <c r="M171" s="217"/>
      <c r="N171" s="217"/>
      <c r="O171" s="217"/>
      <c r="P171" s="217"/>
      <c r="Q171" s="217"/>
      <c r="R171" s="217"/>
      <c r="S171" s="217"/>
      <c r="T171" s="217"/>
      <c r="U171" s="217"/>
      <c r="V171" s="217"/>
      <c r="W171" s="217"/>
      <c r="X171" s="217"/>
    </row>
    <row r="172" spans="1:24">
      <c r="A172" s="217"/>
      <c r="B172" s="217"/>
      <c r="C172" s="217"/>
      <c r="D172" s="217"/>
      <c r="E172" s="137"/>
      <c r="F172" s="217"/>
      <c r="G172" s="217"/>
      <c r="H172" s="217"/>
      <c r="I172" s="217"/>
      <c r="J172" s="217"/>
      <c r="K172" s="217"/>
      <c r="L172" s="217"/>
      <c r="M172" s="217"/>
      <c r="N172" s="217"/>
      <c r="O172" s="217"/>
      <c r="P172" s="217"/>
      <c r="Q172" s="217"/>
      <c r="R172" s="217"/>
      <c r="S172" s="217"/>
      <c r="T172" s="217"/>
      <c r="U172" s="217"/>
      <c r="V172" s="217"/>
      <c r="W172" s="217"/>
      <c r="X172" s="217"/>
    </row>
    <row r="173" spans="1:24">
      <c r="A173" s="217"/>
      <c r="B173" s="217"/>
      <c r="C173" s="217"/>
      <c r="D173" s="217"/>
      <c r="E173" s="137"/>
      <c r="F173" s="217"/>
      <c r="G173" s="217"/>
      <c r="H173" s="217"/>
      <c r="I173" s="217"/>
      <c r="J173" s="217"/>
      <c r="K173" s="217"/>
      <c r="L173" s="217"/>
      <c r="M173" s="217"/>
      <c r="N173" s="217"/>
      <c r="O173" s="217"/>
      <c r="P173" s="217"/>
      <c r="Q173" s="217"/>
      <c r="R173" s="217"/>
      <c r="S173" s="217"/>
      <c r="T173" s="217"/>
      <c r="U173" s="217"/>
      <c r="V173" s="217"/>
      <c r="W173" s="217"/>
      <c r="X173" s="217"/>
    </row>
    <row r="174" spans="1:24">
      <c r="A174" s="217"/>
      <c r="B174" s="217"/>
      <c r="C174" s="217"/>
      <c r="D174" s="217"/>
      <c r="E174" s="137"/>
      <c r="F174" s="217"/>
      <c r="G174" s="217"/>
      <c r="H174" s="217"/>
      <c r="I174" s="217"/>
      <c r="J174" s="217"/>
      <c r="K174" s="217"/>
      <c r="L174" s="217"/>
      <c r="M174" s="217"/>
      <c r="N174" s="217"/>
      <c r="O174" s="217"/>
      <c r="P174" s="217"/>
      <c r="Q174" s="217"/>
      <c r="R174" s="217"/>
      <c r="S174" s="217"/>
      <c r="T174" s="217"/>
      <c r="U174" s="217"/>
      <c r="V174" s="217"/>
      <c r="W174" s="217"/>
      <c r="X174" s="217"/>
    </row>
    <row r="175" spans="1:24">
      <c r="A175" s="217"/>
      <c r="B175" s="217"/>
      <c r="C175" s="217"/>
      <c r="D175" s="217"/>
      <c r="E175" s="137"/>
      <c r="F175" s="217"/>
      <c r="G175" s="217"/>
      <c r="H175" s="217"/>
      <c r="I175" s="217"/>
      <c r="J175" s="217"/>
      <c r="K175" s="217"/>
      <c r="L175" s="217"/>
      <c r="M175" s="217"/>
      <c r="N175" s="217"/>
      <c r="O175" s="217"/>
      <c r="P175" s="217"/>
      <c r="Q175" s="217"/>
      <c r="R175" s="217"/>
      <c r="S175" s="217"/>
      <c r="T175" s="217"/>
      <c r="U175" s="217"/>
      <c r="V175" s="217"/>
      <c r="W175" s="217"/>
      <c r="X175" s="217"/>
    </row>
    <row r="176" spans="1:24">
      <c r="A176" s="217"/>
      <c r="B176" s="217"/>
      <c r="C176" s="217"/>
      <c r="D176" s="217"/>
      <c r="E176" s="137"/>
      <c r="F176" s="217"/>
      <c r="G176" s="217"/>
      <c r="H176" s="217"/>
      <c r="I176" s="217"/>
      <c r="J176" s="217"/>
      <c r="K176" s="217"/>
      <c r="L176" s="217"/>
      <c r="M176" s="217"/>
      <c r="N176" s="217"/>
      <c r="O176" s="217"/>
      <c r="P176" s="217"/>
      <c r="Q176" s="217"/>
      <c r="R176" s="217"/>
      <c r="S176" s="217"/>
      <c r="T176" s="217"/>
      <c r="U176" s="217"/>
      <c r="V176" s="217"/>
      <c r="W176" s="217"/>
      <c r="X176" s="217"/>
    </row>
    <row r="177" spans="1:24">
      <c r="A177" s="217"/>
      <c r="B177" s="217"/>
      <c r="C177" s="217"/>
      <c r="D177" s="217"/>
      <c r="E177" s="137"/>
      <c r="F177" s="217"/>
      <c r="G177" s="217"/>
      <c r="H177" s="217"/>
      <c r="I177" s="217"/>
      <c r="J177" s="217"/>
      <c r="K177" s="217"/>
      <c r="L177" s="217"/>
      <c r="M177" s="217"/>
      <c r="N177" s="217"/>
      <c r="O177" s="217"/>
      <c r="P177" s="217"/>
      <c r="Q177" s="217"/>
      <c r="R177" s="217"/>
      <c r="S177" s="217"/>
      <c r="T177" s="217"/>
      <c r="U177" s="217"/>
      <c r="V177" s="217"/>
      <c r="W177" s="217"/>
      <c r="X177" s="217"/>
    </row>
    <row r="178" spans="1:24">
      <c r="A178" s="217"/>
      <c r="B178" s="217"/>
      <c r="C178" s="217"/>
      <c r="D178" s="217"/>
      <c r="E178" s="137"/>
      <c r="F178" s="217"/>
      <c r="G178" s="217"/>
      <c r="H178" s="217"/>
      <c r="I178" s="217"/>
      <c r="J178" s="217"/>
      <c r="K178" s="217"/>
      <c r="L178" s="217"/>
      <c r="M178" s="217"/>
      <c r="N178" s="217"/>
      <c r="O178" s="217"/>
      <c r="P178" s="217"/>
      <c r="Q178" s="217"/>
      <c r="R178" s="217"/>
      <c r="S178" s="217"/>
      <c r="T178" s="217"/>
      <c r="U178" s="217"/>
      <c r="V178" s="217"/>
      <c r="W178" s="217"/>
      <c r="X178" s="217"/>
    </row>
    <row r="179" spans="1:24">
      <c r="A179" s="217"/>
      <c r="B179" s="217"/>
      <c r="C179" s="217"/>
      <c r="D179" s="217"/>
      <c r="E179" s="137"/>
      <c r="F179" s="217"/>
      <c r="G179" s="217"/>
      <c r="H179" s="217"/>
      <c r="I179" s="217"/>
      <c r="J179" s="217"/>
      <c r="K179" s="217"/>
      <c r="L179" s="217"/>
      <c r="M179" s="217"/>
      <c r="N179" s="217"/>
      <c r="O179" s="217"/>
      <c r="P179" s="217"/>
      <c r="Q179" s="217"/>
      <c r="R179" s="217"/>
      <c r="S179" s="217"/>
      <c r="T179" s="217"/>
      <c r="U179" s="217"/>
      <c r="V179" s="217"/>
      <c r="W179" s="217"/>
      <c r="X179" s="217"/>
    </row>
    <row r="180" spans="1:24">
      <c r="A180" s="217"/>
      <c r="B180" s="217"/>
      <c r="C180" s="217"/>
      <c r="D180" s="217"/>
      <c r="E180" s="137"/>
      <c r="F180" s="217"/>
      <c r="G180" s="217"/>
      <c r="H180" s="217"/>
      <c r="I180" s="217"/>
      <c r="J180" s="217"/>
      <c r="K180" s="217"/>
      <c r="L180" s="217"/>
      <c r="M180" s="217"/>
      <c r="N180" s="217"/>
      <c r="O180" s="217"/>
      <c r="P180" s="217"/>
      <c r="Q180" s="217"/>
      <c r="R180" s="217"/>
      <c r="S180" s="217"/>
      <c r="T180" s="217"/>
      <c r="U180" s="217"/>
      <c r="V180" s="217"/>
      <c r="W180" s="217"/>
      <c r="X180" s="217"/>
    </row>
    <row r="181" spans="1:24">
      <c r="A181" s="217"/>
      <c r="B181" s="217"/>
      <c r="C181" s="217"/>
      <c r="D181" s="217"/>
      <c r="E181" s="137"/>
      <c r="F181" s="217"/>
      <c r="G181" s="217"/>
      <c r="H181" s="217"/>
      <c r="I181" s="217"/>
      <c r="J181" s="217"/>
      <c r="K181" s="217"/>
      <c r="L181" s="217"/>
      <c r="M181" s="217"/>
      <c r="N181" s="217"/>
      <c r="O181" s="217"/>
      <c r="P181" s="217"/>
      <c r="Q181" s="217"/>
      <c r="R181" s="217"/>
      <c r="S181" s="217"/>
      <c r="T181" s="217"/>
      <c r="U181" s="217"/>
      <c r="V181" s="217"/>
      <c r="W181" s="217"/>
      <c r="X181" s="217"/>
    </row>
    <row r="182" spans="1:24">
      <c r="A182" s="217"/>
      <c r="B182" s="217"/>
      <c r="C182" s="217"/>
      <c r="D182" s="217"/>
      <c r="E182" s="137"/>
      <c r="F182" s="217"/>
      <c r="G182" s="217"/>
      <c r="H182" s="217"/>
      <c r="I182" s="217"/>
      <c r="J182" s="217"/>
      <c r="K182" s="217"/>
      <c r="L182" s="217"/>
      <c r="M182" s="217"/>
      <c r="N182" s="217"/>
      <c r="O182" s="217"/>
      <c r="P182" s="217"/>
      <c r="Q182" s="217"/>
      <c r="R182" s="217"/>
      <c r="S182" s="217"/>
      <c r="T182" s="217"/>
      <c r="U182" s="217"/>
      <c r="V182" s="217"/>
      <c r="W182" s="217"/>
      <c r="X182" s="217"/>
    </row>
    <row r="183" spans="1:24">
      <c r="A183" s="217"/>
      <c r="B183" s="217"/>
      <c r="C183" s="217"/>
      <c r="D183" s="217"/>
      <c r="E183" s="137"/>
      <c r="F183" s="217"/>
      <c r="G183" s="217"/>
      <c r="H183" s="217"/>
      <c r="I183" s="217"/>
      <c r="J183" s="217"/>
      <c r="K183" s="217"/>
      <c r="L183" s="217"/>
      <c r="M183" s="217"/>
      <c r="N183" s="217"/>
      <c r="O183" s="217"/>
      <c r="P183" s="217"/>
      <c r="Q183" s="217"/>
      <c r="R183" s="217"/>
      <c r="S183" s="217"/>
      <c r="T183" s="217"/>
      <c r="U183" s="217"/>
      <c r="V183" s="217"/>
      <c r="W183" s="217"/>
      <c r="X183" s="217"/>
    </row>
    <row r="184" spans="1:24">
      <c r="A184" s="217"/>
      <c r="B184" s="217"/>
      <c r="C184" s="217"/>
      <c r="D184" s="217"/>
      <c r="E184" s="137"/>
      <c r="F184" s="217"/>
      <c r="G184" s="217"/>
      <c r="H184" s="217"/>
      <c r="I184" s="217"/>
      <c r="J184" s="217"/>
      <c r="K184" s="217"/>
      <c r="L184" s="217"/>
      <c r="M184" s="217"/>
      <c r="N184" s="217"/>
      <c r="O184" s="217"/>
      <c r="P184" s="217"/>
      <c r="Q184" s="217"/>
      <c r="R184" s="217"/>
      <c r="S184" s="217"/>
      <c r="T184" s="217"/>
      <c r="U184" s="217"/>
      <c r="V184" s="217"/>
      <c r="W184" s="217"/>
      <c r="X184" s="217"/>
    </row>
    <row r="185" spans="1:24">
      <c r="A185" s="217"/>
      <c r="B185" s="217"/>
      <c r="C185" s="217"/>
      <c r="D185" s="217"/>
      <c r="E185" s="137"/>
      <c r="F185" s="217"/>
      <c r="G185" s="217"/>
      <c r="H185" s="217"/>
      <c r="I185" s="217"/>
      <c r="J185" s="217"/>
      <c r="K185" s="217"/>
      <c r="L185" s="217"/>
      <c r="M185" s="217"/>
      <c r="N185" s="217"/>
      <c r="O185" s="217"/>
      <c r="P185" s="217"/>
      <c r="Q185" s="217"/>
      <c r="R185" s="217"/>
      <c r="S185" s="217"/>
      <c r="T185" s="217"/>
      <c r="U185" s="217"/>
      <c r="V185" s="217"/>
      <c r="W185" s="217"/>
      <c r="X185" s="217"/>
    </row>
    <row r="186" spans="1:24">
      <c r="A186" s="217"/>
      <c r="B186" s="217"/>
      <c r="C186" s="217"/>
      <c r="D186" s="217"/>
      <c r="E186" s="137"/>
      <c r="F186" s="217"/>
      <c r="G186" s="217"/>
      <c r="H186" s="217"/>
      <c r="I186" s="217"/>
      <c r="J186" s="217"/>
      <c r="K186" s="217"/>
      <c r="L186" s="217"/>
      <c r="M186" s="217"/>
      <c r="N186" s="217"/>
      <c r="O186" s="217"/>
      <c r="P186" s="217"/>
      <c r="Q186" s="217"/>
      <c r="R186" s="217"/>
      <c r="S186" s="217"/>
      <c r="T186" s="217"/>
      <c r="U186" s="217"/>
      <c r="V186" s="217"/>
      <c r="W186" s="217"/>
      <c r="X186" s="217"/>
    </row>
    <row r="187" spans="1:24">
      <c r="A187" s="217"/>
      <c r="B187" s="217"/>
      <c r="C187" s="217"/>
      <c r="D187" s="217"/>
      <c r="E187" s="137"/>
      <c r="F187" s="217"/>
      <c r="G187" s="217"/>
      <c r="H187" s="217"/>
      <c r="I187" s="217"/>
      <c r="J187" s="217"/>
      <c r="K187" s="217"/>
      <c r="L187" s="217"/>
      <c r="M187" s="217"/>
      <c r="N187" s="217"/>
      <c r="O187" s="217"/>
      <c r="P187" s="217"/>
      <c r="Q187" s="217"/>
      <c r="R187" s="217"/>
      <c r="S187" s="217"/>
      <c r="T187" s="217"/>
      <c r="U187" s="217"/>
      <c r="V187" s="217"/>
      <c r="W187" s="217"/>
      <c r="X187" s="217"/>
    </row>
    <row r="188" spans="1:24">
      <c r="A188" s="217"/>
      <c r="B188" s="217"/>
      <c r="C188" s="217"/>
      <c r="D188" s="217"/>
      <c r="E188" s="137"/>
      <c r="F188" s="217"/>
      <c r="G188" s="217"/>
      <c r="H188" s="217"/>
      <c r="I188" s="217"/>
      <c r="J188" s="217"/>
      <c r="K188" s="217"/>
      <c r="L188" s="217"/>
      <c r="M188" s="217"/>
      <c r="N188" s="217"/>
      <c r="O188" s="217"/>
      <c r="P188" s="217"/>
      <c r="Q188" s="217"/>
      <c r="R188" s="217"/>
      <c r="S188" s="217"/>
      <c r="T188" s="217"/>
      <c r="U188" s="217"/>
      <c r="V188" s="217"/>
      <c r="W188" s="217"/>
      <c r="X188" s="217"/>
    </row>
    <row r="189" spans="1:24">
      <c r="A189" s="217"/>
      <c r="B189" s="217"/>
      <c r="C189" s="217"/>
      <c r="D189" s="217"/>
      <c r="E189" s="137"/>
      <c r="F189" s="217"/>
      <c r="G189" s="217"/>
      <c r="H189" s="217"/>
      <c r="I189" s="217"/>
      <c r="J189" s="217"/>
      <c r="K189" s="217"/>
      <c r="L189" s="217"/>
      <c r="M189" s="217"/>
      <c r="N189" s="217"/>
      <c r="O189" s="217"/>
      <c r="P189" s="217"/>
      <c r="Q189" s="217"/>
      <c r="R189" s="217"/>
      <c r="S189" s="217"/>
      <c r="T189" s="217"/>
      <c r="U189" s="217"/>
      <c r="V189" s="217"/>
      <c r="W189" s="217"/>
      <c r="X189" s="217"/>
    </row>
    <row r="190" spans="1:24">
      <c r="A190" s="217"/>
      <c r="B190" s="217"/>
      <c r="C190" s="217"/>
      <c r="D190" s="217"/>
      <c r="E190" s="137"/>
      <c r="F190" s="217"/>
      <c r="G190" s="217"/>
      <c r="H190" s="217"/>
      <c r="I190" s="217"/>
      <c r="J190" s="217"/>
      <c r="K190" s="217"/>
      <c r="L190" s="217"/>
      <c r="M190" s="217"/>
      <c r="N190" s="217"/>
      <c r="O190" s="217"/>
      <c r="P190" s="217"/>
      <c r="Q190" s="217"/>
      <c r="R190" s="217"/>
      <c r="S190" s="217"/>
      <c r="T190" s="217"/>
      <c r="U190" s="217"/>
      <c r="V190" s="217"/>
      <c r="W190" s="217"/>
      <c r="X190" s="217"/>
    </row>
    <row r="191" spans="1:24">
      <c r="A191" s="217"/>
      <c r="B191" s="217"/>
      <c r="C191" s="217"/>
      <c r="D191" s="217"/>
      <c r="E191" s="137"/>
      <c r="F191" s="217"/>
      <c r="G191" s="217"/>
      <c r="H191" s="217"/>
      <c r="I191" s="217"/>
      <c r="J191" s="217"/>
      <c r="K191" s="217"/>
      <c r="L191" s="217"/>
      <c r="M191" s="217"/>
      <c r="N191" s="217"/>
      <c r="O191" s="217"/>
      <c r="P191" s="217"/>
      <c r="Q191" s="217"/>
      <c r="R191" s="217"/>
      <c r="S191" s="217"/>
      <c r="T191" s="217"/>
      <c r="U191" s="217"/>
      <c r="V191" s="217"/>
      <c r="W191" s="217"/>
      <c r="X191" s="217"/>
    </row>
    <row r="192" spans="1:24">
      <c r="A192" s="217"/>
      <c r="B192" s="217"/>
      <c r="C192" s="217"/>
      <c r="D192" s="217"/>
      <c r="E192" s="137"/>
      <c r="F192" s="217"/>
      <c r="G192" s="217"/>
      <c r="H192" s="217"/>
      <c r="I192" s="217"/>
      <c r="J192" s="217"/>
      <c r="K192" s="217"/>
      <c r="L192" s="217"/>
      <c r="M192" s="217"/>
      <c r="N192" s="217"/>
      <c r="O192" s="217"/>
      <c r="P192" s="217"/>
      <c r="Q192" s="217"/>
      <c r="R192" s="217"/>
      <c r="S192" s="217"/>
      <c r="T192" s="217"/>
      <c r="U192" s="217"/>
      <c r="V192" s="217"/>
      <c r="W192" s="217"/>
      <c r="X192" s="217"/>
    </row>
    <row r="193" spans="1:24">
      <c r="A193" s="217"/>
      <c r="B193" s="217"/>
      <c r="C193" s="217"/>
      <c r="D193" s="217"/>
      <c r="E193" s="137"/>
      <c r="F193" s="217"/>
      <c r="G193" s="217"/>
      <c r="H193" s="217"/>
      <c r="I193" s="217"/>
      <c r="J193" s="217"/>
      <c r="K193" s="217"/>
      <c r="L193" s="217"/>
      <c r="M193" s="217"/>
      <c r="N193" s="217"/>
      <c r="O193" s="217"/>
      <c r="P193" s="217"/>
      <c r="Q193" s="217"/>
      <c r="R193" s="217"/>
      <c r="S193" s="217"/>
      <c r="T193" s="217"/>
      <c r="U193" s="217"/>
      <c r="V193" s="217"/>
      <c r="W193" s="217"/>
      <c r="X193" s="217"/>
    </row>
    <row r="194" spans="1:24">
      <c r="A194" s="217"/>
      <c r="B194" s="217"/>
      <c r="C194" s="217"/>
      <c r="D194" s="217"/>
      <c r="E194" s="137"/>
      <c r="F194" s="217"/>
      <c r="G194" s="217"/>
      <c r="H194" s="217"/>
      <c r="I194" s="217"/>
      <c r="J194" s="217"/>
      <c r="K194" s="217"/>
      <c r="L194" s="217"/>
      <c r="M194" s="217"/>
      <c r="N194" s="217"/>
      <c r="O194" s="217"/>
      <c r="P194" s="217"/>
      <c r="Q194" s="217"/>
      <c r="R194" s="217"/>
      <c r="S194" s="217"/>
      <c r="T194" s="217"/>
      <c r="U194" s="217"/>
      <c r="V194" s="217"/>
      <c r="W194" s="217"/>
      <c r="X194" s="217"/>
    </row>
    <row r="195" spans="1:24">
      <c r="A195" s="217"/>
      <c r="B195" s="217"/>
      <c r="C195" s="217"/>
      <c r="D195" s="217"/>
      <c r="E195" s="137"/>
      <c r="F195" s="217"/>
      <c r="G195" s="217"/>
      <c r="H195" s="217"/>
      <c r="I195" s="217"/>
      <c r="J195" s="217"/>
      <c r="K195" s="217"/>
      <c r="L195" s="217"/>
      <c r="M195" s="217"/>
      <c r="N195" s="217"/>
      <c r="O195" s="217"/>
      <c r="P195" s="217"/>
      <c r="Q195" s="217"/>
      <c r="R195" s="217"/>
      <c r="S195" s="217"/>
      <c r="T195" s="217"/>
      <c r="U195" s="217"/>
      <c r="V195" s="217"/>
      <c r="W195" s="217"/>
      <c r="X195" s="217"/>
    </row>
    <row r="196" spans="1:24">
      <c r="A196" s="217"/>
      <c r="B196" s="217"/>
      <c r="C196" s="217"/>
      <c r="D196" s="217"/>
      <c r="E196" s="137"/>
      <c r="F196" s="217"/>
      <c r="G196" s="217"/>
      <c r="H196" s="217"/>
      <c r="I196" s="217"/>
      <c r="J196" s="217"/>
      <c r="K196" s="217"/>
      <c r="L196" s="217"/>
      <c r="M196" s="217"/>
      <c r="N196" s="217"/>
      <c r="O196" s="217"/>
      <c r="P196" s="217"/>
      <c r="Q196" s="217"/>
      <c r="R196" s="217"/>
      <c r="S196" s="217"/>
      <c r="T196" s="217"/>
      <c r="U196" s="217"/>
      <c r="V196" s="217"/>
      <c r="W196" s="217"/>
      <c r="X196" s="217"/>
    </row>
    <row r="197" spans="1:24">
      <c r="A197" s="217"/>
      <c r="B197" s="217"/>
      <c r="C197" s="217"/>
      <c r="D197" s="217"/>
      <c r="E197" s="137"/>
      <c r="F197" s="217"/>
      <c r="G197" s="217"/>
      <c r="H197" s="217"/>
      <c r="I197" s="217"/>
      <c r="J197" s="217"/>
      <c r="K197" s="217"/>
      <c r="L197" s="217"/>
      <c r="M197" s="217"/>
      <c r="N197" s="217"/>
      <c r="O197" s="217"/>
      <c r="P197" s="217"/>
      <c r="Q197" s="217"/>
      <c r="R197" s="217"/>
      <c r="S197" s="217"/>
      <c r="T197" s="217"/>
      <c r="U197" s="217"/>
      <c r="V197" s="217"/>
      <c r="W197" s="217"/>
      <c r="X197" s="217"/>
    </row>
    <row r="198" spans="1:24">
      <c r="A198" s="217"/>
      <c r="B198" s="217"/>
      <c r="C198" s="217"/>
      <c r="D198" s="217"/>
      <c r="E198" s="137"/>
      <c r="F198" s="217"/>
      <c r="G198" s="217"/>
      <c r="H198" s="217"/>
      <c r="I198" s="217"/>
      <c r="J198" s="217"/>
      <c r="K198" s="217"/>
      <c r="L198" s="217"/>
      <c r="M198" s="217"/>
      <c r="N198" s="217"/>
      <c r="O198" s="217"/>
      <c r="P198" s="217"/>
      <c r="Q198" s="217"/>
      <c r="R198" s="217"/>
      <c r="S198" s="217"/>
      <c r="T198" s="217"/>
      <c r="U198" s="217"/>
      <c r="V198" s="217"/>
      <c r="W198" s="217"/>
      <c r="X198" s="217"/>
    </row>
    <row r="199" spans="1:24">
      <c r="A199" s="217"/>
      <c r="B199" s="217"/>
      <c r="C199" s="217"/>
      <c r="D199" s="217"/>
      <c r="E199" s="137"/>
      <c r="F199" s="217"/>
      <c r="G199" s="217"/>
      <c r="H199" s="217"/>
      <c r="I199" s="217"/>
      <c r="J199" s="217"/>
      <c r="K199" s="217"/>
      <c r="L199" s="217"/>
      <c r="M199" s="217"/>
      <c r="N199" s="217"/>
      <c r="O199" s="217"/>
      <c r="P199" s="217"/>
      <c r="Q199" s="217"/>
      <c r="R199" s="217"/>
      <c r="S199" s="217"/>
      <c r="T199" s="217"/>
      <c r="U199" s="217"/>
      <c r="V199" s="217"/>
      <c r="W199" s="217"/>
      <c r="X199" s="217"/>
    </row>
    <row r="200" spans="1:24">
      <c r="A200" s="217"/>
      <c r="B200" s="217"/>
      <c r="C200" s="217"/>
      <c r="D200" s="217"/>
      <c r="E200" s="137"/>
      <c r="F200" s="217"/>
      <c r="G200" s="217"/>
      <c r="H200" s="217"/>
      <c r="I200" s="217"/>
      <c r="J200" s="217"/>
      <c r="K200" s="217"/>
      <c r="L200" s="217"/>
      <c r="M200" s="217"/>
      <c r="N200" s="217"/>
      <c r="O200" s="217"/>
      <c r="P200" s="217"/>
      <c r="Q200" s="217"/>
      <c r="R200" s="217"/>
      <c r="S200" s="217"/>
      <c r="T200" s="217"/>
      <c r="U200" s="217"/>
      <c r="V200" s="217"/>
      <c r="W200" s="217"/>
      <c r="X200" s="217"/>
    </row>
    <row r="201" spans="1:24">
      <c r="A201" s="217"/>
      <c r="B201" s="217"/>
      <c r="C201" s="217"/>
      <c r="D201" s="217"/>
      <c r="E201" s="137"/>
      <c r="F201" s="217"/>
      <c r="G201" s="217"/>
      <c r="H201" s="217"/>
      <c r="I201" s="217"/>
      <c r="J201" s="217"/>
      <c r="K201" s="217"/>
      <c r="L201" s="217"/>
      <c r="M201" s="217"/>
      <c r="N201" s="217"/>
      <c r="O201" s="217"/>
      <c r="P201" s="217"/>
      <c r="Q201" s="217"/>
      <c r="R201" s="217"/>
      <c r="S201" s="217"/>
      <c r="T201" s="217"/>
      <c r="U201" s="217"/>
      <c r="V201" s="217"/>
      <c r="W201" s="217"/>
      <c r="X201" s="217"/>
    </row>
    <row r="202" spans="1:24">
      <c r="A202" s="217"/>
      <c r="B202" s="217"/>
      <c r="C202" s="217"/>
      <c r="D202" s="217"/>
      <c r="E202" s="137"/>
      <c r="F202" s="217"/>
      <c r="G202" s="217"/>
      <c r="H202" s="217"/>
      <c r="I202" s="217"/>
      <c r="J202" s="217"/>
      <c r="K202" s="217"/>
      <c r="L202" s="217"/>
      <c r="M202" s="217"/>
      <c r="N202" s="217"/>
      <c r="O202" s="217"/>
      <c r="P202" s="217"/>
      <c r="Q202" s="217"/>
      <c r="R202" s="217"/>
      <c r="S202" s="217"/>
      <c r="T202" s="217"/>
      <c r="U202" s="217"/>
      <c r="V202" s="217"/>
      <c r="W202" s="217"/>
      <c r="X202" s="217"/>
    </row>
    <row r="203" spans="1:24">
      <c r="A203" s="217"/>
      <c r="B203" s="217"/>
      <c r="C203" s="217"/>
      <c r="D203" s="217"/>
      <c r="E203" s="137"/>
      <c r="F203" s="217"/>
      <c r="G203" s="217"/>
      <c r="H203" s="217"/>
      <c r="I203" s="217"/>
      <c r="J203" s="217"/>
      <c r="K203" s="217"/>
      <c r="L203" s="217"/>
      <c r="M203" s="217"/>
      <c r="N203" s="217"/>
      <c r="O203" s="217"/>
      <c r="P203" s="217"/>
      <c r="Q203" s="217"/>
      <c r="R203" s="217"/>
      <c r="S203" s="217"/>
      <c r="T203" s="217"/>
      <c r="U203" s="217"/>
      <c r="V203" s="217"/>
      <c r="W203" s="217"/>
      <c r="X203" s="217"/>
    </row>
    <row r="204" spans="1:24">
      <c r="A204" s="217"/>
      <c r="B204" s="217"/>
      <c r="C204" s="217"/>
      <c r="D204" s="217"/>
      <c r="E204" s="137"/>
      <c r="F204" s="217"/>
      <c r="G204" s="217"/>
      <c r="H204" s="217"/>
      <c r="I204" s="217"/>
      <c r="J204" s="217"/>
      <c r="K204" s="217"/>
      <c r="L204" s="217"/>
      <c r="M204" s="217"/>
      <c r="N204" s="217"/>
      <c r="O204" s="217"/>
      <c r="P204" s="217"/>
      <c r="Q204" s="217"/>
      <c r="R204" s="217"/>
      <c r="S204" s="217"/>
      <c r="T204" s="217"/>
      <c r="U204" s="217"/>
      <c r="V204" s="217"/>
      <c r="W204" s="217"/>
      <c r="X204" s="217"/>
    </row>
    <row r="205" spans="1:24">
      <c r="A205" s="217"/>
      <c r="B205" s="217"/>
      <c r="C205" s="217"/>
      <c r="D205" s="217"/>
      <c r="E205" s="137"/>
      <c r="F205" s="217"/>
      <c r="G205" s="217"/>
      <c r="H205" s="217"/>
      <c r="I205" s="217"/>
      <c r="J205" s="217"/>
      <c r="K205" s="217"/>
      <c r="L205" s="217"/>
      <c r="M205" s="217"/>
      <c r="N205" s="217"/>
      <c r="O205" s="217"/>
      <c r="P205" s="217"/>
      <c r="Q205" s="217"/>
      <c r="R205" s="217"/>
      <c r="S205" s="217"/>
      <c r="T205" s="217"/>
      <c r="U205" s="217"/>
      <c r="V205" s="217"/>
      <c r="W205" s="217"/>
      <c r="X205" s="217"/>
    </row>
    <row r="206" spans="1:24">
      <c r="A206" s="217"/>
      <c r="B206" s="217"/>
      <c r="C206" s="217"/>
      <c r="D206" s="217"/>
      <c r="E206" s="137"/>
      <c r="F206" s="217"/>
      <c r="G206" s="217"/>
      <c r="H206" s="217"/>
      <c r="I206" s="217"/>
      <c r="J206" s="217"/>
      <c r="K206" s="217"/>
      <c r="L206" s="217"/>
      <c r="M206" s="217"/>
      <c r="N206" s="217"/>
      <c r="O206" s="217"/>
      <c r="P206" s="217"/>
      <c r="Q206" s="217"/>
      <c r="R206" s="217"/>
      <c r="S206" s="217"/>
      <c r="T206" s="217"/>
      <c r="U206" s="217"/>
      <c r="V206" s="217"/>
      <c r="W206" s="217"/>
      <c r="X206" s="217"/>
    </row>
    <row r="207" spans="1:24">
      <c r="A207" s="217"/>
      <c r="B207" s="217"/>
      <c r="C207" s="217"/>
      <c r="D207" s="217"/>
      <c r="E207" s="137"/>
      <c r="F207" s="217"/>
      <c r="G207" s="217"/>
      <c r="H207" s="217"/>
      <c r="I207" s="217"/>
      <c r="J207" s="217"/>
      <c r="K207" s="217"/>
      <c r="L207" s="217"/>
      <c r="M207" s="217"/>
      <c r="N207" s="217"/>
      <c r="O207" s="217"/>
      <c r="P207" s="217"/>
      <c r="Q207" s="217"/>
      <c r="R207" s="217"/>
      <c r="S207" s="217"/>
      <c r="T207" s="217"/>
      <c r="U207" s="217"/>
      <c r="V207" s="217"/>
      <c r="W207" s="217"/>
      <c r="X207" s="217"/>
    </row>
    <row r="208" spans="1:24">
      <c r="A208" s="217"/>
      <c r="B208" s="217"/>
      <c r="C208" s="217"/>
      <c r="D208" s="217"/>
      <c r="E208" s="137"/>
      <c r="F208" s="217"/>
      <c r="G208" s="217"/>
      <c r="H208" s="217"/>
      <c r="I208" s="217"/>
      <c r="J208" s="217"/>
      <c r="K208" s="217"/>
      <c r="L208" s="217"/>
      <c r="M208" s="217"/>
      <c r="N208" s="217"/>
      <c r="O208" s="217"/>
      <c r="P208" s="217"/>
      <c r="Q208" s="217"/>
      <c r="R208" s="217"/>
      <c r="S208" s="217"/>
      <c r="T208" s="217"/>
      <c r="U208" s="217"/>
      <c r="V208" s="217"/>
      <c r="W208" s="217"/>
      <c r="X208" s="217"/>
    </row>
    <row r="209" spans="1:24">
      <c r="A209" s="217"/>
      <c r="B209" s="217"/>
      <c r="C209" s="217"/>
      <c r="D209" s="217"/>
      <c r="E209" s="137"/>
      <c r="F209" s="217"/>
      <c r="G209" s="217"/>
      <c r="H209" s="217"/>
      <c r="I209" s="217"/>
      <c r="J209" s="217"/>
      <c r="K209" s="217"/>
      <c r="L209" s="217"/>
      <c r="M209" s="217"/>
      <c r="N209" s="217"/>
      <c r="O209" s="217"/>
      <c r="P209" s="217"/>
      <c r="Q209" s="217"/>
      <c r="R209" s="217"/>
      <c r="S209" s="217"/>
      <c r="T209" s="217"/>
      <c r="U209" s="217"/>
      <c r="V209" s="217"/>
      <c r="W209" s="217"/>
      <c r="X209" s="217"/>
    </row>
    <row r="210" spans="1:24">
      <c r="A210" s="217"/>
      <c r="B210" s="217"/>
      <c r="C210" s="217"/>
      <c r="D210" s="217"/>
      <c r="E210" s="137"/>
      <c r="F210" s="217"/>
      <c r="G210" s="217"/>
      <c r="H210" s="217"/>
      <c r="I210" s="217"/>
      <c r="J210" s="217"/>
      <c r="K210" s="217"/>
      <c r="L210" s="217"/>
      <c r="M210" s="217"/>
      <c r="N210" s="217"/>
      <c r="O210" s="217"/>
      <c r="P210" s="217"/>
      <c r="Q210" s="217"/>
      <c r="R210" s="217"/>
      <c r="S210" s="217"/>
      <c r="T210" s="217"/>
      <c r="U210" s="217"/>
      <c r="V210" s="217"/>
      <c r="W210" s="217"/>
      <c r="X210" s="217"/>
    </row>
    <row r="211" spans="1:24">
      <c r="A211" s="217"/>
      <c r="B211" s="217"/>
      <c r="C211" s="217"/>
      <c r="D211" s="217"/>
      <c r="E211" s="137"/>
      <c r="F211" s="217"/>
      <c r="G211" s="217"/>
      <c r="H211" s="217"/>
      <c r="I211" s="217"/>
      <c r="J211" s="217"/>
      <c r="K211" s="217"/>
      <c r="L211" s="217"/>
      <c r="M211" s="217"/>
      <c r="N211" s="217"/>
      <c r="O211" s="217"/>
      <c r="P211" s="217"/>
      <c r="Q211" s="217"/>
      <c r="R211" s="217"/>
      <c r="S211" s="217"/>
      <c r="T211" s="217"/>
      <c r="U211" s="217"/>
      <c r="V211" s="217"/>
      <c r="W211" s="217"/>
      <c r="X211" s="217"/>
    </row>
    <row r="212" spans="1:24">
      <c r="A212" s="217"/>
      <c r="B212" s="217"/>
      <c r="C212" s="217"/>
      <c r="D212" s="217"/>
      <c r="E212" s="137"/>
      <c r="F212" s="217"/>
      <c r="G212" s="217"/>
      <c r="H212" s="217"/>
      <c r="I212" s="217"/>
      <c r="J212" s="217"/>
      <c r="K212" s="217"/>
      <c r="L212" s="217"/>
      <c r="M212" s="217"/>
      <c r="N212" s="217"/>
      <c r="O212" s="217"/>
      <c r="P212" s="217"/>
      <c r="Q212" s="217"/>
      <c r="R212" s="217"/>
      <c r="S212" s="217"/>
      <c r="T212" s="217"/>
      <c r="U212" s="217"/>
      <c r="V212" s="217"/>
      <c r="W212" s="217"/>
      <c r="X212" s="217"/>
    </row>
    <row r="213" spans="1:24">
      <c r="A213" s="217"/>
      <c r="B213" s="217"/>
      <c r="C213" s="217"/>
      <c r="D213" s="217"/>
      <c r="E213" s="137"/>
      <c r="F213" s="217"/>
      <c r="G213" s="217"/>
      <c r="H213" s="217"/>
      <c r="I213" s="217"/>
      <c r="J213" s="217"/>
      <c r="K213" s="217"/>
      <c r="L213" s="217"/>
      <c r="M213" s="217"/>
      <c r="N213" s="217"/>
      <c r="O213" s="217"/>
      <c r="P213" s="217"/>
      <c r="Q213" s="217"/>
      <c r="R213" s="217"/>
      <c r="S213" s="217"/>
      <c r="T213" s="217"/>
      <c r="U213" s="217"/>
      <c r="V213" s="217"/>
      <c r="W213" s="217"/>
      <c r="X213" s="217"/>
    </row>
    <row r="214" spans="1:24">
      <c r="A214" s="217"/>
      <c r="B214" s="217"/>
      <c r="C214" s="217"/>
      <c r="D214" s="217"/>
      <c r="E214" s="137"/>
      <c r="F214" s="217"/>
      <c r="G214" s="217"/>
      <c r="H214" s="217"/>
      <c r="I214" s="217"/>
      <c r="J214" s="217"/>
      <c r="K214" s="217"/>
      <c r="L214" s="217"/>
      <c r="M214" s="217"/>
      <c r="N214" s="217"/>
      <c r="O214" s="217"/>
      <c r="P214" s="217"/>
      <c r="Q214" s="217"/>
      <c r="R214" s="217"/>
      <c r="S214" s="217"/>
      <c r="T214" s="217"/>
      <c r="U214" s="217"/>
      <c r="V214" s="217"/>
      <c r="W214" s="217"/>
      <c r="X214" s="217"/>
    </row>
    <row r="215" spans="1:24">
      <c r="A215" s="217"/>
      <c r="B215" s="217"/>
      <c r="C215" s="217"/>
      <c r="D215" s="217"/>
      <c r="E215" s="137"/>
      <c r="F215" s="217"/>
      <c r="G215" s="217"/>
      <c r="H215" s="217"/>
      <c r="I215" s="217"/>
      <c r="J215" s="217"/>
      <c r="K215" s="217"/>
      <c r="L215" s="217"/>
      <c r="M215" s="217"/>
      <c r="N215" s="217"/>
      <c r="O215" s="217"/>
      <c r="P215" s="217"/>
      <c r="Q215" s="217"/>
      <c r="R215" s="217"/>
      <c r="S215" s="217"/>
      <c r="T215" s="217"/>
      <c r="U215" s="217"/>
      <c r="V215" s="217"/>
      <c r="W215" s="217"/>
      <c r="X215" s="217"/>
    </row>
    <row r="216" spans="1:24">
      <c r="A216" s="217"/>
      <c r="B216" s="217"/>
      <c r="C216" s="217"/>
      <c r="D216" s="217"/>
      <c r="E216" s="137"/>
      <c r="F216" s="217"/>
      <c r="G216" s="217"/>
      <c r="H216" s="217"/>
      <c r="I216" s="217"/>
      <c r="J216" s="217"/>
      <c r="K216" s="217"/>
      <c r="L216" s="217"/>
      <c r="M216" s="217"/>
      <c r="N216" s="217"/>
      <c r="O216" s="217"/>
      <c r="P216" s="217"/>
      <c r="Q216" s="217"/>
      <c r="R216" s="217"/>
      <c r="S216" s="217"/>
      <c r="T216" s="217"/>
      <c r="U216" s="217"/>
      <c r="V216" s="217"/>
      <c r="W216" s="217"/>
      <c r="X216" s="217"/>
    </row>
    <row r="217" spans="1:24">
      <c r="A217" s="217"/>
      <c r="B217" s="217"/>
      <c r="C217" s="217"/>
      <c r="D217" s="217"/>
      <c r="E217" s="137"/>
      <c r="F217" s="217"/>
      <c r="G217" s="217"/>
      <c r="H217" s="217"/>
      <c r="I217" s="217"/>
      <c r="J217" s="217"/>
      <c r="K217" s="217"/>
      <c r="L217" s="217"/>
      <c r="M217" s="217"/>
      <c r="N217" s="217"/>
      <c r="O217" s="217"/>
      <c r="P217" s="217"/>
      <c r="Q217" s="217"/>
      <c r="R217" s="217"/>
      <c r="S217" s="217"/>
      <c r="T217" s="217"/>
      <c r="U217" s="217"/>
      <c r="V217" s="217"/>
      <c r="W217" s="217"/>
      <c r="X217" s="217"/>
    </row>
    <row r="218" spans="1:24">
      <c r="A218" s="217"/>
      <c r="B218" s="217"/>
      <c r="C218" s="217"/>
      <c r="D218" s="217"/>
      <c r="E218" s="137"/>
      <c r="F218" s="217"/>
      <c r="G218" s="217"/>
      <c r="H218" s="217"/>
      <c r="I218" s="217"/>
      <c r="J218" s="217"/>
      <c r="K218" s="217"/>
      <c r="L218" s="217"/>
      <c r="M218" s="217"/>
      <c r="N218" s="217"/>
      <c r="O218" s="217"/>
      <c r="P218" s="217"/>
      <c r="Q218" s="217"/>
      <c r="R218" s="217"/>
      <c r="S218" s="217"/>
      <c r="T218" s="217"/>
      <c r="U218" s="217"/>
      <c r="V218" s="217"/>
      <c r="W218" s="217"/>
      <c r="X218" s="217"/>
    </row>
    <row r="219" spans="1:24">
      <c r="A219" s="217"/>
      <c r="B219" s="217"/>
      <c r="C219" s="217"/>
      <c r="D219" s="217"/>
      <c r="E219" s="137"/>
      <c r="F219" s="217"/>
      <c r="G219" s="217"/>
      <c r="H219" s="217"/>
      <c r="I219" s="217"/>
      <c r="J219" s="217"/>
      <c r="K219" s="217"/>
      <c r="L219" s="217"/>
      <c r="M219" s="217"/>
      <c r="N219" s="217"/>
      <c r="O219" s="217"/>
      <c r="P219" s="217"/>
      <c r="Q219" s="217"/>
      <c r="R219" s="217"/>
      <c r="S219" s="217"/>
      <c r="T219" s="217"/>
      <c r="U219" s="217"/>
      <c r="V219" s="217"/>
      <c r="W219" s="217"/>
      <c r="X219" s="217"/>
    </row>
    <row r="220" spans="1:24">
      <c r="A220" s="217"/>
      <c r="B220" s="217"/>
      <c r="C220" s="217"/>
      <c r="D220" s="217"/>
      <c r="E220" s="137"/>
      <c r="F220" s="217"/>
      <c r="G220" s="217"/>
      <c r="H220" s="217"/>
      <c r="I220" s="217"/>
      <c r="J220" s="217"/>
      <c r="K220" s="217"/>
      <c r="L220" s="217"/>
      <c r="M220" s="217"/>
      <c r="N220" s="217"/>
      <c r="O220" s="217"/>
      <c r="P220" s="217"/>
      <c r="Q220" s="217"/>
      <c r="R220" s="217"/>
      <c r="S220" s="217"/>
      <c r="T220" s="217"/>
      <c r="U220" s="217"/>
      <c r="V220" s="217"/>
      <c r="W220" s="217"/>
      <c r="X220" s="217"/>
    </row>
    <row r="221" spans="1:24">
      <c r="A221" s="217"/>
      <c r="B221" s="217"/>
      <c r="C221" s="217"/>
      <c r="D221" s="217"/>
      <c r="E221" s="137"/>
      <c r="F221" s="217"/>
      <c r="G221" s="217"/>
      <c r="H221" s="217"/>
      <c r="I221" s="217"/>
      <c r="J221" s="217"/>
      <c r="K221" s="217"/>
      <c r="L221" s="217"/>
      <c r="M221" s="217"/>
      <c r="N221" s="217"/>
      <c r="O221" s="217"/>
      <c r="P221" s="217"/>
      <c r="Q221" s="217"/>
      <c r="R221" s="217"/>
      <c r="S221" s="217"/>
      <c r="T221" s="217"/>
      <c r="U221" s="217"/>
      <c r="V221" s="217"/>
      <c r="W221" s="217"/>
      <c r="X221" s="217"/>
    </row>
    <row r="222" spans="1:24">
      <c r="A222" s="217"/>
      <c r="B222" s="217"/>
      <c r="C222" s="217"/>
      <c r="D222" s="217"/>
      <c r="E222" s="137"/>
      <c r="F222" s="217"/>
      <c r="G222" s="217"/>
      <c r="H222" s="217"/>
      <c r="I222" s="217"/>
      <c r="J222" s="217"/>
      <c r="K222" s="217"/>
      <c r="L222" s="217"/>
      <c r="M222" s="217"/>
      <c r="N222" s="217"/>
      <c r="O222" s="217"/>
      <c r="P222" s="217"/>
      <c r="Q222" s="217"/>
      <c r="R222" s="217"/>
      <c r="S222" s="217"/>
      <c r="T222" s="217"/>
      <c r="U222" s="217"/>
      <c r="V222" s="217"/>
      <c r="W222" s="217"/>
      <c r="X222" s="217"/>
    </row>
    <row r="223" spans="1:24">
      <c r="A223" s="217"/>
      <c r="B223" s="217"/>
      <c r="C223" s="217"/>
      <c r="D223" s="217"/>
      <c r="E223" s="137"/>
      <c r="F223" s="217"/>
      <c r="G223" s="217"/>
      <c r="H223" s="217"/>
      <c r="I223" s="217"/>
      <c r="J223" s="217"/>
      <c r="K223" s="217"/>
      <c r="L223" s="217"/>
      <c r="M223" s="217"/>
      <c r="N223" s="217"/>
      <c r="O223" s="217"/>
      <c r="P223" s="217"/>
      <c r="Q223" s="217"/>
      <c r="R223" s="217"/>
      <c r="S223" s="217"/>
      <c r="T223" s="217"/>
      <c r="U223" s="217"/>
      <c r="V223" s="217"/>
      <c r="W223" s="217"/>
      <c r="X223" s="217"/>
    </row>
    <row r="224" spans="1:24">
      <c r="A224" s="217"/>
      <c r="B224" s="217"/>
      <c r="C224" s="217"/>
      <c r="D224" s="217"/>
      <c r="E224" s="137"/>
      <c r="F224" s="217"/>
      <c r="G224" s="217"/>
      <c r="H224" s="217"/>
      <c r="I224" s="217"/>
      <c r="J224" s="217"/>
      <c r="K224" s="217"/>
      <c r="L224" s="217"/>
      <c r="M224" s="217"/>
      <c r="N224" s="217"/>
      <c r="O224" s="217"/>
      <c r="P224" s="217"/>
      <c r="Q224" s="217"/>
      <c r="R224" s="217"/>
      <c r="S224" s="217"/>
      <c r="T224" s="217"/>
      <c r="U224" s="217"/>
      <c r="V224" s="217"/>
      <c r="W224" s="217"/>
      <c r="X224" s="217"/>
    </row>
    <row r="225" spans="1:24">
      <c r="A225" s="217"/>
      <c r="B225" s="217"/>
      <c r="C225" s="217"/>
      <c r="D225" s="217"/>
      <c r="E225" s="137"/>
      <c r="F225" s="217"/>
      <c r="G225" s="217"/>
      <c r="H225" s="217"/>
      <c r="I225" s="217"/>
      <c r="J225" s="217"/>
      <c r="K225" s="217"/>
      <c r="L225" s="217"/>
      <c r="M225" s="217"/>
      <c r="N225" s="217"/>
      <c r="O225" s="217"/>
      <c r="P225" s="217"/>
      <c r="Q225" s="217"/>
      <c r="R225" s="217"/>
      <c r="S225" s="217"/>
      <c r="T225" s="217"/>
      <c r="U225" s="217"/>
      <c r="V225" s="217"/>
      <c r="W225" s="217"/>
      <c r="X225" s="217"/>
    </row>
    <row r="226" spans="1:24">
      <c r="A226" s="217"/>
      <c r="B226" s="217"/>
      <c r="C226" s="217"/>
      <c r="D226" s="217"/>
      <c r="E226" s="137"/>
      <c r="F226" s="217"/>
      <c r="G226" s="217"/>
      <c r="H226" s="217"/>
      <c r="I226" s="217"/>
      <c r="J226" s="217"/>
      <c r="K226" s="217"/>
      <c r="L226" s="217"/>
      <c r="M226" s="217"/>
      <c r="N226" s="217"/>
      <c r="O226" s="217"/>
      <c r="P226" s="217"/>
      <c r="Q226" s="217"/>
      <c r="R226" s="217"/>
      <c r="S226" s="217"/>
      <c r="T226" s="217"/>
      <c r="U226" s="217"/>
      <c r="V226" s="217"/>
      <c r="W226" s="217"/>
      <c r="X226" s="217"/>
    </row>
    <row r="227" spans="1:24">
      <c r="A227" s="217"/>
      <c r="B227" s="217"/>
      <c r="C227" s="217"/>
      <c r="D227" s="217"/>
      <c r="E227" s="137"/>
      <c r="F227" s="217"/>
      <c r="G227" s="217"/>
      <c r="H227" s="217"/>
      <c r="I227" s="217"/>
      <c r="J227" s="217"/>
      <c r="K227" s="217"/>
      <c r="L227" s="217"/>
      <c r="M227" s="217"/>
      <c r="N227" s="217"/>
      <c r="O227" s="217"/>
      <c r="P227" s="217"/>
      <c r="Q227" s="217"/>
      <c r="R227" s="217"/>
      <c r="S227" s="217"/>
      <c r="T227" s="217"/>
      <c r="U227" s="217"/>
      <c r="V227" s="217"/>
      <c r="W227" s="217"/>
      <c r="X227" s="217"/>
    </row>
    <row r="228" spans="1:24">
      <c r="A228" s="217"/>
      <c r="B228" s="217"/>
      <c r="C228" s="217"/>
      <c r="D228" s="217"/>
      <c r="E228" s="137"/>
      <c r="F228" s="217"/>
      <c r="G228" s="217"/>
      <c r="H228" s="217"/>
      <c r="I228" s="217"/>
      <c r="J228" s="217"/>
      <c r="K228" s="217"/>
      <c r="L228" s="217"/>
      <c r="M228" s="217"/>
      <c r="N228" s="217"/>
      <c r="O228" s="217"/>
      <c r="P228" s="217"/>
      <c r="Q228" s="217"/>
      <c r="R228" s="217"/>
      <c r="S228" s="217"/>
      <c r="T228" s="217"/>
      <c r="U228" s="217"/>
      <c r="V228" s="217"/>
      <c r="W228" s="217"/>
      <c r="X228" s="217"/>
    </row>
    <row r="229" spans="1:24">
      <c r="A229" s="217"/>
      <c r="B229" s="217"/>
      <c r="C229" s="217"/>
      <c r="D229" s="217"/>
      <c r="E229" s="137"/>
      <c r="F229" s="217"/>
      <c r="G229" s="217"/>
      <c r="H229" s="217"/>
      <c r="I229" s="217"/>
      <c r="J229" s="217"/>
      <c r="K229" s="217"/>
      <c r="L229" s="217"/>
      <c r="M229" s="217"/>
      <c r="N229" s="217"/>
      <c r="O229" s="217"/>
      <c r="P229" s="217"/>
      <c r="Q229" s="217"/>
      <c r="R229" s="217"/>
      <c r="S229" s="217"/>
      <c r="T229" s="217"/>
      <c r="U229" s="217"/>
      <c r="V229" s="217"/>
      <c r="W229" s="217"/>
      <c r="X229" s="217"/>
    </row>
    <row r="230" spans="1:24">
      <c r="A230" s="217"/>
      <c r="B230" s="217"/>
      <c r="C230" s="217"/>
      <c r="D230" s="217"/>
      <c r="E230" s="137"/>
      <c r="F230" s="217"/>
      <c r="G230" s="217"/>
      <c r="H230" s="217"/>
      <c r="I230" s="217"/>
      <c r="J230" s="217"/>
      <c r="K230" s="217"/>
      <c r="L230" s="217"/>
      <c r="M230" s="217"/>
      <c r="N230" s="217"/>
      <c r="O230" s="217"/>
      <c r="P230" s="217"/>
      <c r="Q230" s="217"/>
      <c r="R230" s="217"/>
      <c r="S230" s="217"/>
      <c r="T230" s="217"/>
      <c r="U230" s="217"/>
      <c r="V230" s="217"/>
      <c r="W230" s="217"/>
      <c r="X230" s="217"/>
    </row>
    <row r="231" spans="1:24">
      <c r="A231" s="217"/>
      <c r="B231" s="217"/>
      <c r="C231" s="217"/>
      <c r="D231" s="217"/>
      <c r="E231" s="137"/>
      <c r="F231" s="217"/>
      <c r="G231" s="217"/>
      <c r="H231" s="217"/>
      <c r="I231" s="217"/>
      <c r="J231" s="217"/>
      <c r="K231" s="217"/>
      <c r="L231" s="217"/>
      <c r="M231" s="217"/>
      <c r="N231" s="217"/>
      <c r="O231" s="217"/>
      <c r="P231" s="217"/>
      <c r="Q231" s="217"/>
      <c r="R231" s="217"/>
      <c r="S231" s="217"/>
      <c r="T231" s="217"/>
      <c r="U231" s="217"/>
      <c r="V231" s="217"/>
      <c r="W231" s="217"/>
      <c r="X231" s="217"/>
    </row>
    <row r="232" spans="1:24">
      <c r="A232" s="217"/>
      <c r="B232" s="217"/>
      <c r="C232" s="217"/>
      <c r="D232" s="217"/>
      <c r="E232" s="137"/>
      <c r="F232" s="217"/>
      <c r="G232" s="217"/>
      <c r="H232" s="217"/>
      <c r="I232" s="217"/>
      <c r="J232" s="217"/>
      <c r="K232" s="217"/>
      <c r="L232" s="217"/>
      <c r="M232" s="217"/>
      <c r="N232" s="217"/>
      <c r="O232" s="217"/>
      <c r="P232" s="217"/>
      <c r="Q232" s="217"/>
      <c r="R232" s="217"/>
      <c r="S232" s="217"/>
      <c r="T232" s="217"/>
      <c r="U232" s="217"/>
      <c r="V232" s="217"/>
      <c r="W232" s="217"/>
      <c r="X232" s="217"/>
    </row>
    <row r="233" spans="1:24">
      <c r="A233" s="217"/>
      <c r="B233" s="217"/>
      <c r="C233" s="217"/>
      <c r="D233" s="217"/>
      <c r="E233" s="137"/>
      <c r="F233" s="217"/>
      <c r="G233" s="217"/>
      <c r="H233" s="217"/>
      <c r="I233" s="217"/>
      <c r="J233" s="217"/>
      <c r="K233" s="217"/>
      <c r="L233" s="217"/>
      <c r="M233" s="217"/>
      <c r="N233" s="217"/>
      <c r="O233" s="217"/>
      <c r="P233" s="217"/>
      <c r="Q233" s="217"/>
      <c r="R233" s="217"/>
      <c r="S233" s="217"/>
      <c r="T233" s="217"/>
      <c r="U233" s="217"/>
      <c r="V233" s="217"/>
      <c r="W233" s="217"/>
      <c r="X233" s="217"/>
    </row>
    <row r="234" spans="1:24">
      <c r="A234" s="217"/>
      <c r="B234" s="217"/>
      <c r="C234" s="217"/>
      <c r="D234" s="217"/>
      <c r="E234" s="137"/>
      <c r="F234" s="217"/>
      <c r="G234" s="217"/>
      <c r="H234" s="217"/>
      <c r="I234" s="217"/>
      <c r="J234" s="217"/>
      <c r="K234" s="217"/>
      <c r="L234" s="217"/>
      <c r="M234" s="217"/>
      <c r="N234" s="217"/>
      <c r="O234" s="217"/>
      <c r="P234" s="217"/>
      <c r="Q234" s="217"/>
      <c r="R234" s="217"/>
      <c r="S234" s="217"/>
      <c r="T234" s="217"/>
      <c r="U234" s="217"/>
      <c r="V234" s="217"/>
      <c r="W234" s="217"/>
      <c r="X234" s="217"/>
    </row>
    <row r="235" spans="1:24">
      <c r="A235" s="217"/>
      <c r="B235" s="217"/>
      <c r="C235" s="217"/>
      <c r="D235" s="217"/>
      <c r="E235" s="137"/>
      <c r="F235" s="217"/>
      <c r="G235" s="217"/>
      <c r="H235" s="217"/>
      <c r="I235" s="217"/>
      <c r="J235" s="217"/>
      <c r="K235" s="217"/>
      <c r="L235" s="217"/>
      <c r="M235" s="217"/>
      <c r="N235" s="217"/>
      <c r="O235" s="217"/>
      <c r="P235" s="217"/>
      <c r="Q235" s="217"/>
      <c r="R235" s="217"/>
      <c r="S235" s="217"/>
      <c r="T235" s="217"/>
      <c r="U235" s="217"/>
      <c r="V235" s="217"/>
      <c r="W235" s="217"/>
      <c r="X235" s="217"/>
    </row>
    <row r="236" spans="1:24">
      <c r="A236" s="217"/>
      <c r="B236" s="217"/>
      <c r="C236" s="217"/>
      <c r="D236" s="217"/>
      <c r="E236" s="137"/>
      <c r="F236" s="217"/>
      <c r="G236" s="217"/>
      <c r="H236" s="217"/>
      <c r="I236" s="217"/>
      <c r="J236" s="217"/>
      <c r="K236" s="217"/>
      <c r="L236" s="217"/>
      <c r="M236" s="217"/>
      <c r="N236" s="217"/>
      <c r="O236" s="217"/>
      <c r="P236" s="217"/>
      <c r="Q236" s="217"/>
      <c r="R236" s="217"/>
      <c r="S236" s="217"/>
      <c r="T236" s="217"/>
      <c r="U236" s="217"/>
      <c r="V236" s="217"/>
      <c r="W236" s="217"/>
      <c r="X236" s="217"/>
    </row>
    <row r="237" spans="1:24">
      <c r="A237" s="217"/>
      <c r="B237" s="217"/>
      <c r="C237" s="217"/>
      <c r="D237" s="217"/>
      <c r="E237" s="137"/>
      <c r="F237" s="217"/>
      <c r="G237" s="217"/>
      <c r="H237" s="217"/>
      <c r="I237" s="217"/>
      <c r="J237" s="217"/>
      <c r="K237" s="217"/>
      <c r="L237" s="217"/>
      <c r="M237" s="217"/>
      <c r="N237" s="217"/>
      <c r="O237" s="217"/>
      <c r="P237" s="217"/>
      <c r="Q237" s="217"/>
      <c r="R237" s="217"/>
      <c r="S237" s="217"/>
      <c r="T237" s="217"/>
      <c r="U237" s="217"/>
      <c r="V237" s="217"/>
      <c r="W237" s="217"/>
      <c r="X237" s="217"/>
    </row>
    <row r="238" spans="1:24">
      <c r="A238" s="217"/>
      <c r="B238" s="217"/>
      <c r="C238" s="217"/>
      <c r="D238" s="217"/>
      <c r="E238" s="137"/>
      <c r="F238" s="217"/>
      <c r="G238" s="217"/>
      <c r="H238" s="217"/>
      <c r="I238" s="217"/>
      <c r="J238" s="217"/>
      <c r="K238" s="217"/>
      <c r="L238" s="217"/>
      <c r="M238" s="217"/>
      <c r="N238" s="217"/>
      <c r="O238" s="217"/>
      <c r="P238" s="217"/>
      <c r="Q238" s="217"/>
      <c r="R238" s="217"/>
      <c r="S238" s="217"/>
      <c r="T238" s="217"/>
      <c r="U238" s="217"/>
      <c r="V238" s="217"/>
      <c r="W238" s="217"/>
      <c r="X238" s="217"/>
    </row>
    <row r="239" spans="1:24">
      <c r="A239" s="217"/>
      <c r="B239" s="217"/>
      <c r="C239" s="217"/>
      <c r="D239" s="217"/>
      <c r="E239" s="137"/>
      <c r="F239" s="217"/>
      <c r="G239" s="217"/>
      <c r="H239" s="217"/>
      <c r="I239" s="217"/>
      <c r="J239" s="217"/>
      <c r="K239" s="217"/>
      <c r="L239" s="217"/>
      <c r="M239" s="217"/>
      <c r="N239" s="217"/>
      <c r="O239" s="217"/>
      <c r="P239" s="217"/>
      <c r="Q239" s="217"/>
      <c r="R239" s="217"/>
      <c r="S239" s="217"/>
      <c r="T239" s="217"/>
      <c r="U239" s="217"/>
      <c r="V239" s="217"/>
      <c r="W239" s="217"/>
      <c r="X239" s="217"/>
    </row>
    <row r="240" spans="1:24">
      <c r="A240" s="217"/>
      <c r="B240" s="217"/>
      <c r="C240" s="217"/>
      <c r="D240" s="217"/>
      <c r="E240" s="137"/>
      <c r="F240" s="217"/>
      <c r="G240" s="217"/>
      <c r="H240" s="217"/>
      <c r="I240" s="217"/>
      <c r="J240" s="217"/>
      <c r="K240" s="217"/>
      <c r="L240" s="217"/>
      <c r="M240" s="217"/>
      <c r="N240" s="217"/>
      <c r="O240" s="217"/>
      <c r="P240" s="217"/>
      <c r="Q240" s="217"/>
      <c r="R240" s="217"/>
      <c r="S240" s="217"/>
      <c r="T240" s="217"/>
      <c r="U240" s="217"/>
      <c r="V240" s="217"/>
      <c r="W240" s="217"/>
      <c r="X240" s="217"/>
    </row>
    <row r="241" spans="1:24">
      <c r="A241" s="217"/>
      <c r="B241" s="217"/>
      <c r="C241" s="217"/>
      <c r="D241" s="217"/>
      <c r="E241" s="137"/>
      <c r="F241" s="217"/>
      <c r="G241" s="217"/>
      <c r="H241" s="217"/>
      <c r="I241" s="217"/>
      <c r="J241" s="217"/>
      <c r="K241" s="217"/>
      <c r="L241" s="217"/>
      <c r="M241" s="217"/>
      <c r="N241" s="217"/>
      <c r="O241" s="217"/>
      <c r="P241" s="217"/>
      <c r="Q241" s="217"/>
      <c r="R241" s="217"/>
      <c r="S241" s="217"/>
      <c r="T241" s="217"/>
      <c r="U241" s="217"/>
      <c r="V241" s="217"/>
      <c r="W241" s="217"/>
      <c r="X241" s="217"/>
    </row>
    <row r="242" spans="1:24">
      <c r="A242" s="217"/>
      <c r="B242" s="217"/>
      <c r="C242" s="217"/>
      <c r="D242" s="217"/>
      <c r="E242" s="137"/>
      <c r="F242" s="217"/>
      <c r="G242" s="217"/>
      <c r="H242" s="217"/>
      <c r="I242" s="217"/>
      <c r="J242" s="217"/>
      <c r="K242" s="217"/>
      <c r="L242" s="217"/>
      <c r="M242" s="217"/>
      <c r="N242" s="217"/>
      <c r="O242" s="217"/>
      <c r="P242" s="217"/>
      <c r="Q242" s="217"/>
      <c r="R242" s="217"/>
      <c r="S242" s="217"/>
      <c r="T242" s="217"/>
      <c r="U242" s="217"/>
      <c r="V242" s="217"/>
      <c r="W242" s="217"/>
      <c r="X242" s="217"/>
    </row>
    <row r="243" spans="1:24">
      <c r="A243" s="217"/>
      <c r="B243" s="217"/>
      <c r="C243" s="217"/>
      <c r="D243" s="217"/>
      <c r="E243" s="137"/>
      <c r="F243" s="217"/>
      <c r="G243" s="217"/>
      <c r="H243" s="217"/>
      <c r="I243" s="217"/>
      <c r="J243" s="217"/>
      <c r="K243" s="217"/>
      <c r="L243" s="217"/>
      <c r="M243" s="217"/>
      <c r="N243" s="217"/>
      <c r="O243" s="217"/>
      <c r="P243" s="217"/>
      <c r="Q243" s="217"/>
      <c r="R243" s="217"/>
      <c r="S243" s="217"/>
      <c r="T243" s="217"/>
      <c r="U243" s="217"/>
      <c r="V243" s="217"/>
      <c r="W243" s="217"/>
      <c r="X243" s="217"/>
    </row>
    <row r="244" spans="1:24">
      <c r="A244" s="217"/>
      <c r="B244" s="217"/>
      <c r="C244" s="217"/>
      <c r="D244" s="217"/>
      <c r="E244" s="137"/>
      <c r="F244" s="217"/>
      <c r="G244" s="217"/>
      <c r="H244" s="217"/>
      <c r="I244" s="217"/>
      <c r="J244" s="217"/>
      <c r="K244" s="217"/>
      <c r="L244" s="217"/>
      <c r="M244" s="217"/>
      <c r="N244" s="217"/>
      <c r="O244" s="217"/>
      <c r="P244" s="217"/>
      <c r="Q244" s="217"/>
      <c r="R244" s="217"/>
      <c r="S244" s="217"/>
      <c r="T244" s="217"/>
      <c r="U244" s="217"/>
      <c r="V244" s="217"/>
      <c r="W244" s="217"/>
      <c r="X244" s="217"/>
    </row>
    <row r="245" spans="1:24">
      <c r="A245" s="217"/>
      <c r="B245" s="217"/>
      <c r="C245" s="217"/>
      <c r="D245" s="217"/>
      <c r="E245" s="137"/>
      <c r="F245" s="217"/>
      <c r="G245" s="217"/>
      <c r="H245" s="217"/>
      <c r="I245" s="217"/>
      <c r="J245" s="217"/>
      <c r="K245" s="217"/>
      <c r="L245" s="217"/>
      <c r="M245" s="217"/>
      <c r="N245" s="217"/>
      <c r="O245" s="217"/>
      <c r="P245" s="217"/>
      <c r="Q245" s="217"/>
      <c r="R245" s="217"/>
      <c r="S245" s="217"/>
      <c r="T245" s="217"/>
      <c r="U245" s="217"/>
      <c r="V245" s="217"/>
      <c r="W245" s="217"/>
      <c r="X245" s="217"/>
    </row>
    <row r="246" spans="1:24">
      <c r="A246" s="217"/>
      <c r="B246" s="217"/>
      <c r="C246" s="217"/>
      <c r="D246" s="217"/>
      <c r="E246" s="137"/>
      <c r="F246" s="217"/>
      <c r="G246" s="217"/>
      <c r="H246" s="217"/>
      <c r="I246" s="217"/>
      <c r="J246" s="217"/>
      <c r="K246" s="217"/>
      <c r="L246" s="217"/>
      <c r="M246" s="217"/>
      <c r="N246" s="217"/>
      <c r="O246" s="217"/>
      <c r="P246" s="217"/>
      <c r="Q246" s="217"/>
      <c r="R246" s="217"/>
      <c r="S246" s="217"/>
      <c r="T246" s="217"/>
      <c r="U246" s="217"/>
      <c r="V246" s="217"/>
      <c r="W246" s="217"/>
      <c r="X246" s="217"/>
    </row>
    <row r="247" spans="1:24">
      <c r="A247" s="217"/>
      <c r="B247" s="217"/>
      <c r="C247" s="217"/>
      <c r="D247" s="217"/>
      <c r="E247" s="137"/>
      <c r="F247" s="217"/>
      <c r="G247" s="217"/>
      <c r="H247" s="217"/>
      <c r="I247" s="217"/>
      <c r="J247" s="217"/>
      <c r="K247" s="217"/>
      <c r="L247" s="217"/>
      <c r="M247" s="217"/>
      <c r="N247" s="217"/>
      <c r="O247" s="217"/>
      <c r="P247" s="217"/>
      <c r="Q247" s="217"/>
      <c r="R247" s="217"/>
      <c r="S247" s="217"/>
      <c r="T247" s="217"/>
      <c r="U247" s="217"/>
      <c r="V247" s="217"/>
      <c r="W247" s="217"/>
      <c r="X247" s="217"/>
    </row>
    <row r="248" spans="1:24">
      <c r="A248" s="217"/>
      <c r="B248" s="217"/>
      <c r="C248" s="217"/>
      <c r="D248" s="217"/>
      <c r="E248" s="137"/>
      <c r="F248" s="217"/>
      <c r="G248" s="217"/>
      <c r="H248" s="217"/>
      <c r="I248" s="217"/>
      <c r="J248" s="217"/>
      <c r="K248" s="217"/>
      <c r="L248" s="217"/>
      <c r="M248" s="217"/>
      <c r="N248" s="217"/>
      <c r="O248" s="217"/>
      <c r="P248" s="217"/>
      <c r="Q248" s="217"/>
      <c r="R248" s="217"/>
      <c r="S248" s="217"/>
      <c r="T248" s="217"/>
      <c r="U248" s="217"/>
      <c r="V248" s="217"/>
      <c r="W248" s="217"/>
      <c r="X248" s="217"/>
    </row>
    <row r="249" spans="1:24">
      <c r="A249" s="217"/>
      <c r="B249" s="217"/>
      <c r="C249" s="217"/>
      <c r="D249" s="217"/>
      <c r="E249" s="137"/>
      <c r="F249" s="217"/>
      <c r="G249" s="217"/>
      <c r="H249" s="217"/>
      <c r="I249" s="217"/>
      <c r="J249" s="217"/>
      <c r="K249" s="217"/>
      <c r="L249" s="217"/>
      <c r="M249" s="217"/>
      <c r="N249" s="217"/>
      <c r="O249" s="217"/>
      <c r="P249" s="217"/>
      <c r="Q249" s="217"/>
      <c r="R249" s="217"/>
      <c r="S249" s="217"/>
      <c r="T249" s="217"/>
      <c r="U249" s="217"/>
      <c r="V249" s="217"/>
      <c r="W249" s="217"/>
      <c r="X249" s="217"/>
    </row>
    <row r="250" spans="1:24">
      <c r="A250" s="217"/>
      <c r="B250" s="217"/>
      <c r="C250" s="217"/>
      <c r="D250" s="217"/>
      <c r="E250" s="137"/>
      <c r="F250" s="217"/>
      <c r="G250" s="217"/>
      <c r="H250" s="217"/>
      <c r="I250" s="217"/>
      <c r="J250" s="217"/>
      <c r="K250" s="217"/>
      <c r="L250" s="217"/>
      <c r="M250" s="217"/>
      <c r="N250" s="217"/>
      <c r="O250" s="217"/>
      <c r="P250" s="217"/>
      <c r="Q250" s="217"/>
      <c r="R250" s="217"/>
      <c r="S250" s="217"/>
      <c r="T250" s="217"/>
      <c r="U250" s="217"/>
      <c r="V250" s="217"/>
      <c r="W250" s="217"/>
      <c r="X250" s="217"/>
    </row>
    <row r="251" spans="1:24">
      <c r="A251" s="217"/>
      <c r="B251" s="217"/>
      <c r="C251" s="217"/>
      <c r="D251" s="217"/>
      <c r="E251" s="137"/>
      <c r="F251" s="217"/>
      <c r="G251" s="217"/>
      <c r="H251" s="217"/>
      <c r="I251" s="217"/>
      <c r="J251" s="217"/>
      <c r="K251" s="217"/>
      <c r="L251" s="217"/>
      <c r="M251" s="217"/>
      <c r="N251" s="217"/>
      <c r="O251" s="217"/>
      <c r="P251" s="217"/>
      <c r="Q251" s="217"/>
      <c r="R251" s="217"/>
      <c r="S251" s="217"/>
      <c r="T251" s="217"/>
      <c r="U251" s="217"/>
      <c r="V251" s="217"/>
      <c r="W251" s="217"/>
      <c r="X251" s="217"/>
    </row>
    <row r="252" spans="1:24">
      <c r="A252" s="217"/>
      <c r="B252" s="217"/>
      <c r="C252" s="217"/>
      <c r="D252" s="217"/>
      <c r="E252" s="137"/>
      <c r="F252" s="217"/>
      <c r="G252" s="217"/>
      <c r="H252" s="217"/>
      <c r="I252" s="217"/>
      <c r="J252" s="217"/>
      <c r="K252" s="217"/>
      <c r="L252" s="217"/>
      <c r="M252" s="217"/>
      <c r="N252" s="217"/>
      <c r="O252" s="217"/>
      <c r="P252" s="217"/>
      <c r="Q252" s="217"/>
      <c r="R252" s="217"/>
      <c r="S252" s="217"/>
      <c r="T252" s="217"/>
      <c r="U252" s="217"/>
      <c r="V252" s="217"/>
      <c r="W252" s="217"/>
      <c r="X252" s="217"/>
    </row>
    <row r="253" spans="1:24">
      <c r="A253" s="217"/>
      <c r="B253" s="217"/>
      <c r="C253" s="217"/>
      <c r="D253" s="217"/>
      <c r="E253" s="137"/>
      <c r="F253" s="217"/>
      <c r="G253" s="217"/>
      <c r="H253" s="217"/>
      <c r="I253" s="217"/>
      <c r="J253" s="217"/>
      <c r="K253" s="217"/>
      <c r="L253" s="217"/>
      <c r="M253" s="217"/>
      <c r="N253" s="217"/>
      <c r="O253" s="217"/>
      <c r="P253" s="217"/>
      <c r="Q253" s="217"/>
      <c r="R253" s="217"/>
      <c r="S253" s="217"/>
      <c r="T253" s="217"/>
      <c r="U253" s="217"/>
      <c r="V253" s="217"/>
      <c r="W253" s="217"/>
      <c r="X253" s="217"/>
    </row>
    <row r="254" spans="1:24">
      <c r="A254" s="217"/>
      <c r="B254" s="217"/>
      <c r="C254" s="217"/>
      <c r="D254" s="217"/>
      <c r="E254" s="137"/>
      <c r="F254" s="217"/>
      <c r="G254" s="217"/>
      <c r="H254" s="217"/>
      <c r="I254" s="217"/>
      <c r="J254" s="217"/>
      <c r="K254" s="217"/>
      <c r="L254" s="217"/>
      <c r="M254" s="217"/>
      <c r="N254" s="217"/>
      <c r="O254" s="217"/>
      <c r="P254" s="217"/>
      <c r="Q254" s="217"/>
      <c r="R254" s="217"/>
      <c r="S254" s="217"/>
      <c r="T254" s="217"/>
      <c r="U254" s="217"/>
      <c r="V254" s="217"/>
      <c r="W254" s="217"/>
      <c r="X254" s="217"/>
    </row>
    <row r="255" spans="1:24">
      <c r="A255" s="217"/>
      <c r="B255" s="217"/>
      <c r="C255" s="217"/>
      <c r="D255" s="217"/>
      <c r="E255" s="137"/>
      <c r="F255" s="217"/>
      <c r="G255" s="217"/>
      <c r="H255" s="217"/>
      <c r="I255" s="217"/>
      <c r="J255" s="217"/>
      <c r="K255" s="217"/>
      <c r="L255" s="217"/>
      <c r="M255" s="217"/>
      <c r="N255" s="217"/>
      <c r="O255" s="217"/>
      <c r="P255" s="217"/>
      <c r="Q255" s="217"/>
      <c r="R255" s="217"/>
      <c r="S255" s="217"/>
      <c r="T255" s="217"/>
      <c r="U255" s="217"/>
      <c r="V255" s="217"/>
      <c r="W255" s="217"/>
      <c r="X255" s="217"/>
    </row>
    <row r="256" spans="1:24">
      <c r="A256" s="217"/>
      <c r="B256" s="217"/>
      <c r="C256" s="217"/>
      <c r="D256" s="217"/>
      <c r="E256" s="137"/>
      <c r="F256" s="217"/>
      <c r="G256" s="217"/>
      <c r="H256" s="217"/>
      <c r="I256" s="217"/>
      <c r="J256" s="217"/>
      <c r="K256" s="217"/>
      <c r="L256" s="217"/>
      <c r="M256" s="217"/>
      <c r="N256" s="217"/>
      <c r="O256" s="217"/>
      <c r="P256" s="217"/>
      <c r="Q256" s="217"/>
      <c r="R256" s="217"/>
      <c r="S256" s="217"/>
      <c r="T256" s="217"/>
      <c r="U256" s="217"/>
      <c r="V256" s="217"/>
      <c r="W256" s="217"/>
      <c r="X256" s="217"/>
    </row>
    <row r="257" spans="1:24">
      <c r="A257" s="217"/>
      <c r="B257" s="217"/>
      <c r="C257" s="217"/>
      <c r="D257" s="217"/>
      <c r="E257" s="137"/>
      <c r="F257" s="217"/>
      <c r="G257" s="217"/>
      <c r="H257" s="217"/>
      <c r="I257" s="217"/>
      <c r="J257" s="217"/>
      <c r="K257" s="217"/>
      <c r="L257" s="217"/>
      <c r="M257" s="217"/>
      <c r="N257" s="217"/>
      <c r="O257" s="217"/>
      <c r="P257" s="217"/>
      <c r="Q257" s="217"/>
      <c r="R257" s="217"/>
      <c r="S257" s="217"/>
      <c r="T257" s="217"/>
      <c r="U257" s="217"/>
      <c r="V257" s="217"/>
      <c r="W257" s="217"/>
      <c r="X257" s="217"/>
    </row>
    <row r="258" spans="1:24">
      <c r="A258" s="217"/>
      <c r="B258" s="217"/>
      <c r="C258" s="217"/>
      <c r="D258" s="217"/>
      <c r="E258" s="137"/>
      <c r="F258" s="217"/>
      <c r="G258" s="217"/>
      <c r="H258" s="217"/>
      <c r="I258" s="217"/>
      <c r="J258" s="217"/>
      <c r="K258" s="217"/>
      <c r="L258" s="217"/>
      <c r="M258" s="217"/>
      <c r="N258" s="217"/>
      <c r="O258" s="217"/>
      <c r="P258" s="217"/>
      <c r="Q258" s="217"/>
      <c r="R258" s="217"/>
      <c r="S258" s="217"/>
      <c r="T258" s="217"/>
      <c r="U258" s="217"/>
      <c r="V258" s="217"/>
      <c r="W258" s="217"/>
      <c r="X258" s="217"/>
    </row>
    <row r="259" spans="1:24">
      <c r="A259" s="217"/>
      <c r="B259" s="217"/>
      <c r="C259" s="217"/>
      <c r="D259" s="217"/>
      <c r="E259" s="137"/>
      <c r="F259" s="217"/>
      <c r="G259" s="217"/>
      <c r="H259" s="217"/>
      <c r="I259" s="217"/>
      <c r="J259" s="217"/>
      <c r="K259" s="217"/>
      <c r="L259" s="217"/>
      <c r="M259" s="217"/>
      <c r="N259" s="217"/>
      <c r="O259" s="217"/>
      <c r="P259" s="217"/>
      <c r="Q259" s="217"/>
      <c r="R259" s="217"/>
      <c r="S259" s="217"/>
      <c r="T259" s="217"/>
      <c r="U259" s="217"/>
      <c r="V259" s="217"/>
      <c r="W259" s="217"/>
      <c r="X259" s="217"/>
    </row>
    <row r="260" spans="1:24">
      <c r="A260" s="217"/>
      <c r="B260" s="217"/>
      <c r="C260" s="217"/>
      <c r="D260" s="217"/>
      <c r="E260" s="137"/>
      <c r="F260" s="217"/>
      <c r="G260" s="217"/>
      <c r="H260" s="217"/>
      <c r="I260" s="217"/>
      <c r="J260" s="217"/>
      <c r="K260" s="217"/>
      <c r="L260" s="217"/>
      <c r="M260" s="217"/>
      <c r="N260" s="217"/>
      <c r="O260" s="217"/>
      <c r="P260" s="217"/>
      <c r="Q260" s="217"/>
      <c r="R260" s="217"/>
      <c r="S260" s="217"/>
      <c r="T260" s="217"/>
      <c r="U260" s="217"/>
      <c r="V260" s="217"/>
      <c r="W260" s="217"/>
      <c r="X260" s="217"/>
    </row>
    <row r="261" spans="1:24">
      <c r="A261" s="217"/>
      <c r="B261" s="217"/>
      <c r="C261" s="217"/>
      <c r="D261" s="217"/>
      <c r="E261" s="137"/>
      <c r="F261" s="217"/>
      <c r="G261" s="217"/>
      <c r="H261" s="217"/>
      <c r="I261" s="217"/>
      <c r="J261" s="217"/>
      <c r="K261" s="217"/>
      <c r="L261" s="217"/>
      <c r="M261" s="217"/>
      <c r="N261" s="217"/>
      <c r="O261" s="217"/>
      <c r="P261" s="217"/>
      <c r="Q261" s="217"/>
      <c r="R261" s="217"/>
      <c r="S261" s="217"/>
      <c r="T261" s="217"/>
      <c r="U261" s="217"/>
      <c r="V261" s="217"/>
      <c r="W261" s="217"/>
      <c r="X261" s="217"/>
    </row>
    <row r="262" spans="1:24">
      <c r="A262" s="217"/>
      <c r="B262" s="217"/>
      <c r="C262" s="217"/>
      <c r="D262" s="217"/>
      <c r="E262" s="137"/>
      <c r="F262" s="217"/>
      <c r="G262" s="217"/>
      <c r="H262" s="217"/>
      <c r="I262" s="217"/>
      <c r="J262" s="217"/>
      <c r="K262" s="217"/>
      <c r="L262" s="217"/>
      <c r="M262" s="217"/>
      <c r="N262" s="217"/>
      <c r="O262" s="217"/>
      <c r="P262" s="217"/>
      <c r="Q262" s="217"/>
      <c r="R262" s="217"/>
      <c r="S262" s="217"/>
      <c r="T262" s="217"/>
      <c r="U262" s="217"/>
      <c r="V262" s="217"/>
      <c r="W262" s="217"/>
      <c r="X262" s="217"/>
    </row>
    <row r="263" spans="1:24">
      <c r="A263" s="217"/>
      <c r="B263" s="217"/>
      <c r="C263" s="217"/>
      <c r="D263" s="217"/>
      <c r="E263" s="137"/>
      <c r="F263" s="217"/>
      <c r="G263" s="217"/>
      <c r="H263" s="217"/>
      <c r="I263" s="217"/>
      <c r="J263" s="217"/>
      <c r="K263" s="217"/>
      <c r="L263" s="217"/>
      <c r="M263" s="217"/>
      <c r="N263" s="217"/>
      <c r="O263" s="217"/>
      <c r="P263" s="217"/>
      <c r="Q263" s="217"/>
      <c r="R263" s="217"/>
      <c r="S263" s="217"/>
      <c r="T263" s="217"/>
      <c r="U263" s="217"/>
      <c r="V263" s="217"/>
      <c r="W263" s="217"/>
      <c r="X263" s="217"/>
    </row>
    <row r="264" spans="1:24">
      <c r="A264" s="217"/>
      <c r="B264" s="217"/>
      <c r="C264" s="217"/>
      <c r="D264" s="217"/>
      <c r="E264" s="137"/>
      <c r="F264" s="217"/>
      <c r="G264" s="217"/>
      <c r="H264" s="217"/>
      <c r="I264" s="217"/>
      <c r="J264" s="217"/>
      <c r="K264" s="217"/>
      <c r="L264" s="217"/>
      <c r="M264" s="217"/>
      <c r="N264" s="217"/>
      <c r="O264" s="217"/>
      <c r="P264" s="217"/>
      <c r="Q264" s="217"/>
      <c r="R264" s="217"/>
      <c r="S264" s="217"/>
      <c r="T264" s="217"/>
      <c r="U264" s="217"/>
      <c r="V264" s="217"/>
      <c r="W264" s="217"/>
      <c r="X264" s="217"/>
    </row>
    <row r="265" spans="1:24">
      <c r="A265" s="217"/>
      <c r="B265" s="217"/>
      <c r="C265" s="217"/>
      <c r="D265" s="217"/>
      <c r="E265" s="137"/>
      <c r="F265" s="217"/>
      <c r="G265" s="217"/>
      <c r="H265" s="217"/>
      <c r="I265" s="217"/>
      <c r="J265" s="217"/>
      <c r="K265" s="217"/>
      <c r="L265" s="217"/>
      <c r="M265" s="217"/>
      <c r="N265" s="217"/>
      <c r="O265" s="217"/>
      <c r="P265" s="217"/>
      <c r="Q265" s="217"/>
      <c r="R265" s="217"/>
      <c r="S265" s="217"/>
      <c r="T265" s="217"/>
      <c r="U265" s="217"/>
      <c r="V265" s="217"/>
      <c r="W265" s="217"/>
      <c r="X265" s="217"/>
    </row>
    <row r="266" spans="1:24">
      <c r="A266" s="217"/>
      <c r="B266" s="217"/>
      <c r="C266" s="217"/>
      <c r="D266" s="217"/>
      <c r="E266" s="137"/>
      <c r="F266" s="217"/>
      <c r="G266" s="217"/>
      <c r="H266" s="217"/>
      <c r="I266" s="217"/>
      <c r="J266" s="217"/>
      <c r="K266" s="217"/>
      <c r="L266" s="217"/>
      <c r="M266" s="217"/>
      <c r="N266" s="217"/>
      <c r="O266" s="217"/>
      <c r="P266" s="217"/>
      <c r="Q266" s="217"/>
      <c r="R266" s="217"/>
      <c r="S266" s="217"/>
      <c r="T266" s="217"/>
      <c r="U266" s="217"/>
      <c r="V266" s="217"/>
      <c r="W266" s="217"/>
      <c r="X266" s="217"/>
    </row>
    <row r="267" spans="1:24">
      <c r="A267" s="217"/>
      <c r="B267" s="217"/>
      <c r="C267" s="217"/>
      <c r="D267" s="217"/>
      <c r="E267" s="137"/>
      <c r="F267" s="217"/>
      <c r="G267" s="217"/>
      <c r="H267" s="217"/>
      <c r="I267" s="217"/>
      <c r="J267" s="217"/>
      <c r="K267" s="217"/>
      <c r="L267" s="217"/>
      <c r="M267" s="217"/>
      <c r="N267" s="217"/>
      <c r="O267" s="217"/>
      <c r="P267" s="217"/>
      <c r="Q267" s="217"/>
      <c r="R267" s="217"/>
      <c r="S267" s="217"/>
      <c r="T267" s="217"/>
      <c r="U267" s="217"/>
      <c r="V267" s="217"/>
      <c r="W267" s="217"/>
      <c r="X267" s="217"/>
    </row>
    <row r="268" spans="1:24">
      <c r="A268" s="217"/>
      <c r="B268" s="217"/>
      <c r="C268" s="217"/>
      <c r="D268" s="217"/>
      <c r="E268" s="137"/>
      <c r="F268" s="217"/>
      <c r="G268" s="217"/>
      <c r="H268" s="217"/>
      <c r="I268" s="217"/>
      <c r="J268" s="217"/>
      <c r="K268" s="217"/>
      <c r="L268" s="217"/>
      <c r="M268" s="217"/>
      <c r="N268" s="217"/>
      <c r="O268" s="217"/>
      <c r="P268" s="217"/>
      <c r="Q268" s="217"/>
      <c r="R268" s="217"/>
      <c r="S268" s="217"/>
      <c r="T268" s="217"/>
      <c r="U268" s="217"/>
      <c r="V268" s="217"/>
      <c r="W268" s="217"/>
      <c r="X268" s="217"/>
    </row>
    <row r="269" spans="1:24">
      <c r="A269" s="217"/>
      <c r="B269" s="217"/>
      <c r="C269" s="217"/>
      <c r="D269" s="217"/>
      <c r="E269" s="137"/>
      <c r="F269" s="217"/>
      <c r="G269" s="217"/>
      <c r="H269" s="217"/>
      <c r="I269" s="217"/>
      <c r="J269" s="217"/>
      <c r="K269" s="217"/>
      <c r="L269" s="217"/>
      <c r="M269" s="217"/>
      <c r="N269" s="217"/>
      <c r="O269" s="217"/>
      <c r="P269" s="217"/>
      <c r="Q269" s="217"/>
      <c r="R269" s="217"/>
      <c r="S269" s="217"/>
      <c r="T269" s="217"/>
      <c r="U269" s="217"/>
      <c r="V269" s="217"/>
      <c r="W269" s="217"/>
      <c r="X269" s="217"/>
    </row>
    <row r="270" spans="1:24">
      <c r="A270" s="217"/>
      <c r="B270" s="217"/>
      <c r="C270" s="217"/>
      <c r="D270" s="217"/>
      <c r="E270" s="137"/>
      <c r="F270" s="217"/>
      <c r="G270" s="217"/>
      <c r="H270" s="217"/>
      <c r="I270" s="217"/>
      <c r="J270" s="217"/>
      <c r="K270" s="217"/>
      <c r="L270" s="217"/>
      <c r="M270" s="217"/>
      <c r="N270" s="217"/>
      <c r="O270" s="217"/>
      <c r="P270" s="217"/>
      <c r="Q270" s="217"/>
      <c r="R270" s="217"/>
      <c r="S270" s="217"/>
      <c r="T270" s="217"/>
      <c r="U270" s="217"/>
      <c r="V270" s="217"/>
      <c r="W270" s="217"/>
      <c r="X270" s="217"/>
    </row>
    <row r="271" spans="1:24">
      <c r="A271" s="217"/>
      <c r="B271" s="217"/>
      <c r="C271" s="217"/>
      <c r="D271" s="217"/>
      <c r="E271" s="137"/>
      <c r="F271" s="217"/>
      <c r="G271" s="217"/>
      <c r="H271" s="217"/>
      <c r="I271" s="217"/>
      <c r="J271" s="217"/>
      <c r="K271" s="217"/>
      <c r="L271" s="217"/>
      <c r="M271" s="217"/>
      <c r="N271" s="217"/>
      <c r="O271" s="217"/>
      <c r="P271" s="217"/>
      <c r="Q271" s="217"/>
      <c r="R271" s="217"/>
      <c r="S271" s="217"/>
      <c r="T271" s="217"/>
      <c r="U271" s="217"/>
      <c r="V271" s="217"/>
      <c r="W271" s="217"/>
      <c r="X271" s="217"/>
    </row>
    <row r="272" spans="1:24">
      <c r="A272" s="217"/>
      <c r="B272" s="217"/>
      <c r="C272" s="217"/>
      <c r="D272" s="217"/>
      <c r="E272" s="137"/>
      <c r="F272" s="217"/>
      <c r="G272" s="217"/>
      <c r="H272" s="217"/>
      <c r="I272" s="217"/>
      <c r="J272" s="217"/>
      <c r="K272" s="217"/>
      <c r="L272" s="217"/>
      <c r="M272" s="217"/>
      <c r="N272" s="217"/>
      <c r="O272" s="217"/>
      <c r="P272" s="217"/>
      <c r="Q272" s="217"/>
      <c r="R272" s="217"/>
      <c r="S272" s="217"/>
      <c r="T272" s="217"/>
      <c r="U272" s="217"/>
      <c r="V272" s="217"/>
      <c r="W272" s="217"/>
      <c r="X272" s="217"/>
    </row>
    <row r="273" spans="1:24">
      <c r="A273" s="217"/>
      <c r="B273" s="217"/>
      <c r="C273" s="217"/>
      <c r="D273" s="217"/>
      <c r="E273" s="137"/>
      <c r="F273" s="217"/>
      <c r="G273" s="217"/>
      <c r="H273" s="217"/>
      <c r="I273" s="217"/>
      <c r="J273" s="217"/>
      <c r="K273" s="217"/>
      <c r="L273" s="217"/>
      <c r="M273" s="217"/>
      <c r="N273" s="217"/>
      <c r="O273" s="217"/>
      <c r="P273" s="217"/>
      <c r="Q273" s="217"/>
      <c r="R273" s="217"/>
      <c r="S273" s="217"/>
      <c r="T273" s="217"/>
      <c r="U273" s="217"/>
      <c r="V273" s="217"/>
      <c r="W273" s="217"/>
      <c r="X273" s="217"/>
    </row>
    <row r="274" spans="1:24">
      <c r="A274" s="217"/>
      <c r="B274" s="217"/>
      <c r="C274" s="217"/>
      <c r="D274" s="217"/>
      <c r="E274" s="137"/>
      <c r="F274" s="217"/>
      <c r="G274" s="217"/>
      <c r="H274" s="217"/>
      <c r="I274" s="217"/>
      <c r="J274" s="217"/>
      <c r="K274" s="217"/>
      <c r="L274" s="217"/>
      <c r="M274" s="217"/>
      <c r="N274" s="217"/>
      <c r="O274" s="217"/>
      <c r="P274" s="217"/>
      <c r="Q274" s="217"/>
      <c r="R274" s="217"/>
      <c r="S274" s="217"/>
      <c r="T274" s="217"/>
      <c r="U274" s="217"/>
      <c r="V274" s="217"/>
      <c r="W274" s="217"/>
      <c r="X274" s="217"/>
    </row>
    <row r="275" spans="1:24">
      <c r="A275" s="217"/>
      <c r="B275" s="217"/>
      <c r="C275" s="217"/>
      <c r="D275" s="217"/>
      <c r="E275" s="137"/>
      <c r="F275" s="217"/>
      <c r="G275" s="217"/>
      <c r="H275" s="217"/>
      <c r="I275" s="217"/>
      <c r="J275" s="217"/>
      <c r="K275" s="217"/>
      <c r="L275" s="217"/>
      <c r="M275" s="217"/>
      <c r="N275" s="217"/>
      <c r="O275" s="217"/>
      <c r="P275" s="217"/>
      <c r="Q275" s="217"/>
      <c r="R275" s="217"/>
      <c r="S275" s="217"/>
      <c r="T275" s="217"/>
      <c r="U275" s="217"/>
      <c r="V275" s="217"/>
      <c r="W275" s="217"/>
      <c r="X275" s="217"/>
    </row>
    <row r="276" spans="1:24">
      <c r="A276" s="217"/>
      <c r="B276" s="217"/>
      <c r="C276" s="217"/>
      <c r="D276" s="217"/>
      <c r="E276" s="137"/>
      <c r="F276" s="217"/>
      <c r="G276" s="217"/>
      <c r="H276" s="217"/>
      <c r="I276" s="217"/>
      <c r="J276" s="217"/>
      <c r="K276" s="217"/>
      <c r="L276" s="217"/>
      <c r="M276" s="217"/>
      <c r="N276" s="217"/>
      <c r="O276" s="217"/>
      <c r="P276" s="217"/>
      <c r="Q276" s="217"/>
      <c r="R276" s="217"/>
      <c r="S276" s="217"/>
      <c r="T276" s="217"/>
      <c r="U276" s="217"/>
      <c r="V276" s="217"/>
      <c r="W276" s="217"/>
      <c r="X276" s="217"/>
    </row>
    <row r="277" spans="1:24">
      <c r="A277" s="217"/>
      <c r="B277" s="217"/>
      <c r="C277" s="217"/>
      <c r="D277" s="217"/>
      <c r="E277" s="137"/>
      <c r="F277" s="217"/>
      <c r="G277" s="217"/>
      <c r="H277" s="217"/>
      <c r="I277" s="217"/>
      <c r="J277" s="217"/>
      <c r="K277" s="217"/>
      <c r="L277" s="217"/>
      <c r="M277" s="217"/>
      <c r="N277" s="217"/>
      <c r="O277" s="217"/>
      <c r="P277" s="217"/>
      <c r="Q277" s="217"/>
      <c r="R277" s="217"/>
      <c r="S277" s="217"/>
      <c r="T277" s="217"/>
      <c r="U277" s="217"/>
      <c r="V277" s="217"/>
      <c r="W277" s="217"/>
      <c r="X277" s="217"/>
    </row>
    <row r="278" spans="1:24">
      <c r="A278" s="217"/>
      <c r="B278" s="217"/>
      <c r="C278" s="217"/>
      <c r="D278" s="217"/>
      <c r="E278" s="137"/>
      <c r="F278" s="217"/>
      <c r="G278" s="217"/>
      <c r="H278" s="217"/>
      <c r="I278" s="217"/>
      <c r="J278" s="217"/>
      <c r="K278" s="217"/>
      <c r="L278" s="217"/>
      <c r="M278" s="217"/>
      <c r="N278" s="217"/>
      <c r="O278" s="217"/>
      <c r="P278" s="217"/>
      <c r="Q278" s="217"/>
      <c r="R278" s="217"/>
      <c r="S278" s="217"/>
      <c r="T278" s="217"/>
      <c r="U278" s="217"/>
      <c r="V278" s="217"/>
      <c r="W278" s="217"/>
      <c r="X278" s="217"/>
    </row>
    <row r="279" spans="1:24">
      <c r="A279" s="217"/>
      <c r="B279" s="217"/>
      <c r="C279" s="217"/>
      <c r="D279" s="217"/>
      <c r="E279" s="137"/>
      <c r="F279" s="217"/>
      <c r="G279" s="217"/>
      <c r="H279" s="217"/>
      <c r="I279" s="217"/>
      <c r="J279" s="217"/>
      <c r="K279" s="217"/>
      <c r="L279" s="217"/>
      <c r="M279" s="217"/>
      <c r="N279" s="217"/>
      <c r="O279" s="217"/>
      <c r="P279" s="217"/>
      <c r="Q279" s="217"/>
      <c r="R279" s="217"/>
      <c r="S279" s="217"/>
      <c r="T279" s="217"/>
      <c r="U279" s="217"/>
      <c r="V279" s="217"/>
      <c r="W279" s="217"/>
      <c r="X279" s="217"/>
    </row>
    <row r="280" spans="1:24">
      <c r="A280" s="217"/>
      <c r="B280" s="217"/>
      <c r="C280" s="217"/>
      <c r="D280" s="217"/>
      <c r="E280" s="137"/>
      <c r="F280" s="217"/>
      <c r="G280" s="217"/>
      <c r="H280" s="217"/>
      <c r="I280" s="217"/>
      <c r="J280" s="217"/>
      <c r="K280" s="217"/>
      <c r="L280" s="217"/>
      <c r="M280" s="217"/>
      <c r="N280" s="217"/>
      <c r="O280" s="217"/>
      <c r="P280" s="217"/>
      <c r="Q280" s="217"/>
      <c r="R280" s="217"/>
      <c r="S280" s="217"/>
      <c r="T280" s="217"/>
      <c r="U280" s="217"/>
      <c r="V280" s="217"/>
      <c r="W280" s="217"/>
      <c r="X280" s="217"/>
    </row>
    <row r="281" spans="1:24">
      <c r="A281" s="217"/>
      <c r="B281" s="217"/>
      <c r="C281" s="217"/>
      <c r="D281" s="217"/>
      <c r="E281" s="137"/>
      <c r="F281" s="217"/>
      <c r="G281" s="217"/>
      <c r="H281" s="217"/>
      <c r="I281" s="217"/>
      <c r="J281" s="217"/>
      <c r="K281" s="217"/>
      <c r="L281" s="217"/>
      <c r="M281" s="217"/>
      <c r="N281" s="217"/>
      <c r="O281" s="217"/>
      <c r="P281" s="217"/>
      <c r="Q281" s="217"/>
      <c r="R281" s="217"/>
      <c r="S281" s="217"/>
      <c r="T281" s="217"/>
      <c r="U281" s="217"/>
      <c r="V281" s="217"/>
      <c r="W281" s="217"/>
      <c r="X281" s="217"/>
    </row>
    <row r="282" spans="1:24">
      <c r="A282" s="217"/>
      <c r="B282" s="217"/>
      <c r="C282" s="217"/>
      <c r="D282" s="217"/>
      <c r="E282" s="137"/>
      <c r="F282" s="217"/>
      <c r="G282" s="217"/>
      <c r="H282" s="217"/>
      <c r="I282" s="217"/>
      <c r="J282" s="217"/>
      <c r="K282" s="217"/>
      <c r="L282" s="217"/>
      <c r="M282" s="217"/>
      <c r="N282" s="217"/>
      <c r="O282" s="217"/>
      <c r="P282" s="217"/>
      <c r="Q282" s="217"/>
      <c r="R282" s="217"/>
      <c r="S282" s="217"/>
      <c r="T282" s="217"/>
      <c r="U282" s="217"/>
      <c r="V282" s="217"/>
      <c r="W282" s="217"/>
      <c r="X282" s="217"/>
    </row>
    <row r="283" spans="1:24">
      <c r="A283" s="217"/>
      <c r="B283" s="217"/>
      <c r="C283" s="217"/>
      <c r="D283" s="217"/>
      <c r="E283" s="137"/>
      <c r="F283" s="217"/>
      <c r="G283" s="217"/>
      <c r="H283" s="217"/>
      <c r="I283" s="217"/>
      <c r="J283" s="217"/>
      <c r="K283" s="217"/>
      <c r="L283" s="217"/>
      <c r="M283" s="217"/>
      <c r="N283" s="217"/>
      <c r="O283" s="217"/>
      <c r="P283" s="217"/>
      <c r="Q283" s="217"/>
      <c r="R283" s="217"/>
      <c r="S283" s="217"/>
      <c r="T283" s="217"/>
      <c r="U283" s="217"/>
      <c r="V283" s="217"/>
      <c r="W283" s="217"/>
      <c r="X283" s="217"/>
    </row>
    <row r="284" spans="1:24">
      <c r="A284" s="217"/>
      <c r="B284" s="217"/>
      <c r="C284" s="217"/>
      <c r="D284" s="217"/>
      <c r="E284" s="137"/>
      <c r="F284" s="217"/>
      <c r="G284" s="217"/>
      <c r="H284" s="217"/>
      <c r="I284" s="217"/>
      <c r="J284" s="217"/>
      <c r="K284" s="217"/>
      <c r="L284" s="217"/>
      <c r="M284" s="217"/>
      <c r="N284" s="217"/>
      <c r="O284" s="217"/>
      <c r="P284" s="217"/>
      <c r="Q284" s="217"/>
      <c r="R284" s="217"/>
      <c r="S284" s="217"/>
      <c r="T284" s="217"/>
      <c r="U284" s="217"/>
      <c r="V284" s="217"/>
      <c r="W284" s="217"/>
      <c r="X284" s="217"/>
    </row>
    <row r="285" spans="1:24">
      <c r="A285" s="217"/>
      <c r="B285" s="217"/>
      <c r="C285" s="217"/>
      <c r="D285" s="217"/>
      <c r="E285" s="137"/>
      <c r="F285" s="217"/>
      <c r="G285" s="217"/>
      <c r="H285" s="217"/>
      <c r="I285" s="217"/>
      <c r="J285" s="217"/>
      <c r="K285" s="217"/>
      <c r="L285" s="217"/>
      <c r="M285" s="217"/>
      <c r="N285" s="217"/>
      <c r="O285" s="217"/>
      <c r="P285" s="217"/>
      <c r="Q285" s="217"/>
      <c r="R285" s="217"/>
      <c r="S285" s="217"/>
      <c r="T285" s="217"/>
      <c r="U285" s="217"/>
      <c r="V285" s="217"/>
      <c r="W285" s="217"/>
      <c r="X285" s="217"/>
    </row>
    <row r="286" spans="1:24">
      <c r="A286" s="217"/>
      <c r="B286" s="217"/>
      <c r="C286" s="217"/>
      <c r="D286" s="217"/>
      <c r="E286" s="137"/>
      <c r="F286" s="217"/>
      <c r="G286" s="217"/>
      <c r="H286" s="217"/>
      <c r="I286" s="217"/>
      <c r="J286" s="217"/>
      <c r="K286" s="217"/>
      <c r="L286" s="217"/>
      <c r="M286" s="217"/>
      <c r="N286" s="217"/>
      <c r="O286" s="217"/>
      <c r="P286" s="217"/>
      <c r="Q286" s="217"/>
      <c r="R286" s="217"/>
      <c r="S286" s="217"/>
      <c r="T286" s="217"/>
      <c r="U286" s="217"/>
      <c r="V286" s="217"/>
      <c r="W286" s="217"/>
      <c r="X286" s="217"/>
    </row>
    <row r="287" spans="1:24">
      <c r="A287" s="217"/>
      <c r="B287" s="217"/>
      <c r="C287" s="217"/>
      <c r="D287" s="217"/>
      <c r="E287" s="137"/>
      <c r="F287" s="217"/>
      <c r="G287" s="217"/>
      <c r="H287" s="217"/>
      <c r="I287" s="217"/>
      <c r="J287" s="217"/>
      <c r="K287" s="217"/>
      <c r="L287" s="217"/>
      <c r="M287" s="217"/>
      <c r="N287" s="217"/>
      <c r="O287" s="217"/>
      <c r="P287" s="217"/>
      <c r="Q287" s="217"/>
      <c r="R287" s="217"/>
      <c r="S287" s="217"/>
      <c r="T287" s="217"/>
      <c r="U287" s="217"/>
      <c r="V287" s="217"/>
      <c r="W287" s="217"/>
      <c r="X287" s="217"/>
    </row>
    <row r="288" spans="1:24">
      <c r="A288" s="217"/>
      <c r="B288" s="217"/>
      <c r="C288" s="217"/>
      <c r="D288" s="217"/>
      <c r="E288" s="137"/>
      <c r="F288" s="217"/>
      <c r="G288" s="217"/>
      <c r="H288" s="217"/>
      <c r="I288" s="217"/>
      <c r="J288" s="217"/>
      <c r="K288" s="217"/>
      <c r="L288" s="217"/>
      <c r="M288" s="217"/>
      <c r="N288" s="217"/>
      <c r="O288" s="217"/>
      <c r="P288" s="217"/>
      <c r="Q288" s="217"/>
      <c r="R288" s="217"/>
      <c r="S288" s="217"/>
      <c r="T288" s="217"/>
      <c r="U288" s="217"/>
      <c r="V288" s="217"/>
      <c r="W288" s="217"/>
      <c r="X288" s="217"/>
    </row>
    <row r="289" spans="1:24">
      <c r="A289" s="217"/>
      <c r="B289" s="217"/>
      <c r="C289" s="217"/>
      <c r="D289" s="217"/>
      <c r="E289" s="137"/>
      <c r="F289" s="217"/>
      <c r="G289" s="217"/>
      <c r="H289" s="217"/>
      <c r="I289" s="217"/>
      <c r="J289" s="217"/>
      <c r="K289" s="217"/>
      <c r="L289" s="217"/>
      <c r="M289" s="217"/>
      <c r="N289" s="217"/>
      <c r="O289" s="217"/>
      <c r="P289" s="217"/>
      <c r="Q289" s="217"/>
      <c r="R289" s="217"/>
      <c r="S289" s="217"/>
      <c r="T289" s="217"/>
      <c r="U289" s="217"/>
      <c r="V289" s="217"/>
      <c r="W289" s="217"/>
      <c r="X289" s="217"/>
    </row>
    <row r="290" spans="1:24">
      <c r="A290" s="217"/>
      <c r="B290" s="217"/>
      <c r="C290" s="217"/>
      <c r="D290" s="217"/>
      <c r="E290" s="137"/>
      <c r="F290" s="217"/>
      <c r="G290" s="217"/>
      <c r="H290" s="217"/>
      <c r="I290" s="217"/>
      <c r="J290" s="217"/>
      <c r="K290" s="217"/>
      <c r="L290" s="217"/>
      <c r="M290" s="217"/>
      <c r="N290" s="217"/>
      <c r="O290" s="217"/>
      <c r="P290" s="217"/>
      <c r="Q290" s="217"/>
      <c r="R290" s="217"/>
      <c r="S290" s="217"/>
      <c r="T290" s="217"/>
      <c r="U290" s="217"/>
      <c r="V290" s="217"/>
      <c r="W290" s="217"/>
      <c r="X290" s="217"/>
    </row>
    <row r="291" spans="1:24">
      <c r="A291" s="217"/>
      <c r="B291" s="217"/>
      <c r="C291" s="217"/>
      <c r="D291" s="217"/>
      <c r="E291" s="137"/>
      <c r="F291" s="217"/>
      <c r="G291" s="217"/>
      <c r="H291" s="217"/>
      <c r="I291" s="217"/>
      <c r="J291" s="217"/>
      <c r="K291" s="217"/>
      <c r="L291" s="217"/>
      <c r="M291" s="217"/>
      <c r="N291" s="217"/>
      <c r="O291" s="217"/>
      <c r="P291" s="217"/>
      <c r="Q291" s="217"/>
      <c r="R291" s="217"/>
      <c r="S291" s="217"/>
      <c r="T291" s="217"/>
      <c r="U291" s="217"/>
      <c r="V291" s="217"/>
      <c r="W291" s="217"/>
      <c r="X291" s="217"/>
    </row>
    <row r="292" spans="1:24">
      <c r="A292" s="217"/>
      <c r="B292" s="217"/>
      <c r="C292" s="217"/>
      <c r="D292" s="217"/>
      <c r="E292" s="137"/>
      <c r="F292" s="217"/>
      <c r="G292" s="217"/>
      <c r="H292" s="217"/>
      <c r="I292" s="217"/>
      <c r="J292" s="217"/>
      <c r="K292" s="217"/>
      <c r="L292" s="217"/>
      <c r="M292" s="217"/>
      <c r="N292" s="217"/>
      <c r="O292" s="217"/>
      <c r="P292" s="217"/>
      <c r="Q292" s="217"/>
      <c r="R292" s="217"/>
      <c r="S292" s="217"/>
      <c r="T292" s="217"/>
      <c r="U292" s="217"/>
      <c r="V292" s="217"/>
      <c r="W292" s="217"/>
      <c r="X292" s="217"/>
    </row>
    <row r="293" spans="1:24">
      <c r="A293" s="217"/>
      <c r="B293" s="217"/>
      <c r="C293" s="217"/>
      <c r="D293" s="217"/>
      <c r="E293" s="137"/>
      <c r="F293" s="217"/>
      <c r="G293" s="217"/>
      <c r="H293" s="217"/>
      <c r="I293" s="217"/>
      <c r="J293" s="217"/>
      <c r="K293" s="217"/>
      <c r="L293" s="217"/>
      <c r="M293" s="217"/>
      <c r="N293" s="217"/>
      <c r="O293" s="217"/>
      <c r="P293" s="217"/>
      <c r="Q293" s="217"/>
      <c r="R293" s="217"/>
      <c r="S293" s="217"/>
      <c r="T293" s="217"/>
      <c r="U293" s="217"/>
      <c r="V293" s="217"/>
      <c r="W293" s="217"/>
      <c r="X293" s="217"/>
    </row>
    <row r="294" spans="1:24">
      <c r="A294" s="217"/>
      <c r="B294" s="217"/>
      <c r="C294" s="217"/>
      <c r="D294" s="217"/>
      <c r="E294" s="137"/>
      <c r="F294" s="217"/>
      <c r="G294" s="217"/>
      <c r="H294" s="217"/>
      <c r="I294" s="217"/>
      <c r="J294" s="217"/>
      <c r="K294" s="217"/>
      <c r="L294" s="217"/>
      <c r="M294" s="217"/>
      <c r="N294" s="217"/>
      <c r="O294" s="217"/>
      <c r="P294" s="217"/>
      <c r="Q294" s="217"/>
      <c r="R294" s="217"/>
      <c r="S294" s="217"/>
      <c r="T294" s="217"/>
      <c r="U294" s="217"/>
      <c r="V294" s="217"/>
      <c r="W294" s="217"/>
      <c r="X294" s="217"/>
    </row>
    <row r="295" spans="1:24">
      <c r="A295" s="217"/>
      <c r="B295" s="217"/>
      <c r="C295" s="217"/>
      <c r="D295" s="217"/>
      <c r="E295" s="137"/>
      <c r="F295" s="217"/>
      <c r="G295" s="217"/>
      <c r="H295" s="217"/>
      <c r="I295" s="217"/>
      <c r="J295" s="217"/>
      <c r="K295" s="217"/>
      <c r="L295" s="217"/>
      <c r="M295" s="217"/>
      <c r="N295" s="217"/>
      <c r="O295" s="217"/>
      <c r="P295" s="217"/>
      <c r="Q295" s="217"/>
      <c r="R295" s="217"/>
      <c r="S295" s="217"/>
      <c r="T295" s="217"/>
      <c r="U295" s="217"/>
      <c r="V295" s="217"/>
      <c r="W295" s="217"/>
      <c r="X295" s="217"/>
    </row>
    <row r="296" spans="1:24">
      <c r="A296" s="217"/>
      <c r="B296" s="217"/>
      <c r="C296" s="217"/>
      <c r="D296" s="217"/>
      <c r="E296" s="137"/>
      <c r="F296" s="217"/>
      <c r="G296" s="217"/>
      <c r="H296" s="217"/>
      <c r="I296" s="217"/>
      <c r="J296" s="217"/>
      <c r="K296" s="217"/>
      <c r="L296" s="217"/>
      <c r="M296" s="217"/>
      <c r="N296" s="217"/>
      <c r="O296" s="217"/>
      <c r="P296" s="217"/>
      <c r="Q296" s="217"/>
      <c r="R296" s="217"/>
      <c r="S296" s="217"/>
      <c r="T296" s="217"/>
      <c r="U296" s="217"/>
      <c r="V296" s="217"/>
      <c r="W296" s="217"/>
      <c r="X296" s="217"/>
    </row>
    <row r="297" spans="1:24">
      <c r="A297" s="217"/>
      <c r="B297" s="217"/>
      <c r="C297" s="217"/>
      <c r="D297" s="217"/>
      <c r="E297" s="137"/>
      <c r="F297" s="217"/>
      <c r="G297" s="217"/>
      <c r="H297" s="217"/>
      <c r="I297" s="217"/>
      <c r="J297" s="217"/>
      <c r="K297" s="217"/>
      <c r="L297" s="217"/>
      <c r="M297" s="217"/>
      <c r="N297" s="217"/>
      <c r="O297" s="217"/>
      <c r="P297" s="217"/>
      <c r="Q297" s="217"/>
      <c r="R297" s="217"/>
      <c r="S297" s="217"/>
      <c r="T297" s="217"/>
      <c r="U297" s="217"/>
      <c r="V297" s="217"/>
      <c r="W297" s="217"/>
      <c r="X297" s="217"/>
    </row>
    <row r="298" spans="1:24">
      <c r="A298" s="217"/>
      <c r="B298" s="217"/>
      <c r="C298" s="217"/>
      <c r="D298" s="217"/>
      <c r="E298" s="137"/>
      <c r="F298" s="217"/>
      <c r="G298" s="217"/>
      <c r="H298" s="217"/>
      <c r="I298" s="217"/>
      <c r="J298" s="217"/>
      <c r="K298" s="217"/>
      <c r="L298" s="217"/>
      <c r="M298" s="217"/>
      <c r="N298" s="217"/>
      <c r="O298" s="217"/>
      <c r="P298" s="217"/>
      <c r="Q298" s="217"/>
      <c r="R298" s="217"/>
      <c r="S298" s="217"/>
      <c r="T298" s="217"/>
      <c r="U298" s="217"/>
      <c r="V298" s="217"/>
      <c r="W298" s="217"/>
      <c r="X298" s="217"/>
    </row>
    <row r="299" spans="1:24">
      <c r="A299" s="217"/>
      <c r="B299" s="217"/>
      <c r="C299" s="217"/>
      <c r="D299" s="217"/>
      <c r="E299" s="137"/>
      <c r="F299" s="217"/>
      <c r="G299" s="217"/>
      <c r="H299" s="217"/>
      <c r="I299" s="217"/>
      <c r="J299" s="217"/>
      <c r="K299" s="217"/>
      <c r="L299" s="217"/>
      <c r="M299" s="217"/>
      <c r="N299" s="217"/>
      <c r="O299" s="217"/>
      <c r="P299" s="217"/>
      <c r="Q299" s="217"/>
      <c r="R299" s="217"/>
      <c r="S299" s="217"/>
      <c r="T299" s="217"/>
      <c r="U299" s="217"/>
      <c r="V299" s="217"/>
      <c r="W299" s="217"/>
      <c r="X299" s="217"/>
    </row>
    <row r="300" spans="1:24">
      <c r="A300" s="217"/>
      <c r="B300" s="217"/>
      <c r="C300" s="217"/>
      <c r="D300" s="217"/>
      <c r="E300" s="137"/>
      <c r="F300" s="217"/>
      <c r="G300" s="217"/>
      <c r="H300" s="217"/>
      <c r="I300" s="217"/>
      <c r="J300" s="217"/>
      <c r="K300" s="217"/>
      <c r="L300" s="217"/>
      <c r="M300" s="217"/>
      <c r="N300" s="217"/>
      <c r="O300" s="217"/>
      <c r="P300" s="217"/>
      <c r="Q300" s="217"/>
      <c r="R300" s="217"/>
      <c r="S300" s="217"/>
      <c r="T300" s="217"/>
      <c r="U300" s="217"/>
      <c r="V300" s="217"/>
      <c r="W300" s="217"/>
      <c r="X300" s="217"/>
    </row>
    <row r="301" spans="1:24">
      <c r="A301" s="217"/>
      <c r="B301" s="217"/>
      <c r="C301" s="217"/>
      <c r="D301" s="217"/>
      <c r="E301" s="137"/>
      <c r="F301" s="217"/>
      <c r="G301" s="217"/>
      <c r="H301" s="217"/>
      <c r="I301" s="217"/>
      <c r="J301" s="217"/>
      <c r="K301" s="217"/>
      <c r="L301" s="217"/>
      <c r="M301" s="217"/>
      <c r="N301" s="217"/>
      <c r="O301" s="217"/>
      <c r="P301" s="217"/>
      <c r="Q301" s="217"/>
      <c r="R301" s="217"/>
      <c r="S301" s="217"/>
      <c r="T301" s="217"/>
      <c r="U301" s="217"/>
      <c r="V301" s="217"/>
      <c r="W301" s="217"/>
      <c r="X301" s="217"/>
    </row>
    <row r="302" spans="1:24">
      <c r="A302" s="217"/>
      <c r="B302" s="217"/>
      <c r="C302" s="217"/>
      <c r="D302" s="217"/>
      <c r="E302" s="137"/>
      <c r="F302" s="217"/>
      <c r="G302" s="217"/>
      <c r="H302" s="217"/>
      <c r="I302" s="217"/>
      <c r="J302" s="217"/>
      <c r="K302" s="217"/>
      <c r="L302" s="217"/>
      <c r="M302" s="217"/>
      <c r="N302" s="217"/>
      <c r="O302" s="217"/>
      <c r="P302" s="217"/>
      <c r="Q302" s="217"/>
      <c r="R302" s="217"/>
      <c r="S302" s="217"/>
      <c r="T302" s="217"/>
      <c r="U302" s="217"/>
      <c r="V302" s="217"/>
      <c r="W302" s="217"/>
      <c r="X302" s="217"/>
    </row>
    <row r="303" spans="1:24">
      <c r="A303" s="217"/>
      <c r="B303" s="217"/>
      <c r="C303" s="217"/>
      <c r="D303" s="217"/>
      <c r="E303" s="137"/>
      <c r="F303" s="217"/>
      <c r="G303" s="217"/>
      <c r="H303" s="217"/>
      <c r="I303" s="217"/>
      <c r="J303" s="217"/>
      <c r="K303" s="217"/>
      <c r="L303" s="217"/>
      <c r="M303" s="217"/>
      <c r="N303" s="217"/>
      <c r="O303" s="217"/>
      <c r="P303" s="217"/>
      <c r="Q303" s="217"/>
      <c r="R303" s="217"/>
      <c r="S303" s="217"/>
      <c r="T303" s="217"/>
      <c r="U303" s="217"/>
      <c r="V303" s="217"/>
      <c r="W303" s="217"/>
      <c r="X303" s="217"/>
    </row>
    <row r="304" spans="1:24">
      <c r="A304" s="217"/>
      <c r="B304" s="217"/>
      <c r="C304" s="217"/>
      <c r="D304" s="217"/>
      <c r="E304" s="137"/>
      <c r="F304" s="217"/>
      <c r="G304" s="217"/>
      <c r="H304" s="217"/>
      <c r="I304" s="217"/>
      <c r="J304" s="217"/>
      <c r="K304" s="217"/>
      <c r="L304" s="217"/>
      <c r="M304" s="217"/>
      <c r="N304" s="217"/>
      <c r="O304" s="217"/>
      <c r="P304" s="217"/>
      <c r="Q304" s="217"/>
      <c r="R304" s="217"/>
      <c r="S304" s="217"/>
      <c r="T304" s="217"/>
      <c r="U304" s="217"/>
      <c r="V304" s="217"/>
      <c r="W304" s="217"/>
      <c r="X304" s="217"/>
    </row>
    <row r="305" spans="1:24">
      <c r="A305" s="217"/>
      <c r="C305" s="217"/>
      <c r="D305" s="217"/>
      <c r="E305" s="137"/>
      <c r="F305" s="217"/>
      <c r="G305" s="217"/>
      <c r="H305" s="217"/>
      <c r="I305" s="217"/>
      <c r="J305" s="217"/>
      <c r="K305" s="217"/>
      <c r="L305" s="217"/>
      <c r="M305" s="217"/>
      <c r="N305" s="217"/>
      <c r="O305" s="217"/>
      <c r="P305" s="217"/>
      <c r="Q305" s="217"/>
      <c r="R305" s="217"/>
      <c r="S305" s="217"/>
      <c r="T305" s="217"/>
      <c r="U305" s="217"/>
      <c r="V305" s="217"/>
      <c r="W305" s="217"/>
      <c r="X305" s="217"/>
    </row>
    <row r="306" spans="1:24">
      <c r="A306" s="217"/>
      <c r="C306" s="217"/>
      <c r="D306" s="217"/>
      <c r="E306" s="137"/>
      <c r="F306" s="217"/>
      <c r="G306" s="217"/>
      <c r="H306" s="217"/>
      <c r="I306" s="217"/>
      <c r="J306" s="217"/>
      <c r="K306" s="217"/>
      <c r="L306" s="217"/>
      <c r="M306" s="217"/>
      <c r="N306" s="217"/>
      <c r="O306" s="217"/>
      <c r="P306" s="217"/>
      <c r="Q306" s="217"/>
      <c r="R306" s="217"/>
      <c r="S306" s="217"/>
      <c r="T306" s="217"/>
      <c r="U306" s="217"/>
      <c r="V306" s="217"/>
      <c r="W306" s="217"/>
      <c r="X306" s="217"/>
    </row>
  </sheetData>
  <mergeCells count="48">
    <mergeCell ref="B141:X141"/>
    <mergeCell ref="B142:X142"/>
    <mergeCell ref="AA9:AA11"/>
    <mergeCell ref="AB9:AD9"/>
    <mergeCell ref="H10:H11"/>
    <mergeCell ref="I10:I11"/>
    <mergeCell ref="AB10:AB11"/>
    <mergeCell ref="AC10:AD10"/>
    <mergeCell ref="K9:K11"/>
    <mergeCell ref="L9:M9"/>
    <mergeCell ref="N9:N11"/>
    <mergeCell ref="O9:P9"/>
    <mergeCell ref="Q9:Q11"/>
    <mergeCell ref="R9:S9"/>
    <mergeCell ref="T9:T11"/>
    <mergeCell ref="U9:V9"/>
    <mergeCell ref="L10:L11"/>
    <mergeCell ref="AA7:AD8"/>
    <mergeCell ref="F8:F11"/>
    <mergeCell ref="G8:I8"/>
    <mergeCell ref="G9:G11"/>
    <mergeCell ref="H9:I9"/>
    <mergeCell ref="F7:I7"/>
    <mergeCell ref="K7:M8"/>
    <mergeCell ref="N7:P8"/>
    <mergeCell ref="Q7:S8"/>
    <mergeCell ref="X7:X11"/>
    <mergeCell ref="T7:V8"/>
    <mergeCell ref="J7:J11"/>
    <mergeCell ref="O10:O11"/>
    <mergeCell ref="P10:P11"/>
    <mergeCell ref="M10:M11"/>
    <mergeCell ref="R10:R11"/>
    <mergeCell ref="A1:P1"/>
    <mergeCell ref="Q1:X1"/>
    <mergeCell ref="A7:A11"/>
    <mergeCell ref="B7:B11"/>
    <mergeCell ref="C7:C11"/>
    <mergeCell ref="D7:D11"/>
    <mergeCell ref="E7:E11"/>
    <mergeCell ref="A2:X2"/>
    <mergeCell ref="W7:W11"/>
    <mergeCell ref="A3:X3"/>
    <mergeCell ref="A4:W4"/>
    <mergeCell ref="S10:S11"/>
    <mergeCell ref="U10:U11"/>
    <mergeCell ref="V10:V11"/>
    <mergeCell ref="A6:X6"/>
  </mergeCells>
  <pageMargins left="0.19685039370078741" right="0.19685039370078741" top="0.31496062992125984" bottom="0.23622047244094491" header="0.31496062992125984" footer="0.31496062992125984"/>
  <pageSetup paperSize="9" scale="65"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B16" sqref="B16"/>
    </sheetView>
  </sheetViews>
  <sheetFormatPr defaultRowHeight="15.75"/>
  <cols>
    <col min="1" max="1" width="5.42578125" style="233" customWidth="1"/>
    <col min="2" max="2" width="44.5703125" style="228" customWidth="1"/>
    <col min="3" max="3" width="14.5703125" style="228" customWidth="1"/>
    <col min="4" max="5" width="16.42578125" style="228" customWidth="1"/>
    <col min="6" max="6" width="11" style="228" customWidth="1"/>
    <col min="7" max="16384" width="9.140625" style="228"/>
  </cols>
  <sheetData>
    <row r="1" spans="1:6" ht="18.75">
      <c r="A1" s="354" t="s">
        <v>410</v>
      </c>
      <c r="B1" s="354"/>
      <c r="C1" s="354"/>
      <c r="D1" s="354"/>
      <c r="E1" s="354"/>
      <c r="F1" s="354"/>
    </row>
    <row r="2" spans="1:6" s="234" customFormat="1" ht="46.5" customHeight="1">
      <c r="A2" s="355" t="s">
        <v>475</v>
      </c>
      <c r="B2" s="355"/>
      <c r="C2" s="355"/>
      <c r="D2" s="355"/>
      <c r="E2" s="355"/>
      <c r="F2" s="355"/>
    </row>
    <row r="3" spans="1:6" s="234" customFormat="1" ht="18" customHeight="1">
      <c r="A3" s="356" t="s">
        <v>485</v>
      </c>
      <c r="B3" s="357"/>
      <c r="C3" s="357"/>
      <c r="D3" s="357"/>
      <c r="E3" s="357"/>
      <c r="F3" s="357"/>
    </row>
    <row r="4" spans="1:6" ht="19.5" customHeight="1">
      <c r="A4" s="232"/>
      <c r="B4" s="229"/>
      <c r="C4" s="229"/>
      <c r="D4" s="358" t="s">
        <v>329</v>
      </c>
      <c r="E4" s="358"/>
      <c r="F4" s="358"/>
    </row>
    <row r="5" spans="1:6">
      <c r="A5" s="359" t="s">
        <v>17</v>
      </c>
      <c r="B5" s="359" t="s">
        <v>330</v>
      </c>
      <c r="C5" s="359" t="s">
        <v>331</v>
      </c>
      <c r="D5" s="359" t="s">
        <v>471</v>
      </c>
      <c r="E5" s="359" t="s">
        <v>466</v>
      </c>
      <c r="F5" s="359" t="s">
        <v>332</v>
      </c>
    </row>
    <row r="6" spans="1:6">
      <c r="A6" s="359"/>
      <c r="B6" s="359"/>
      <c r="C6" s="359"/>
      <c r="D6" s="359"/>
      <c r="E6" s="359"/>
      <c r="F6" s="359"/>
    </row>
    <row r="7" spans="1:6" ht="46.5" customHeight="1">
      <c r="A7" s="359"/>
      <c r="B7" s="359"/>
      <c r="C7" s="359"/>
      <c r="D7" s="359"/>
      <c r="E7" s="359"/>
      <c r="F7" s="359"/>
    </row>
    <row r="8" spans="1:6">
      <c r="A8" s="246" t="s">
        <v>92</v>
      </c>
      <c r="B8" s="246" t="s">
        <v>96</v>
      </c>
      <c r="C8" s="246">
        <v>1</v>
      </c>
      <c r="D8" s="246">
        <v>2</v>
      </c>
      <c r="E8" s="246">
        <v>3</v>
      </c>
      <c r="F8" s="247" t="s">
        <v>462</v>
      </c>
    </row>
    <row r="9" spans="1:6">
      <c r="A9" s="248"/>
      <c r="B9" s="248" t="s">
        <v>5</v>
      </c>
      <c r="C9" s="249">
        <f>C10+C15+C22+C23+C24</f>
        <v>23949</v>
      </c>
      <c r="D9" s="249">
        <f t="shared" ref="D9:E9" si="0">D10+D15+D22+D23+D24</f>
        <v>47476</v>
      </c>
      <c r="E9" s="249">
        <f t="shared" si="0"/>
        <v>33852</v>
      </c>
      <c r="F9" s="249">
        <f>F10+F15+F22+F23+F24</f>
        <v>-13624</v>
      </c>
    </row>
    <row r="10" spans="1:6" s="243" customFormat="1" ht="21.75" customHeight="1">
      <c r="A10" s="248">
        <v>1</v>
      </c>
      <c r="B10" s="250" t="s">
        <v>425</v>
      </c>
      <c r="C10" s="249">
        <f>C11+C12+C13+C14</f>
        <v>14230</v>
      </c>
      <c r="D10" s="249">
        <f t="shared" ref="D10:F10" si="1">D11+D12+D13+D14</f>
        <v>14230</v>
      </c>
      <c r="E10" s="249">
        <f t="shared" si="1"/>
        <v>14230</v>
      </c>
      <c r="F10" s="249">
        <f t="shared" si="1"/>
        <v>0</v>
      </c>
    </row>
    <row r="11" spans="1:6" ht="32.25" customHeight="1">
      <c r="A11" s="251" t="s">
        <v>12</v>
      </c>
      <c r="B11" s="252" t="s">
        <v>423</v>
      </c>
      <c r="C11" s="253">
        <v>8030</v>
      </c>
      <c r="D11" s="253">
        <v>8030</v>
      </c>
      <c r="E11" s="253">
        <v>8030</v>
      </c>
      <c r="F11" s="254"/>
    </row>
    <row r="12" spans="1:6" ht="22.5" customHeight="1">
      <c r="A12" s="251" t="s">
        <v>12</v>
      </c>
      <c r="B12" s="252" t="s">
        <v>333</v>
      </c>
      <c r="C12" s="254">
        <v>2780</v>
      </c>
      <c r="D12" s="254">
        <f t="shared" ref="D12:E14" si="2">C12</f>
        <v>2780</v>
      </c>
      <c r="E12" s="254">
        <f t="shared" si="2"/>
        <v>2780</v>
      </c>
      <c r="F12" s="254"/>
    </row>
    <row r="13" spans="1:6">
      <c r="A13" s="255" t="s">
        <v>12</v>
      </c>
      <c r="B13" s="252" t="s">
        <v>344</v>
      </c>
      <c r="C13" s="254">
        <v>2500</v>
      </c>
      <c r="D13" s="254">
        <f t="shared" si="2"/>
        <v>2500</v>
      </c>
      <c r="E13" s="254">
        <f t="shared" si="2"/>
        <v>2500</v>
      </c>
      <c r="F13" s="254"/>
    </row>
    <row r="14" spans="1:6" ht="27.75" customHeight="1">
      <c r="A14" s="255" t="s">
        <v>12</v>
      </c>
      <c r="B14" s="252" t="s">
        <v>334</v>
      </c>
      <c r="C14" s="254">
        <v>920</v>
      </c>
      <c r="D14" s="254">
        <f t="shared" si="2"/>
        <v>920</v>
      </c>
      <c r="E14" s="254">
        <f t="shared" si="2"/>
        <v>920</v>
      </c>
      <c r="F14" s="254"/>
    </row>
    <row r="15" spans="1:6" s="230" customFormat="1" ht="23.25" customHeight="1">
      <c r="A15" s="256">
        <v>2</v>
      </c>
      <c r="B15" s="257" t="s">
        <v>335</v>
      </c>
      <c r="C15" s="258">
        <f>C18+C19+C20+C21</f>
        <v>9719</v>
      </c>
      <c r="D15" s="258">
        <f t="shared" ref="D15:F15" si="3">D18+D19+D20+D21</f>
        <v>9719</v>
      </c>
      <c r="E15" s="258">
        <f t="shared" si="3"/>
        <v>4919</v>
      </c>
      <c r="F15" s="258">
        <f t="shared" si="3"/>
        <v>-4800</v>
      </c>
    </row>
    <row r="16" spans="1:6" ht="33.75" customHeight="1">
      <c r="A16" s="255" t="s">
        <v>12</v>
      </c>
      <c r="B16" s="259" t="s">
        <v>336</v>
      </c>
      <c r="C16" s="260">
        <f>C18+C19+C20</f>
        <v>7920</v>
      </c>
      <c r="D16" s="260">
        <f t="shared" ref="D16:F16" si="4">D18+D19+D20</f>
        <v>7920</v>
      </c>
      <c r="E16" s="260">
        <f t="shared" ref="E16" si="5">E18+E19+E20</f>
        <v>3120</v>
      </c>
      <c r="F16" s="260">
        <f t="shared" si="4"/>
        <v>-4800</v>
      </c>
    </row>
    <row r="17" spans="1:6" s="231" customFormat="1" ht="18.75" customHeight="1">
      <c r="A17" s="261"/>
      <c r="B17" s="262" t="s">
        <v>10</v>
      </c>
      <c r="C17" s="263"/>
      <c r="D17" s="263"/>
      <c r="E17" s="263"/>
      <c r="F17" s="263"/>
    </row>
    <row r="18" spans="1:6" s="231" customFormat="1" ht="20.25" customHeight="1">
      <c r="A18" s="261"/>
      <c r="B18" s="262" t="s">
        <v>337</v>
      </c>
      <c r="C18" s="263">
        <v>6230</v>
      </c>
      <c r="D18" s="263">
        <f>C18</f>
        <v>6230</v>
      </c>
      <c r="E18" s="263">
        <v>2340</v>
      </c>
      <c r="F18" s="263">
        <f>E18-D18</f>
        <v>-3890</v>
      </c>
    </row>
    <row r="19" spans="1:6" s="231" customFormat="1" ht="37.5" customHeight="1">
      <c r="A19" s="261"/>
      <c r="B19" s="264" t="s">
        <v>424</v>
      </c>
      <c r="C19" s="263">
        <v>900</v>
      </c>
      <c r="D19" s="263">
        <v>900</v>
      </c>
      <c r="E19" s="263">
        <v>660</v>
      </c>
      <c r="F19" s="263">
        <f>E19-D19</f>
        <v>-240</v>
      </c>
    </row>
    <row r="20" spans="1:6" s="231" customFormat="1" ht="41.25" customHeight="1">
      <c r="A20" s="261"/>
      <c r="B20" s="264" t="s">
        <v>338</v>
      </c>
      <c r="C20" s="263">
        <v>790</v>
      </c>
      <c r="D20" s="263">
        <f>C20</f>
        <v>790</v>
      </c>
      <c r="E20" s="263">
        <v>120</v>
      </c>
      <c r="F20" s="263">
        <f>E20-D20</f>
        <v>-670</v>
      </c>
    </row>
    <row r="21" spans="1:6" ht="72.75" customHeight="1">
      <c r="A21" s="255" t="s">
        <v>12</v>
      </c>
      <c r="B21" s="265" t="s">
        <v>412</v>
      </c>
      <c r="C21" s="254">
        <v>1799</v>
      </c>
      <c r="D21" s="254">
        <f>C21</f>
        <v>1799</v>
      </c>
      <c r="E21" s="254">
        <f>D21</f>
        <v>1799</v>
      </c>
      <c r="F21" s="254"/>
    </row>
    <row r="22" spans="1:6" s="230" customFormat="1" ht="73.5" customHeight="1">
      <c r="A22" s="266">
        <v>3</v>
      </c>
      <c r="B22" s="267" t="s">
        <v>339</v>
      </c>
      <c r="C22" s="268"/>
      <c r="D22" s="268">
        <v>8824</v>
      </c>
      <c r="E22" s="268"/>
      <c r="F22" s="269">
        <f>E22-D22</f>
        <v>-8824</v>
      </c>
    </row>
    <row r="23" spans="1:6" s="230" customFormat="1" ht="33" customHeight="1">
      <c r="A23" s="256">
        <v>4</v>
      </c>
      <c r="B23" s="270" t="s">
        <v>463</v>
      </c>
      <c r="C23" s="271"/>
      <c r="D23" s="271">
        <v>11203</v>
      </c>
      <c r="E23" s="271">
        <v>11203</v>
      </c>
      <c r="F23" s="271"/>
    </row>
    <row r="24" spans="1:6" s="230" customFormat="1" ht="27.75" customHeight="1">
      <c r="A24" s="256">
        <v>5</v>
      </c>
      <c r="B24" s="270" t="s">
        <v>464</v>
      </c>
      <c r="C24" s="271"/>
      <c r="D24" s="271">
        <v>3500</v>
      </c>
      <c r="E24" s="271">
        <v>3500</v>
      </c>
      <c r="F24" s="271"/>
    </row>
    <row r="25" spans="1:6">
      <c r="B25" s="353"/>
      <c r="C25" s="353"/>
      <c r="D25" s="353"/>
      <c r="E25" s="353"/>
      <c r="F25" s="353"/>
    </row>
  </sheetData>
  <mergeCells count="11">
    <mergeCell ref="B25:F25"/>
    <mergeCell ref="A1:F1"/>
    <mergeCell ref="A2:F2"/>
    <mergeCell ref="A3:F3"/>
    <mergeCell ref="D4:F4"/>
    <mergeCell ref="A5:A7"/>
    <mergeCell ref="B5:B7"/>
    <mergeCell ref="C5:C7"/>
    <mergeCell ref="D5:D7"/>
    <mergeCell ref="F5:F7"/>
    <mergeCell ref="E5:E7"/>
  </mergeCells>
  <pageMargins left="0.23622047244094491" right="0.19685039370078741" top="0.55118110236220474" bottom="0.31496062992125984"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94"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367"/>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12"/>
      <c r="AB1" s="12"/>
      <c r="AC1" s="100"/>
      <c r="AD1" s="100"/>
      <c r="AE1" s="100"/>
      <c r="AF1" s="100"/>
      <c r="AG1" s="12"/>
      <c r="AH1" s="12"/>
      <c r="AI1" s="100"/>
      <c r="AJ1" s="100"/>
      <c r="AK1" s="100"/>
      <c r="AL1" s="100"/>
      <c r="AM1" s="12"/>
      <c r="AN1" s="12"/>
      <c r="AO1" s="178"/>
      <c r="AP1" s="100"/>
      <c r="AQ1" s="363" t="s">
        <v>59</v>
      </c>
      <c r="AR1" s="363"/>
      <c r="AS1" s="363"/>
      <c r="AT1" s="363"/>
      <c r="AU1" s="363"/>
    </row>
    <row r="2" spans="1:47" s="1" customFormat="1" ht="30" customHeight="1">
      <c r="A2" s="364" t="s">
        <v>60</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row>
    <row r="3" spans="1:47" ht="30" customHeight="1">
      <c r="A3" s="365" t="s">
        <v>61</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row>
    <row r="4" spans="1:47" s="2" customFormat="1" ht="30" customHeight="1">
      <c r="A4" s="366" t="s">
        <v>0</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row>
    <row r="5" spans="1:47" s="3" customFormat="1" ht="27" customHeight="1">
      <c r="A5" s="360" t="s">
        <v>17</v>
      </c>
      <c r="B5" s="360" t="s">
        <v>18</v>
      </c>
      <c r="C5" s="360" t="s">
        <v>19</v>
      </c>
      <c r="D5" s="360" t="s">
        <v>20</v>
      </c>
      <c r="E5" s="360" t="s">
        <v>21</v>
      </c>
      <c r="F5" s="360" t="s">
        <v>22</v>
      </c>
      <c r="G5" s="361" t="s">
        <v>62</v>
      </c>
      <c r="H5" s="361"/>
      <c r="I5" s="361"/>
      <c r="J5" s="361"/>
      <c r="K5" s="361"/>
      <c r="L5" s="361" t="s">
        <v>63</v>
      </c>
      <c r="M5" s="361"/>
      <c r="N5" s="361"/>
      <c r="O5" s="361" t="s">
        <v>64</v>
      </c>
      <c r="P5" s="361"/>
      <c r="Q5" s="361"/>
      <c r="R5" s="361"/>
      <c r="S5" s="361"/>
      <c r="T5" s="361"/>
      <c r="U5" s="360" t="s">
        <v>65</v>
      </c>
      <c r="V5" s="360"/>
      <c r="W5" s="360" t="s">
        <v>66</v>
      </c>
      <c r="X5" s="360"/>
      <c r="Y5" s="360"/>
      <c r="Z5" s="360"/>
      <c r="AA5" s="360"/>
      <c r="AB5" s="360"/>
      <c r="AC5" s="360" t="s">
        <v>67</v>
      </c>
      <c r="AD5" s="360"/>
      <c r="AE5" s="360"/>
      <c r="AF5" s="360"/>
      <c r="AG5" s="360"/>
      <c r="AH5" s="360"/>
      <c r="AI5" s="360" t="s">
        <v>68</v>
      </c>
      <c r="AJ5" s="360"/>
      <c r="AK5" s="360"/>
      <c r="AL5" s="360"/>
      <c r="AM5" s="360"/>
      <c r="AN5" s="360"/>
      <c r="AO5" s="360" t="s">
        <v>69</v>
      </c>
      <c r="AP5" s="360"/>
      <c r="AQ5" s="360"/>
      <c r="AR5" s="360"/>
      <c r="AS5" s="360"/>
      <c r="AT5" s="360"/>
      <c r="AU5" s="360" t="s">
        <v>3</v>
      </c>
    </row>
    <row r="6" spans="1:47" s="3" customFormat="1" ht="27" customHeight="1">
      <c r="A6" s="360"/>
      <c r="B6" s="360"/>
      <c r="C6" s="360"/>
      <c r="D6" s="360"/>
      <c r="E6" s="360"/>
      <c r="F6" s="360"/>
      <c r="G6" s="361" t="s">
        <v>24</v>
      </c>
      <c r="H6" s="361" t="s">
        <v>25</v>
      </c>
      <c r="I6" s="361"/>
      <c r="J6" s="361"/>
      <c r="K6" s="361"/>
      <c r="L6" s="361" t="s">
        <v>24</v>
      </c>
      <c r="M6" s="361" t="s">
        <v>25</v>
      </c>
      <c r="N6" s="361"/>
      <c r="O6" s="361" t="s">
        <v>26</v>
      </c>
      <c r="P6" s="361"/>
      <c r="Q6" s="361" t="s">
        <v>70</v>
      </c>
      <c r="R6" s="361"/>
      <c r="S6" s="361" t="s">
        <v>71</v>
      </c>
      <c r="T6" s="361"/>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row>
    <row r="7" spans="1:47" s="3" customFormat="1" ht="33.75" customHeight="1">
      <c r="A7" s="360"/>
      <c r="B7" s="360"/>
      <c r="C7" s="360"/>
      <c r="D7" s="360"/>
      <c r="E7" s="360"/>
      <c r="F7" s="360"/>
      <c r="G7" s="361"/>
      <c r="H7" s="361" t="s">
        <v>27</v>
      </c>
      <c r="I7" s="361" t="s">
        <v>11</v>
      </c>
      <c r="J7" s="361"/>
      <c r="K7" s="361"/>
      <c r="L7" s="361"/>
      <c r="M7" s="361" t="s">
        <v>27</v>
      </c>
      <c r="N7" s="361" t="s">
        <v>72</v>
      </c>
      <c r="O7" s="361"/>
      <c r="P7" s="361"/>
      <c r="Q7" s="361"/>
      <c r="R7" s="361"/>
      <c r="S7" s="361"/>
      <c r="T7" s="361"/>
      <c r="U7" s="360"/>
      <c r="V7" s="360"/>
      <c r="W7" s="361" t="s">
        <v>27</v>
      </c>
      <c r="X7" s="361" t="s">
        <v>10</v>
      </c>
      <c r="Y7" s="361"/>
      <c r="Z7" s="361"/>
      <c r="AA7" s="361"/>
      <c r="AB7" s="361"/>
      <c r="AC7" s="361" t="s">
        <v>27</v>
      </c>
      <c r="AD7" s="361" t="s">
        <v>10</v>
      </c>
      <c r="AE7" s="361"/>
      <c r="AF7" s="361"/>
      <c r="AG7" s="361"/>
      <c r="AH7" s="361"/>
      <c r="AI7" s="361" t="s">
        <v>27</v>
      </c>
      <c r="AJ7" s="361" t="s">
        <v>10</v>
      </c>
      <c r="AK7" s="361"/>
      <c r="AL7" s="361"/>
      <c r="AM7" s="361"/>
      <c r="AN7" s="361"/>
      <c r="AO7" s="361" t="s">
        <v>27</v>
      </c>
      <c r="AP7" s="361" t="s">
        <v>10</v>
      </c>
      <c r="AQ7" s="361"/>
      <c r="AR7" s="361"/>
      <c r="AS7" s="361"/>
      <c r="AT7" s="361"/>
      <c r="AU7" s="360"/>
    </row>
    <row r="8" spans="1:47" s="3" customFormat="1" ht="33.75" customHeight="1">
      <c r="A8" s="360"/>
      <c r="B8" s="360"/>
      <c r="C8" s="360"/>
      <c r="D8" s="360"/>
      <c r="E8" s="360"/>
      <c r="F8" s="360"/>
      <c r="G8" s="361"/>
      <c r="H8" s="361"/>
      <c r="I8" s="361" t="s">
        <v>73</v>
      </c>
      <c r="J8" s="361" t="s">
        <v>74</v>
      </c>
      <c r="K8" s="361" t="s">
        <v>75</v>
      </c>
      <c r="L8" s="361"/>
      <c r="M8" s="361"/>
      <c r="N8" s="368"/>
      <c r="O8" s="361" t="s">
        <v>27</v>
      </c>
      <c r="P8" s="361" t="s">
        <v>56</v>
      </c>
      <c r="Q8" s="361" t="s">
        <v>27</v>
      </c>
      <c r="R8" s="361" t="s">
        <v>56</v>
      </c>
      <c r="S8" s="361" t="s">
        <v>27</v>
      </c>
      <c r="T8" s="361" t="s">
        <v>56</v>
      </c>
      <c r="U8" s="361" t="s">
        <v>27</v>
      </c>
      <c r="V8" s="361" t="s">
        <v>56</v>
      </c>
      <c r="W8" s="361"/>
      <c r="X8" s="362" t="s">
        <v>73</v>
      </c>
      <c r="Y8" s="362"/>
      <c r="Z8" s="362"/>
      <c r="AA8" s="361" t="s">
        <v>74</v>
      </c>
      <c r="AB8" s="361" t="s">
        <v>75</v>
      </c>
      <c r="AC8" s="361"/>
      <c r="AD8" s="362" t="s">
        <v>73</v>
      </c>
      <c r="AE8" s="362"/>
      <c r="AF8" s="362"/>
      <c r="AG8" s="361" t="s">
        <v>74</v>
      </c>
      <c r="AH8" s="361" t="s">
        <v>75</v>
      </c>
      <c r="AI8" s="361"/>
      <c r="AJ8" s="362" t="s">
        <v>73</v>
      </c>
      <c r="AK8" s="362"/>
      <c r="AL8" s="362"/>
      <c r="AM8" s="361" t="s">
        <v>74</v>
      </c>
      <c r="AN8" s="361" t="s">
        <v>75</v>
      </c>
      <c r="AO8" s="361"/>
      <c r="AP8" s="362" t="s">
        <v>73</v>
      </c>
      <c r="AQ8" s="362"/>
      <c r="AR8" s="362"/>
      <c r="AS8" s="361" t="s">
        <v>74</v>
      </c>
      <c r="AT8" s="361" t="s">
        <v>75</v>
      </c>
      <c r="AU8" s="360"/>
    </row>
    <row r="9" spans="1:47" s="3" customFormat="1" ht="78" customHeight="1">
      <c r="A9" s="360"/>
      <c r="B9" s="360"/>
      <c r="C9" s="360"/>
      <c r="D9" s="360"/>
      <c r="E9" s="360"/>
      <c r="F9" s="360"/>
      <c r="G9" s="361"/>
      <c r="H9" s="361"/>
      <c r="I9" s="361"/>
      <c r="J9" s="361"/>
      <c r="K9" s="361"/>
      <c r="L9" s="361"/>
      <c r="M9" s="361"/>
      <c r="N9" s="368"/>
      <c r="O9" s="361"/>
      <c r="P9" s="361"/>
      <c r="Q9" s="361"/>
      <c r="R9" s="361"/>
      <c r="S9" s="361"/>
      <c r="T9" s="361"/>
      <c r="U9" s="361"/>
      <c r="V9" s="361"/>
      <c r="W9" s="361"/>
      <c r="X9" s="205" t="s">
        <v>5</v>
      </c>
      <c r="Y9" s="206" t="s">
        <v>76</v>
      </c>
      <c r="Z9" s="204" t="s">
        <v>77</v>
      </c>
      <c r="AA9" s="361"/>
      <c r="AB9" s="361"/>
      <c r="AC9" s="361"/>
      <c r="AD9" s="205" t="s">
        <v>5</v>
      </c>
      <c r="AE9" s="206" t="s">
        <v>76</v>
      </c>
      <c r="AF9" s="204" t="s">
        <v>29</v>
      </c>
      <c r="AG9" s="361"/>
      <c r="AH9" s="361"/>
      <c r="AI9" s="361"/>
      <c r="AJ9" s="205" t="s">
        <v>5</v>
      </c>
      <c r="AK9" s="206" t="s">
        <v>76</v>
      </c>
      <c r="AL9" s="204" t="s">
        <v>77</v>
      </c>
      <c r="AM9" s="361"/>
      <c r="AN9" s="361"/>
      <c r="AO9" s="361"/>
      <c r="AP9" s="205" t="s">
        <v>5</v>
      </c>
      <c r="AQ9" s="206" t="s">
        <v>76</v>
      </c>
      <c r="AR9" s="204" t="s">
        <v>29</v>
      </c>
      <c r="AS9" s="361"/>
      <c r="AT9" s="361"/>
      <c r="AU9" s="360"/>
    </row>
    <row r="10" spans="1:47" s="4" customFormat="1" ht="27.95" customHeight="1">
      <c r="A10" s="190">
        <v>1</v>
      </c>
      <c r="B10" s="190">
        <f>A10+1</f>
        <v>2</v>
      </c>
      <c r="C10" s="190">
        <v>3</v>
      </c>
      <c r="D10" s="190">
        <f>B10+1</f>
        <v>3</v>
      </c>
      <c r="E10" s="190">
        <f t="shared" ref="E10:F10" si="0">D10+1</f>
        <v>4</v>
      </c>
      <c r="F10" s="190">
        <f t="shared" si="0"/>
        <v>5</v>
      </c>
      <c r="G10" s="190">
        <v>4</v>
      </c>
      <c r="H10" s="190">
        <f t="shared" ref="H10" si="1">G10+1</f>
        <v>5</v>
      </c>
      <c r="I10" s="190">
        <v>6</v>
      </c>
      <c r="J10" s="190">
        <v>7</v>
      </c>
      <c r="K10" s="190">
        <v>8</v>
      </c>
      <c r="L10" s="190">
        <v>9</v>
      </c>
      <c r="M10" s="190">
        <v>10</v>
      </c>
      <c r="N10" s="190">
        <v>11</v>
      </c>
      <c r="O10" s="190">
        <v>12</v>
      </c>
      <c r="P10" s="190">
        <v>13</v>
      </c>
      <c r="Q10" s="190">
        <v>14</v>
      </c>
      <c r="R10" s="190">
        <v>15</v>
      </c>
      <c r="S10" s="190">
        <v>16</v>
      </c>
      <c r="T10" s="190">
        <v>17</v>
      </c>
      <c r="U10" s="190">
        <v>18</v>
      </c>
      <c r="V10" s="190">
        <v>19</v>
      </c>
      <c r="W10" s="190">
        <v>20</v>
      </c>
      <c r="X10" s="190">
        <v>21</v>
      </c>
      <c r="Y10" s="190">
        <v>22</v>
      </c>
      <c r="Z10" s="190">
        <v>23</v>
      </c>
      <c r="AA10" s="190">
        <v>24</v>
      </c>
      <c r="AB10" s="190">
        <v>25</v>
      </c>
      <c r="AC10" s="190">
        <v>26</v>
      </c>
      <c r="AD10" s="190">
        <v>27</v>
      </c>
      <c r="AE10" s="190">
        <v>28</v>
      </c>
      <c r="AF10" s="190">
        <v>29</v>
      </c>
      <c r="AG10" s="190">
        <v>30</v>
      </c>
      <c r="AH10" s="190">
        <v>31</v>
      </c>
      <c r="AI10" s="190">
        <v>32</v>
      </c>
      <c r="AJ10" s="190">
        <v>33</v>
      </c>
      <c r="AK10" s="190">
        <v>34</v>
      </c>
      <c r="AL10" s="190">
        <v>35</v>
      </c>
      <c r="AM10" s="190">
        <v>36</v>
      </c>
      <c r="AN10" s="190">
        <v>37</v>
      </c>
      <c r="AO10" s="190">
        <v>38</v>
      </c>
      <c r="AP10" s="190">
        <v>39</v>
      </c>
      <c r="AQ10" s="190">
        <v>40</v>
      </c>
      <c r="AR10" s="190">
        <v>41</v>
      </c>
      <c r="AS10" s="190">
        <v>42</v>
      </c>
      <c r="AT10" s="190">
        <v>43</v>
      </c>
      <c r="AU10" s="190">
        <v>44</v>
      </c>
    </row>
    <row r="11" spans="1:47" s="4" customFormat="1" ht="27.95" customHeight="1">
      <c r="A11" s="190"/>
      <c r="B11" s="191" t="s">
        <v>9</v>
      </c>
      <c r="C11" s="191"/>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row>
    <row r="12" spans="1:47" s="5" customFormat="1" ht="27.95" customHeight="1">
      <c r="A12" s="192" t="s">
        <v>30</v>
      </c>
      <c r="B12" s="193" t="s">
        <v>78</v>
      </c>
      <c r="C12" s="193"/>
      <c r="D12" s="194"/>
      <c r="E12" s="194"/>
      <c r="F12" s="194"/>
      <c r="G12" s="194"/>
      <c r="H12" s="195"/>
      <c r="I12" s="195"/>
      <c r="J12" s="195"/>
      <c r="K12" s="195"/>
      <c r="L12" s="194"/>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row>
    <row r="13" spans="1:47" s="5" customFormat="1" ht="27.95" customHeight="1">
      <c r="A13" s="192" t="s">
        <v>33</v>
      </c>
      <c r="B13" s="196" t="s">
        <v>79</v>
      </c>
      <c r="C13" s="196"/>
      <c r="D13" s="194"/>
      <c r="E13" s="194"/>
      <c r="F13" s="194"/>
      <c r="G13" s="194"/>
      <c r="H13" s="195"/>
      <c r="I13" s="195"/>
      <c r="J13" s="195"/>
      <c r="K13" s="195"/>
      <c r="L13" s="194"/>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row>
    <row r="14" spans="1:47" s="5" customFormat="1" ht="27.95" customHeight="1">
      <c r="A14" s="197" t="s">
        <v>34</v>
      </c>
      <c r="B14" s="198" t="s">
        <v>35</v>
      </c>
      <c r="C14" s="198"/>
      <c r="D14" s="194"/>
      <c r="E14" s="194"/>
      <c r="F14" s="194"/>
      <c r="G14" s="194"/>
      <c r="H14" s="195"/>
      <c r="I14" s="195"/>
      <c r="J14" s="195"/>
      <c r="K14" s="195"/>
      <c r="L14" s="194"/>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row>
    <row r="15" spans="1:47" s="5" customFormat="1" ht="27.95" customHeight="1">
      <c r="A15" s="199" t="s">
        <v>40</v>
      </c>
      <c r="B15" s="200" t="s">
        <v>57</v>
      </c>
      <c r="C15" s="200"/>
      <c r="D15" s="194"/>
      <c r="E15" s="194"/>
      <c r="F15" s="194"/>
      <c r="G15" s="194"/>
      <c r="H15" s="195"/>
      <c r="I15" s="195"/>
      <c r="J15" s="195"/>
      <c r="K15" s="195"/>
      <c r="L15" s="194"/>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row>
    <row r="16" spans="1:47" s="5" customFormat="1" ht="27.95" customHeight="1">
      <c r="A16" s="199" t="s">
        <v>43</v>
      </c>
      <c r="B16" s="200" t="s">
        <v>57</v>
      </c>
      <c r="C16" s="200"/>
      <c r="D16" s="194"/>
      <c r="E16" s="194"/>
      <c r="F16" s="194"/>
      <c r="G16" s="194"/>
      <c r="H16" s="195"/>
      <c r="I16" s="195"/>
      <c r="J16" s="195"/>
      <c r="K16" s="195"/>
      <c r="L16" s="194"/>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row>
    <row r="17" spans="1:47" s="5" customFormat="1" ht="27.95" customHeight="1">
      <c r="A17" s="199" t="s">
        <v>54</v>
      </c>
      <c r="B17" s="208" t="s">
        <v>58</v>
      </c>
      <c r="C17" s="200"/>
      <c r="D17" s="194"/>
      <c r="E17" s="194"/>
      <c r="F17" s="194"/>
      <c r="G17" s="194"/>
      <c r="H17" s="195"/>
      <c r="I17" s="195"/>
      <c r="J17" s="195"/>
      <c r="K17" s="195"/>
      <c r="L17" s="194"/>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row>
    <row r="18" spans="1:47" s="5" customFormat="1" ht="27.95" customHeight="1">
      <c r="A18" s="197" t="s">
        <v>36</v>
      </c>
      <c r="B18" s="198" t="s">
        <v>37</v>
      </c>
      <c r="C18" s="198"/>
      <c r="D18" s="194"/>
      <c r="E18" s="194"/>
      <c r="F18" s="194"/>
      <c r="G18" s="194"/>
      <c r="H18" s="195"/>
      <c r="I18" s="195"/>
      <c r="J18" s="195"/>
      <c r="K18" s="195"/>
      <c r="L18" s="194"/>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row>
    <row r="19" spans="1:47" s="5" customFormat="1" ht="27.95" customHeight="1">
      <c r="A19" s="199" t="s">
        <v>40</v>
      </c>
      <c r="B19" s="200" t="s">
        <v>57</v>
      </c>
      <c r="C19" s="200"/>
      <c r="D19" s="194"/>
      <c r="E19" s="194"/>
      <c r="F19" s="194"/>
      <c r="G19" s="194"/>
      <c r="H19" s="195"/>
      <c r="I19" s="195"/>
      <c r="J19" s="195"/>
      <c r="K19" s="195"/>
      <c r="L19" s="194"/>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row>
    <row r="20" spans="1:47" s="5" customFormat="1" ht="27.95" customHeight="1">
      <c r="A20" s="199" t="s">
        <v>54</v>
      </c>
      <c r="B20" s="208" t="s">
        <v>58</v>
      </c>
      <c r="C20" s="200"/>
      <c r="D20" s="194"/>
      <c r="E20" s="194"/>
      <c r="F20" s="194"/>
      <c r="G20" s="194"/>
      <c r="H20" s="195"/>
      <c r="I20" s="195"/>
      <c r="J20" s="195"/>
      <c r="K20" s="195"/>
      <c r="L20" s="194"/>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row>
    <row r="21" spans="1:47" s="5" customFormat="1" ht="27.95" customHeight="1">
      <c r="A21" s="197" t="s">
        <v>38</v>
      </c>
      <c r="B21" s="198" t="s">
        <v>39</v>
      </c>
      <c r="C21" s="198"/>
      <c r="D21" s="194"/>
      <c r="E21" s="194"/>
      <c r="F21" s="194"/>
      <c r="G21" s="194"/>
      <c r="H21" s="195"/>
      <c r="I21" s="195"/>
      <c r="J21" s="195"/>
      <c r="K21" s="195"/>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row>
    <row r="22" spans="1:47" s="5" customFormat="1" ht="27.95" customHeight="1">
      <c r="A22" s="199" t="s">
        <v>40</v>
      </c>
      <c r="B22" s="200" t="s">
        <v>57</v>
      </c>
      <c r="C22" s="200"/>
      <c r="D22" s="194"/>
      <c r="E22" s="194"/>
      <c r="F22" s="194"/>
      <c r="G22" s="194"/>
      <c r="H22" s="195"/>
      <c r="I22" s="195"/>
      <c r="J22" s="195"/>
      <c r="K22" s="195"/>
      <c r="L22" s="194"/>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row>
    <row r="23" spans="1:47" s="5" customFormat="1" ht="27.95" customHeight="1">
      <c r="A23" s="199" t="s">
        <v>54</v>
      </c>
      <c r="B23" s="208" t="s">
        <v>58</v>
      </c>
      <c r="C23" s="200"/>
      <c r="D23" s="194"/>
      <c r="E23" s="194"/>
      <c r="F23" s="194"/>
      <c r="G23" s="194"/>
      <c r="H23" s="195"/>
      <c r="I23" s="195"/>
      <c r="J23" s="195"/>
      <c r="K23" s="195"/>
      <c r="L23" s="194"/>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row>
    <row r="24" spans="1:47" s="5" customFormat="1" ht="27.95" customHeight="1">
      <c r="A24" s="192" t="s">
        <v>42</v>
      </c>
      <c r="B24" s="196" t="s">
        <v>80</v>
      </c>
      <c r="C24" s="196"/>
      <c r="D24" s="194"/>
      <c r="E24" s="194"/>
      <c r="F24" s="194"/>
      <c r="G24" s="194"/>
      <c r="H24" s="195"/>
      <c r="I24" s="195"/>
      <c r="J24" s="195"/>
      <c r="K24" s="19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row>
    <row r="25" spans="1:47" s="5" customFormat="1" ht="27.95" customHeight="1">
      <c r="A25" s="197" t="s">
        <v>34</v>
      </c>
      <c r="B25" s="198" t="s">
        <v>35</v>
      </c>
      <c r="C25" s="198"/>
      <c r="D25" s="194"/>
      <c r="E25" s="194"/>
      <c r="F25" s="194"/>
      <c r="G25" s="194"/>
      <c r="H25" s="195"/>
      <c r="I25" s="195"/>
      <c r="J25" s="195"/>
      <c r="K25" s="195"/>
      <c r="L25" s="194"/>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row>
    <row r="26" spans="1:47" s="5" customFormat="1" ht="27.95" customHeight="1">
      <c r="A26" s="199" t="s">
        <v>40</v>
      </c>
      <c r="B26" s="200" t="s">
        <v>57</v>
      </c>
      <c r="C26" s="200"/>
      <c r="D26" s="194"/>
      <c r="E26" s="194"/>
      <c r="F26" s="194"/>
      <c r="G26" s="194"/>
      <c r="H26" s="195"/>
      <c r="I26" s="195"/>
      <c r="J26" s="195"/>
      <c r="K26" s="195"/>
      <c r="L26" s="194"/>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1:47" s="5" customFormat="1" ht="27.95" customHeight="1">
      <c r="A27" s="199" t="s">
        <v>54</v>
      </c>
      <c r="B27" s="208" t="s">
        <v>58</v>
      </c>
      <c r="C27" s="200"/>
      <c r="D27" s="194"/>
      <c r="E27" s="194"/>
      <c r="F27" s="194"/>
      <c r="G27" s="194"/>
      <c r="H27" s="195"/>
      <c r="I27" s="195"/>
      <c r="J27" s="195"/>
      <c r="K27" s="195"/>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row>
    <row r="28" spans="1:47" s="5" customFormat="1" ht="27.95" customHeight="1">
      <c r="A28" s="197" t="s">
        <v>36</v>
      </c>
      <c r="B28" s="198" t="s">
        <v>37</v>
      </c>
      <c r="C28" s="198"/>
      <c r="D28" s="194"/>
      <c r="E28" s="194"/>
      <c r="F28" s="194"/>
      <c r="G28" s="194"/>
      <c r="H28" s="195"/>
      <c r="I28" s="195"/>
      <c r="J28" s="195"/>
      <c r="K28" s="195"/>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row>
    <row r="29" spans="1:47" s="5" customFormat="1" ht="27.95" customHeight="1">
      <c r="A29" s="199" t="s">
        <v>40</v>
      </c>
      <c r="B29" s="200" t="s">
        <v>57</v>
      </c>
      <c r="C29" s="200"/>
      <c r="D29" s="194"/>
      <c r="E29" s="194"/>
      <c r="F29" s="194"/>
      <c r="G29" s="194"/>
      <c r="H29" s="195"/>
      <c r="I29" s="195"/>
      <c r="J29" s="195"/>
      <c r="K29" s="195"/>
      <c r="L29" s="194"/>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row>
    <row r="30" spans="1:47" s="5" customFormat="1" ht="27.95" customHeight="1">
      <c r="A30" s="199" t="s">
        <v>54</v>
      </c>
      <c r="B30" s="208" t="s">
        <v>58</v>
      </c>
      <c r="C30" s="200"/>
      <c r="D30" s="194"/>
      <c r="E30" s="194"/>
      <c r="F30" s="194"/>
      <c r="G30" s="194"/>
      <c r="H30" s="195"/>
      <c r="I30" s="195"/>
      <c r="J30" s="195"/>
      <c r="K30" s="195"/>
      <c r="L30" s="194"/>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row>
    <row r="31" spans="1:47" s="5" customFormat="1" ht="27.95" customHeight="1">
      <c r="A31" s="197" t="s">
        <v>38</v>
      </c>
      <c r="B31" s="198" t="s">
        <v>39</v>
      </c>
      <c r="C31" s="198"/>
      <c r="D31" s="194"/>
      <c r="E31" s="194"/>
      <c r="F31" s="194"/>
      <c r="G31" s="194"/>
      <c r="H31" s="195"/>
      <c r="I31" s="195"/>
      <c r="J31" s="195"/>
      <c r="K31" s="195"/>
      <c r="L31" s="194"/>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row>
    <row r="32" spans="1:47" s="5" customFormat="1" ht="27.95" customHeight="1">
      <c r="A32" s="199" t="s">
        <v>40</v>
      </c>
      <c r="B32" s="200" t="s">
        <v>57</v>
      </c>
      <c r="C32" s="200"/>
      <c r="D32" s="194"/>
      <c r="E32" s="194"/>
      <c r="F32" s="194"/>
      <c r="G32" s="194"/>
      <c r="H32" s="195"/>
      <c r="I32" s="195"/>
      <c r="J32" s="195"/>
      <c r="K32" s="195"/>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row>
    <row r="33" spans="1:47" s="5" customFormat="1" ht="27.95" customHeight="1">
      <c r="A33" s="199" t="s">
        <v>54</v>
      </c>
      <c r="B33" s="208" t="s">
        <v>58</v>
      </c>
      <c r="C33" s="200"/>
      <c r="D33" s="194"/>
      <c r="E33" s="194"/>
      <c r="F33" s="194"/>
      <c r="G33" s="194"/>
      <c r="H33" s="195"/>
      <c r="I33" s="195"/>
      <c r="J33" s="195"/>
      <c r="K33" s="195"/>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row>
    <row r="34" spans="1:47" s="5" customFormat="1" ht="27.95" customHeight="1">
      <c r="A34" s="192" t="s">
        <v>44</v>
      </c>
      <c r="B34" s="196" t="s">
        <v>81</v>
      </c>
      <c r="C34" s="196"/>
      <c r="D34" s="194"/>
      <c r="E34" s="194"/>
      <c r="F34" s="194"/>
      <c r="G34" s="194"/>
      <c r="H34" s="195"/>
      <c r="I34" s="195"/>
      <c r="J34" s="195"/>
      <c r="K34" s="195"/>
      <c r="L34" s="194"/>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row>
    <row r="35" spans="1:47" s="5" customFormat="1" ht="27.95" customHeight="1">
      <c r="A35" s="197" t="s">
        <v>34</v>
      </c>
      <c r="B35" s="198" t="s">
        <v>35</v>
      </c>
      <c r="C35" s="198"/>
      <c r="D35" s="194"/>
      <c r="E35" s="194"/>
      <c r="F35" s="194"/>
      <c r="G35" s="194"/>
      <c r="H35" s="195"/>
      <c r="I35" s="195"/>
      <c r="J35" s="195"/>
      <c r="K35" s="195"/>
      <c r="L35" s="194"/>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row>
    <row r="36" spans="1:47" s="5" customFormat="1" ht="27.95" customHeight="1">
      <c r="A36" s="199" t="s">
        <v>40</v>
      </c>
      <c r="B36" s="200" t="s">
        <v>57</v>
      </c>
      <c r="C36" s="200"/>
      <c r="D36" s="194"/>
      <c r="E36" s="194"/>
      <c r="F36" s="194"/>
      <c r="G36" s="194"/>
      <c r="H36" s="195"/>
      <c r="I36" s="195"/>
      <c r="J36" s="195"/>
      <c r="K36" s="195"/>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row>
    <row r="37" spans="1:47" s="5" customFormat="1" ht="27.95" customHeight="1">
      <c r="A37" s="199" t="s">
        <v>54</v>
      </c>
      <c r="B37" s="208" t="s">
        <v>58</v>
      </c>
      <c r="C37" s="200"/>
      <c r="D37" s="194"/>
      <c r="E37" s="194"/>
      <c r="F37" s="194"/>
      <c r="G37" s="194"/>
      <c r="H37" s="195"/>
      <c r="I37" s="195"/>
      <c r="J37" s="195"/>
      <c r="K37" s="195"/>
      <c r="L37" s="194"/>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row>
    <row r="38" spans="1:47" s="5" customFormat="1" ht="27.95" customHeight="1">
      <c r="A38" s="197" t="s">
        <v>36</v>
      </c>
      <c r="B38" s="198" t="s">
        <v>37</v>
      </c>
      <c r="C38" s="198"/>
      <c r="D38" s="194"/>
      <c r="E38" s="194"/>
      <c r="F38" s="194"/>
      <c r="G38" s="194"/>
      <c r="H38" s="195"/>
      <c r="I38" s="195"/>
      <c r="J38" s="195"/>
      <c r="K38" s="195"/>
      <c r="L38" s="194"/>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row>
    <row r="39" spans="1:47" s="5" customFormat="1" ht="27.95" customHeight="1">
      <c r="A39" s="199" t="s">
        <v>40</v>
      </c>
      <c r="B39" s="200" t="s">
        <v>57</v>
      </c>
      <c r="C39" s="200"/>
      <c r="D39" s="194"/>
      <c r="E39" s="194"/>
      <c r="F39" s="194"/>
      <c r="G39" s="194"/>
      <c r="H39" s="195"/>
      <c r="I39" s="195"/>
      <c r="J39" s="195"/>
      <c r="K39" s="195"/>
      <c r="L39" s="194"/>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row>
    <row r="40" spans="1:47" s="5" customFormat="1" ht="27.95" customHeight="1">
      <c r="A40" s="199" t="s">
        <v>54</v>
      </c>
      <c r="B40" s="208" t="s">
        <v>58</v>
      </c>
      <c r="C40" s="200"/>
      <c r="D40" s="194"/>
      <c r="E40" s="194"/>
      <c r="F40" s="194"/>
      <c r="G40" s="194"/>
      <c r="H40" s="195"/>
      <c r="I40" s="195"/>
      <c r="J40" s="195"/>
      <c r="K40" s="195"/>
      <c r="L40" s="194"/>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s="5" customFormat="1" ht="27.95" customHeight="1">
      <c r="A41" s="197" t="s">
        <v>38</v>
      </c>
      <c r="B41" s="198" t="s">
        <v>39</v>
      </c>
      <c r="C41" s="198"/>
      <c r="D41" s="194"/>
      <c r="E41" s="194"/>
      <c r="F41" s="194"/>
      <c r="G41" s="194"/>
      <c r="H41" s="195"/>
      <c r="I41" s="195"/>
      <c r="J41" s="195"/>
      <c r="K41" s="195"/>
      <c r="L41" s="194"/>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row>
    <row r="42" spans="1:47" s="5" customFormat="1" ht="27.95" customHeight="1">
      <c r="A42" s="199" t="s">
        <v>40</v>
      </c>
      <c r="B42" s="200" t="s">
        <v>57</v>
      </c>
      <c r="C42" s="200"/>
      <c r="D42" s="194"/>
      <c r="E42" s="194"/>
      <c r="F42" s="194"/>
      <c r="G42" s="194"/>
      <c r="H42" s="195"/>
      <c r="I42" s="195"/>
      <c r="J42" s="195"/>
      <c r="K42" s="195"/>
      <c r="L42" s="194"/>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row>
    <row r="43" spans="1:47" s="5" customFormat="1" ht="27.95" customHeight="1">
      <c r="A43" s="199" t="s">
        <v>54</v>
      </c>
      <c r="B43" s="208" t="s">
        <v>58</v>
      </c>
      <c r="C43" s="200"/>
      <c r="D43" s="194"/>
      <c r="E43" s="194"/>
      <c r="F43" s="194"/>
      <c r="G43" s="194"/>
      <c r="H43" s="195"/>
      <c r="I43" s="195"/>
      <c r="J43" s="195"/>
      <c r="K43" s="195"/>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row>
    <row r="44" spans="1:47" s="5" customFormat="1" ht="27.95" customHeight="1">
      <c r="A44" s="192" t="s">
        <v>45</v>
      </c>
      <c r="B44" s="196" t="s">
        <v>82</v>
      </c>
      <c r="C44" s="196"/>
      <c r="D44" s="194"/>
      <c r="E44" s="194"/>
      <c r="F44" s="194"/>
      <c r="G44" s="194"/>
      <c r="H44" s="195"/>
      <c r="I44" s="195"/>
      <c r="J44" s="195"/>
      <c r="K44" s="195"/>
      <c r="L44" s="194"/>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row>
    <row r="45" spans="1:47" s="5" customFormat="1" ht="27.95" customHeight="1">
      <c r="A45" s="197" t="s">
        <v>34</v>
      </c>
      <c r="B45" s="198" t="s">
        <v>35</v>
      </c>
      <c r="C45" s="198"/>
      <c r="D45" s="194"/>
      <c r="E45" s="194"/>
      <c r="F45" s="194"/>
      <c r="G45" s="194"/>
      <c r="H45" s="195"/>
      <c r="I45" s="195"/>
      <c r="J45" s="195"/>
      <c r="K45" s="195"/>
      <c r="L45" s="194"/>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row>
    <row r="46" spans="1:47" s="5" customFormat="1" ht="27.95" customHeight="1">
      <c r="A46" s="199" t="s">
        <v>40</v>
      </c>
      <c r="B46" s="200" t="s">
        <v>57</v>
      </c>
      <c r="C46" s="200"/>
      <c r="D46" s="194"/>
      <c r="E46" s="194"/>
      <c r="F46" s="194"/>
      <c r="G46" s="194"/>
      <c r="H46" s="195"/>
      <c r="I46" s="195"/>
      <c r="J46" s="195"/>
      <c r="K46" s="195"/>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row>
    <row r="47" spans="1:47" s="5" customFormat="1" ht="27.95" customHeight="1">
      <c r="A47" s="199" t="s">
        <v>54</v>
      </c>
      <c r="B47" s="208" t="s">
        <v>58</v>
      </c>
      <c r="C47" s="200"/>
      <c r="D47" s="194"/>
      <c r="E47" s="194"/>
      <c r="F47" s="194"/>
      <c r="G47" s="194"/>
      <c r="H47" s="195"/>
      <c r="I47" s="195"/>
      <c r="J47" s="195"/>
      <c r="K47" s="195"/>
      <c r="L47" s="194"/>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row>
    <row r="48" spans="1:47" s="5" customFormat="1" ht="27.95" customHeight="1">
      <c r="A48" s="197" t="s">
        <v>36</v>
      </c>
      <c r="B48" s="198" t="s">
        <v>37</v>
      </c>
      <c r="C48" s="198"/>
      <c r="D48" s="194"/>
      <c r="E48" s="194"/>
      <c r="F48" s="194"/>
      <c r="G48" s="194"/>
      <c r="H48" s="195"/>
      <c r="I48" s="195"/>
      <c r="J48" s="195"/>
      <c r="K48" s="195"/>
      <c r="L48" s="194"/>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row>
    <row r="49" spans="1:47" s="5" customFormat="1" ht="27.95" customHeight="1">
      <c r="A49" s="199" t="s">
        <v>40</v>
      </c>
      <c r="B49" s="200" t="s">
        <v>57</v>
      </c>
      <c r="C49" s="200"/>
      <c r="D49" s="194"/>
      <c r="E49" s="194"/>
      <c r="F49" s="194"/>
      <c r="G49" s="194"/>
      <c r="H49" s="195"/>
      <c r="I49" s="195"/>
      <c r="J49" s="195"/>
      <c r="K49" s="195"/>
      <c r="L49" s="194"/>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row>
    <row r="50" spans="1:47" s="5" customFormat="1" ht="27.95" customHeight="1">
      <c r="A50" s="199" t="s">
        <v>54</v>
      </c>
      <c r="B50" s="208" t="s">
        <v>58</v>
      </c>
      <c r="C50" s="200"/>
      <c r="D50" s="194"/>
      <c r="E50" s="194"/>
      <c r="F50" s="194"/>
      <c r="G50" s="194"/>
      <c r="H50" s="195"/>
      <c r="I50" s="195"/>
      <c r="J50" s="195"/>
      <c r="K50" s="195"/>
      <c r="L50" s="194"/>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row>
    <row r="51" spans="1:47" s="5" customFormat="1" ht="27.95" customHeight="1">
      <c r="A51" s="197" t="s">
        <v>38</v>
      </c>
      <c r="B51" s="198" t="s">
        <v>39</v>
      </c>
      <c r="C51" s="198"/>
      <c r="D51" s="194"/>
      <c r="E51" s="194"/>
      <c r="F51" s="194"/>
      <c r="G51" s="194"/>
      <c r="H51" s="195"/>
      <c r="I51" s="195"/>
      <c r="J51" s="195"/>
      <c r="K51" s="195"/>
      <c r="L51" s="194"/>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row>
    <row r="52" spans="1:47" s="5" customFormat="1" ht="27.95" customHeight="1">
      <c r="A52" s="199" t="s">
        <v>40</v>
      </c>
      <c r="B52" s="200" t="s">
        <v>57</v>
      </c>
      <c r="C52" s="200"/>
      <c r="D52" s="194"/>
      <c r="E52" s="194"/>
      <c r="F52" s="194"/>
      <c r="G52" s="194"/>
      <c r="H52" s="195"/>
      <c r="I52" s="195"/>
      <c r="J52" s="195"/>
      <c r="K52" s="195"/>
      <c r="L52" s="194"/>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row>
    <row r="53" spans="1:47" s="5" customFormat="1" ht="27.95" customHeight="1">
      <c r="A53" s="199" t="s">
        <v>54</v>
      </c>
      <c r="B53" s="208" t="s">
        <v>58</v>
      </c>
      <c r="C53" s="200"/>
      <c r="D53" s="194"/>
      <c r="E53" s="194"/>
      <c r="F53" s="194"/>
      <c r="G53" s="194"/>
      <c r="H53" s="195"/>
      <c r="I53" s="195"/>
      <c r="J53" s="195"/>
      <c r="K53" s="195"/>
      <c r="L53" s="194"/>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row>
    <row r="54" spans="1:47" s="5" customFormat="1" ht="27.95" customHeight="1">
      <c r="A54" s="192" t="s">
        <v>46</v>
      </c>
      <c r="B54" s="193" t="s">
        <v>78</v>
      </c>
      <c r="C54" s="193"/>
      <c r="D54" s="194"/>
      <c r="E54" s="194"/>
      <c r="F54" s="194"/>
      <c r="G54" s="194"/>
      <c r="H54" s="195"/>
      <c r="I54" s="195"/>
      <c r="J54" s="195"/>
      <c r="K54" s="195"/>
      <c r="L54" s="194"/>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row>
    <row r="55" spans="1:47" ht="27.95" customHeight="1">
      <c r="A55" s="201" t="s">
        <v>54</v>
      </c>
      <c r="B55" s="196" t="s">
        <v>55</v>
      </c>
      <c r="C55" s="196"/>
      <c r="D55" s="202"/>
      <c r="E55" s="202"/>
      <c r="F55" s="202"/>
      <c r="G55" s="202"/>
      <c r="H55" s="203"/>
      <c r="I55" s="203"/>
      <c r="J55" s="203"/>
      <c r="K55" s="203"/>
      <c r="L55" s="202"/>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row>
    <row r="56" spans="1:47">
      <c r="A56" s="201"/>
      <c r="B56" s="200"/>
      <c r="C56" s="200"/>
      <c r="D56" s="202"/>
      <c r="E56" s="202"/>
      <c r="F56" s="202"/>
      <c r="G56" s="202"/>
      <c r="H56" s="203"/>
      <c r="I56" s="203"/>
      <c r="J56" s="203"/>
      <c r="K56" s="203"/>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row>
    <row r="57" spans="1:47" ht="0.75" customHeight="1">
      <c r="A57" s="98"/>
      <c r="B57" s="32"/>
      <c r="C57" s="32"/>
      <c r="D57" s="29"/>
      <c r="E57" s="29"/>
      <c r="F57" s="29"/>
      <c r="G57" s="29"/>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47" ht="0.75" customHeight="1">
      <c r="A58" s="98"/>
      <c r="B58" s="32"/>
      <c r="C58" s="32"/>
      <c r="D58" s="29"/>
      <c r="E58" s="29"/>
      <c r="F58" s="29"/>
      <c r="G58" s="29"/>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row>
    <row r="59" spans="1:47" ht="0.75" customHeight="1">
      <c r="A59" s="98"/>
      <c r="B59" s="32"/>
      <c r="C59" s="32"/>
      <c r="D59" s="29"/>
      <c r="E59" s="29"/>
      <c r="F59" s="29"/>
      <c r="G59" s="29"/>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0.75" customHeight="1">
      <c r="A60" s="98"/>
      <c r="B60" s="32"/>
      <c r="C60" s="32"/>
      <c r="D60" s="29"/>
      <c r="E60" s="29"/>
      <c r="F60" s="29"/>
      <c r="G60" s="29"/>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0.6" customHeight="1">
      <c r="A61" s="98"/>
      <c r="B61" s="32"/>
      <c r="C61" s="32"/>
      <c r="D61" s="29"/>
      <c r="E61" s="29"/>
      <c r="F61" s="29"/>
      <c r="G61" s="29"/>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0.6" customHeight="1">
      <c r="A62" s="98"/>
      <c r="B62" s="32"/>
      <c r="C62" s="32"/>
      <c r="D62" s="29"/>
      <c r="E62" s="29"/>
      <c r="F62" s="29"/>
      <c r="G62" s="29"/>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0.75" customHeight="1">
      <c r="A63" s="98"/>
      <c r="B63" s="32"/>
      <c r="C63" s="32"/>
      <c r="D63" s="29"/>
      <c r="E63" s="29"/>
      <c r="F63" s="29"/>
      <c r="G63" s="29"/>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row>
    <row r="64" spans="1:47" ht="0.75" customHeight="1">
      <c r="A64" s="98"/>
      <c r="B64" s="32"/>
      <c r="C64" s="32"/>
      <c r="D64" s="29"/>
      <c r="E64" s="29"/>
      <c r="F64" s="29"/>
      <c r="G64" s="29"/>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0.75" customHeight="1">
      <c r="A65" s="98"/>
      <c r="B65" s="32"/>
      <c r="C65" s="32"/>
      <c r="D65" s="29"/>
      <c r="E65" s="29"/>
      <c r="F65" s="29"/>
      <c r="G65" s="29"/>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0.75" customHeight="1">
      <c r="A66" s="98"/>
      <c r="B66" s="32"/>
      <c r="C66" s="32"/>
      <c r="D66" s="29"/>
      <c r="E66" s="29"/>
      <c r="F66" s="29"/>
      <c r="G66" s="29"/>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row>
    <row r="67" spans="1:47" ht="0.75" customHeight="1">
      <c r="A67" s="98"/>
      <c r="B67" s="32"/>
      <c r="C67" s="32"/>
      <c r="D67" s="29"/>
      <c r="E67" s="29"/>
      <c r="F67" s="29"/>
      <c r="G67" s="29"/>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row>
    <row r="68" spans="1:47" ht="0.75" customHeight="1">
      <c r="A68" s="98"/>
      <c r="B68" s="32"/>
      <c r="C68" s="32"/>
      <c r="D68" s="29"/>
      <c r="E68" s="29"/>
      <c r="F68" s="29"/>
      <c r="G68" s="29"/>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1:47">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1:47">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1:47">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row>
    <row r="95" spans="1:47">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row>
    <row r="96" spans="1:47">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row>
    <row r="98" spans="1:47">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row>
    <row r="99" spans="1:47">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row>
    <row r="100" spans="1:47">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row>
    <row r="101" spans="1:47">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row>
    <row r="102" spans="1:47">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row>
    <row r="104" spans="1:47">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row>
    <row r="105" spans="1:47">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row>
    <row r="106" spans="1:47">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row>
    <row r="107" spans="1:4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row>
    <row r="108" spans="1:47">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row>
    <row r="130" spans="1:47">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row>
    <row r="132" spans="1:47">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row>
    <row r="133" spans="1:47">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row>
    <row r="134" spans="1:47">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row>
    <row r="151" spans="1:47">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row>
    <row r="152" spans="1:47">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row>
    <row r="153" spans="1:47">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row>
    <row r="154" spans="1:47">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row>
    <row r="155" spans="1:47">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row>
    <row r="156" spans="1:47">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row>
    <row r="157" spans="1:4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row>
    <row r="158" spans="1:47">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row>
    <row r="159" spans="1:47">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row>
    <row r="160" spans="1:47">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row>
    <row r="161" spans="1:47">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row>
    <row r="162" spans="1:47">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row>
    <row r="163" spans="1:47">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row>
    <row r="164" spans="1:47">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row>
    <row r="165" spans="1:47">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row>
    <row r="166" spans="1:47">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row>
    <row r="167" spans="1:4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row>
    <row r="168" spans="1:47">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row>
    <row r="169" spans="1:47">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row>
    <row r="170" spans="1:47">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row>
    <row r="171" spans="1:47">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row>
    <row r="172" spans="1:47">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row>
    <row r="173" spans="1:47">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row>
    <row r="174" spans="1:47">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row>
    <row r="175" spans="1:47">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row>
    <row r="176" spans="1:47">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row>
    <row r="177" spans="1:4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row>
    <row r="178" spans="1:47">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row>
    <row r="179" spans="1:47">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row>
    <row r="180" spans="1:47">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row>
    <row r="181" spans="1:47">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row>
    <row r="182" spans="1:47">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row>
    <row r="183" spans="1:47">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row>
    <row r="184" spans="1:47">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row>
    <row r="185" spans="1:47">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row>
    <row r="186" spans="1:47">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row>
    <row r="187" spans="1:4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row>
    <row r="188" spans="1:47">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row>
    <row r="189" spans="1:47">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row>
    <row r="190" spans="1:47">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row>
    <row r="191" spans="1:47">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row>
    <row r="192" spans="1:47">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row>
    <row r="193" spans="1:47">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row>
    <row r="194" spans="1:47">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row>
    <row r="195" spans="1:47">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row>
    <row r="196" spans="1:47">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row>
    <row r="197" spans="1:4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row>
    <row r="198" spans="1:47">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row>
    <row r="199" spans="1:47">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row>
    <row r="200" spans="1:47">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row>
    <row r="201" spans="1:47">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row>
    <row r="202" spans="1:47">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row>
    <row r="203" spans="1:47">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row>
    <row r="204" spans="1:47">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row>
    <row r="205" spans="1:47">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row>
    <row r="206" spans="1:47">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row>
    <row r="207" spans="1:4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row>
    <row r="208" spans="1:47">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row>
    <row r="209" spans="1:47">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row>
    <row r="210" spans="1:47">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row>
    <row r="211" spans="1:47">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row>
    <row r="212" spans="1:47">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row>
    <row r="213" spans="1:47">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row>
    <row r="214" spans="1:47">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row>
    <row r="215" spans="1:47">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row>
    <row r="216" spans="1:47">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row>
    <row r="217" spans="1:4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row>
    <row r="218" spans="1:47">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row>
    <row r="219" spans="1:47">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row>
    <row r="220" spans="1:47">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row>
    <row r="221" spans="1:47">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row>
    <row r="222" spans="1:47">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row>
    <row r="223" spans="1:47">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row>
    <row r="224" spans="1:47">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row>
    <row r="225" spans="1:47">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row>
    <row r="226" spans="1:47">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row>
    <row r="227" spans="1:4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row>
    <row r="228" spans="1:47">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row>
    <row r="229" spans="1:47">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row>
    <row r="230" spans="1:47">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row>
    <row r="231" spans="1:47">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row>
    <row r="232" spans="1:47">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row>
    <row r="233" spans="1:47">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row>
    <row r="234" spans="1:47">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row>
    <row r="235" spans="1:47">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row>
    <row r="236" spans="1:47">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row>
    <row r="237" spans="1:4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row>
    <row r="238" spans="1:47">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row>
    <row r="239" spans="1:47">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row>
    <row r="240" spans="1:47">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row>
    <row r="241" spans="1:47">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row>
    <row r="242" spans="1:47">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row>
    <row r="243" spans="1:47">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row>
    <row r="244" spans="1:47">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row>
    <row r="245" spans="1:47">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row>
    <row r="246" spans="1:47">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row>
    <row r="247" spans="1: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row>
    <row r="248" spans="1:47">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row>
    <row r="249" spans="1:47">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row>
    <row r="250" spans="1:47">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row>
    <row r="251" spans="1:47">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row>
    <row r="252" spans="1:47">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row>
    <row r="253" spans="1:47">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row>
    <row r="254" spans="1:47">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row>
    <row r="255" spans="1:47">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row>
    <row r="256" spans="1:47">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row>
    <row r="257" spans="1:4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row>
    <row r="258" spans="1:47">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row>
    <row r="259" spans="1:47">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row>
    <row r="260" spans="1:47">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row>
    <row r="261" spans="1:47">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row>
    <row r="262" spans="1:47">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row>
    <row r="263" spans="1:47">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row>
    <row r="264" spans="1:47">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row>
    <row r="265" spans="1:47">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row>
    <row r="266" spans="1:47">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row>
    <row r="267" spans="1:4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row>
    <row r="268" spans="1:47">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row>
    <row r="269" spans="1:47">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row>
    <row r="270" spans="1:47">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row>
    <row r="271" spans="1:47">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row>
    <row r="272" spans="1:47">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row>
    <row r="273" spans="1:47">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row>
    <row r="274" spans="1:47">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row>
    <row r="275" spans="1:47">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row>
    <row r="276" spans="1:47">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row>
    <row r="277" spans="1:4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row>
    <row r="278" spans="1:47">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row>
    <row r="279" spans="1:47">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row>
    <row r="280" spans="1:47">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row>
    <row r="281" spans="1:47">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row>
    <row r="282" spans="1:47">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row>
    <row r="283" spans="1:47">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row>
    <row r="284" spans="1:47">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row>
    <row r="285" spans="1:47">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row>
    <row r="286" spans="1:47">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row>
    <row r="287" spans="1:4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row>
    <row r="288" spans="1:47">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row>
    <row r="289" spans="1:47">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row>
    <row r="290" spans="1:47">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row>
    <row r="291" spans="1:47">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row>
    <row r="292" spans="1:47">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row>
    <row r="293" spans="1:47">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row>
    <row r="294" spans="1:47">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row>
    <row r="295" spans="1:47">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row>
    <row r="296" spans="1:47">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row>
    <row r="297" spans="1:4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row>
    <row r="298" spans="1:47">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row>
    <row r="299" spans="1:47">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row>
    <row r="300" spans="1:47">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row>
    <row r="301" spans="1:47">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row>
    <row r="302" spans="1:47">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row>
    <row r="303" spans="1:47">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row>
    <row r="304" spans="1:47">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row>
    <row r="305" spans="1:47">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row>
    <row r="306" spans="1:47">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row>
    <row r="307" spans="1:4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row>
    <row r="308" spans="1:47">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row>
    <row r="309" spans="1:47">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row>
    <row r="310" spans="1:47">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row>
    <row r="311" spans="1:47">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row>
    <row r="312" spans="1:47">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row>
    <row r="313" spans="1:47">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row>
    <row r="314" spans="1:47">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row>
    <row r="315" spans="1:47">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row>
    <row r="316" spans="1:47">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row>
    <row r="317" spans="1:4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row>
    <row r="318" spans="1:47">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row>
    <row r="319" spans="1:47">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row>
    <row r="320" spans="1:47">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row>
    <row r="321" spans="1:47">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row>
    <row r="322" spans="1:47">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row>
    <row r="323" spans="1:47">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row>
    <row r="324" spans="1:47">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row>
    <row r="325" spans="1:47">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row>
    <row r="326" spans="1:47">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row>
    <row r="327" spans="1:4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row>
    <row r="328" spans="1:47">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row>
    <row r="329" spans="1:47">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row>
    <row r="330" spans="1:47">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row>
    <row r="331" spans="1:47">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row>
    <row r="332" spans="1:47">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row>
    <row r="333" spans="1:47">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row>
    <row r="334" spans="1:47">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row>
    <row r="335" spans="1:47">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row>
    <row r="336" spans="1:47">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row>
    <row r="337" spans="1:4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row>
    <row r="338" spans="1:47">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row>
    <row r="339" spans="1:47">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row>
    <row r="340" spans="1:47">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row>
    <row r="341" spans="1:47">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row>
    <row r="342" spans="1:47">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row>
    <row r="343" spans="1:47">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row>
    <row r="344" spans="1:47">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row>
    <row r="345" spans="1:47">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row>
    <row r="346" spans="1:47">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row>
    <row r="347" spans="1: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row>
    <row r="348" spans="1:47">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row>
    <row r="349" spans="1:47">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row>
    <row r="350" spans="1:47">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row>
    <row r="351" spans="1:47">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row>
    <row r="352" spans="1:47">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row>
  </sheetData>
  <mergeCells count="62">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 ref="S8:S9"/>
    <mergeCell ref="T8:T9"/>
    <mergeCell ref="U8:U9"/>
    <mergeCell ref="V8:V9"/>
    <mergeCell ref="W7:W9"/>
    <mergeCell ref="AJ8:AL8"/>
    <mergeCell ref="AP8:AR8"/>
    <mergeCell ref="AT8:AT9"/>
    <mergeCell ref="X7:AB7"/>
    <mergeCell ref="AD7:AH7"/>
    <mergeCell ref="AH8:AH9"/>
    <mergeCell ref="X8:Z8"/>
    <mergeCell ref="AD8:AF8"/>
    <mergeCell ref="F5:F9"/>
    <mergeCell ref="G6:G9"/>
    <mergeCell ref="H7:H9"/>
    <mergeCell ref="I8:I9"/>
    <mergeCell ref="J8:J9"/>
    <mergeCell ref="G5:K5"/>
    <mergeCell ref="K8:K9"/>
    <mergeCell ref="L5:N5"/>
    <mergeCell ref="O5:T5"/>
    <mergeCell ref="H6:K6"/>
    <mergeCell ref="M6:N6"/>
    <mergeCell ref="O6:P7"/>
    <mergeCell ref="A5:A9"/>
    <mergeCell ref="B5:B9"/>
    <mergeCell ref="C5:C9"/>
    <mergeCell ref="D5:D9"/>
    <mergeCell ref="E5:E9"/>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94"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367" t="s">
        <v>101</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176"/>
      <c r="AH1" s="176"/>
      <c r="AI1" s="176"/>
      <c r="AJ1" s="176"/>
      <c r="AK1" s="176"/>
      <c r="AL1" s="176"/>
      <c r="AM1" s="176"/>
      <c r="AN1" s="176"/>
      <c r="AO1" s="176"/>
      <c r="AP1" s="176"/>
      <c r="AQ1" s="176"/>
      <c r="AR1" s="176"/>
      <c r="AS1" s="176"/>
      <c r="AT1" s="176"/>
      <c r="AU1" s="176"/>
      <c r="AV1" s="176"/>
      <c r="AW1" s="176"/>
      <c r="AX1" s="176"/>
      <c r="AY1" s="178"/>
      <c r="AZ1" s="178"/>
      <c r="BA1" s="178"/>
      <c r="BB1" s="178"/>
      <c r="BC1" s="178"/>
      <c r="BD1" s="178"/>
      <c r="BE1" s="178"/>
      <c r="BF1" s="178"/>
      <c r="BG1" s="178"/>
      <c r="BH1" s="178" t="s">
        <v>16</v>
      </c>
      <c r="BI1" s="178"/>
      <c r="BJ1" s="178"/>
      <c r="BK1" s="178"/>
      <c r="BL1" s="178"/>
      <c r="BM1" s="178"/>
      <c r="BN1" s="178"/>
      <c r="BO1" s="178"/>
      <c r="BP1" s="178"/>
      <c r="BQ1" s="178"/>
      <c r="BR1" s="178"/>
      <c r="BS1" s="178"/>
      <c r="BT1" s="178"/>
    </row>
    <row r="2" spans="1:72" s="1" customFormat="1" ht="32.25" customHeight="1">
      <c r="A2" s="397" t="s">
        <v>102</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177"/>
      <c r="AH2" s="177"/>
      <c r="AI2" s="177"/>
      <c r="AJ2" s="177"/>
      <c r="AK2" s="177"/>
      <c r="AL2" s="177"/>
      <c r="AM2" s="177"/>
      <c r="AN2" s="177"/>
      <c r="AO2" s="177"/>
      <c r="AP2" s="177"/>
      <c r="AQ2" s="177"/>
      <c r="AR2" s="177"/>
      <c r="AS2" s="177"/>
      <c r="AT2" s="177"/>
      <c r="AU2" s="177"/>
      <c r="AV2" s="177"/>
      <c r="AW2" s="177"/>
      <c r="AX2" s="177"/>
      <c r="AY2" s="179"/>
      <c r="AZ2" s="179"/>
      <c r="BA2" s="179"/>
      <c r="BB2" s="179"/>
      <c r="BC2" s="179"/>
      <c r="BD2" s="179"/>
      <c r="BE2" s="179"/>
      <c r="BF2" s="179"/>
      <c r="BG2" s="179"/>
      <c r="BH2" s="179" t="s">
        <v>103</v>
      </c>
      <c r="BI2" s="179"/>
      <c r="BJ2" s="179"/>
      <c r="BK2" s="179"/>
      <c r="BL2" s="179"/>
      <c r="BM2" s="179"/>
      <c r="BN2" s="179"/>
      <c r="BO2" s="179"/>
      <c r="BP2" s="179"/>
      <c r="BQ2" s="179"/>
      <c r="BR2" s="179"/>
      <c r="BS2" s="179"/>
      <c r="BT2" s="179"/>
    </row>
    <row r="3" spans="1:72" s="1" customFormat="1" ht="26.25" customHeight="1">
      <c r="A3" s="398" t="s">
        <v>104</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row>
    <row r="4" spans="1:72" s="1" customFormat="1" ht="33" customHeight="1">
      <c r="A4" s="399" t="s">
        <v>105</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row>
    <row r="5" spans="1:72" ht="33.75" customHeight="1">
      <c r="A5" s="400" t="s">
        <v>106</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row>
    <row r="6" spans="1:72" ht="35.25" customHeight="1">
      <c r="A6" s="401" t="s">
        <v>107</v>
      </c>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row>
    <row r="7" spans="1:72" s="2" customFormat="1" ht="35.25" customHeight="1">
      <c r="A7" s="366" t="s">
        <v>0</v>
      </c>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row>
    <row r="8" spans="1:72" s="3" customFormat="1" ht="48.75" customHeight="1">
      <c r="A8" s="374" t="s">
        <v>17</v>
      </c>
      <c r="B8" s="374" t="s">
        <v>108</v>
      </c>
      <c r="C8" s="374" t="s">
        <v>20</v>
      </c>
      <c r="D8" s="374" t="s">
        <v>21</v>
      </c>
      <c r="E8" s="374" t="s">
        <v>22</v>
      </c>
      <c r="F8" s="374" t="s">
        <v>83</v>
      </c>
      <c r="G8" s="374" t="s">
        <v>84</v>
      </c>
      <c r="H8" s="386" t="s">
        <v>109</v>
      </c>
      <c r="I8" s="394"/>
      <c r="J8" s="394"/>
      <c r="K8" s="394"/>
      <c r="L8" s="394"/>
      <c r="M8" s="394"/>
      <c r="N8" s="394"/>
      <c r="O8" s="387"/>
      <c r="P8" s="378" t="s">
        <v>110</v>
      </c>
      <c r="Q8" s="379"/>
      <c r="R8" s="379"/>
      <c r="S8" s="379"/>
      <c r="T8" s="379"/>
      <c r="U8" s="379"/>
      <c r="V8" s="379"/>
      <c r="W8" s="378" t="s">
        <v>111</v>
      </c>
      <c r="X8" s="379"/>
      <c r="Y8" s="379"/>
      <c r="Z8" s="379"/>
      <c r="AA8" s="379"/>
      <c r="AB8" s="379"/>
      <c r="AC8" s="379"/>
      <c r="AD8" s="380" t="s">
        <v>112</v>
      </c>
      <c r="AE8" s="381"/>
      <c r="AF8" s="381"/>
      <c r="AG8" s="381"/>
      <c r="AH8" s="382"/>
      <c r="AI8" s="380" t="s">
        <v>113</v>
      </c>
      <c r="AJ8" s="381"/>
      <c r="AK8" s="381"/>
      <c r="AL8" s="381"/>
      <c r="AM8" s="381"/>
      <c r="AN8" s="381"/>
      <c r="AO8" s="382"/>
      <c r="AP8" s="380" t="s">
        <v>114</v>
      </c>
      <c r="AQ8" s="381"/>
      <c r="AR8" s="381"/>
      <c r="AS8" s="381"/>
      <c r="AT8" s="381"/>
      <c r="AU8" s="381"/>
      <c r="AV8" s="381"/>
      <c r="AW8" s="381"/>
      <c r="AX8" s="382"/>
      <c r="AY8" s="380" t="s">
        <v>115</v>
      </c>
      <c r="AZ8" s="381"/>
      <c r="BA8" s="381"/>
      <c r="BB8" s="381"/>
      <c r="BC8" s="381"/>
      <c r="BD8" s="381"/>
      <c r="BE8" s="381"/>
      <c r="BF8" s="381"/>
      <c r="BG8" s="382"/>
      <c r="BH8" s="380" t="s">
        <v>116</v>
      </c>
      <c r="BI8" s="381"/>
      <c r="BJ8" s="381"/>
      <c r="BK8" s="381"/>
      <c r="BL8" s="381"/>
      <c r="BM8" s="381"/>
      <c r="BN8" s="381"/>
      <c r="BO8" s="381"/>
      <c r="BP8" s="382"/>
      <c r="BQ8" s="378" t="s">
        <v>3</v>
      </c>
    </row>
    <row r="9" spans="1:72" s="3" customFormat="1" ht="29.25" customHeight="1">
      <c r="A9" s="375"/>
      <c r="B9" s="375"/>
      <c r="C9" s="375"/>
      <c r="D9" s="375"/>
      <c r="E9" s="375"/>
      <c r="F9" s="375"/>
      <c r="G9" s="375"/>
      <c r="H9" s="369" t="s">
        <v>86</v>
      </c>
      <c r="I9" s="369" t="s">
        <v>25</v>
      </c>
      <c r="J9" s="369"/>
      <c r="K9" s="369"/>
      <c r="L9" s="369"/>
      <c r="M9" s="369"/>
      <c r="N9" s="369"/>
      <c r="O9" s="369"/>
      <c r="P9" s="379"/>
      <c r="Q9" s="379"/>
      <c r="R9" s="379"/>
      <c r="S9" s="379"/>
      <c r="T9" s="379"/>
      <c r="U9" s="379"/>
      <c r="V9" s="379"/>
      <c r="W9" s="379"/>
      <c r="X9" s="379"/>
      <c r="Y9" s="379"/>
      <c r="Z9" s="379"/>
      <c r="AA9" s="379"/>
      <c r="AB9" s="379"/>
      <c r="AC9" s="379"/>
      <c r="AD9" s="383"/>
      <c r="AE9" s="384"/>
      <c r="AF9" s="384"/>
      <c r="AG9" s="384"/>
      <c r="AH9" s="385"/>
      <c r="AI9" s="383"/>
      <c r="AJ9" s="384"/>
      <c r="AK9" s="384"/>
      <c r="AL9" s="384"/>
      <c r="AM9" s="384"/>
      <c r="AN9" s="384"/>
      <c r="AO9" s="385"/>
      <c r="AP9" s="383"/>
      <c r="AQ9" s="384"/>
      <c r="AR9" s="384"/>
      <c r="AS9" s="384"/>
      <c r="AT9" s="384"/>
      <c r="AU9" s="384"/>
      <c r="AV9" s="384"/>
      <c r="AW9" s="384"/>
      <c r="AX9" s="385"/>
      <c r="AY9" s="383"/>
      <c r="AZ9" s="384"/>
      <c r="BA9" s="384"/>
      <c r="BB9" s="384"/>
      <c r="BC9" s="384"/>
      <c r="BD9" s="384"/>
      <c r="BE9" s="384"/>
      <c r="BF9" s="384"/>
      <c r="BG9" s="385"/>
      <c r="BH9" s="383"/>
      <c r="BI9" s="384"/>
      <c r="BJ9" s="384"/>
      <c r="BK9" s="384"/>
      <c r="BL9" s="384"/>
      <c r="BM9" s="384"/>
      <c r="BN9" s="384"/>
      <c r="BO9" s="384"/>
      <c r="BP9" s="385"/>
      <c r="BQ9" s="378"/>
    </row>
    <row r="10" spans="1:72" s="3" customFormat="1" ht="30.75" customHeight="1">
      <c r="A10" s="375"/>
      <c r="B10" s="375"/>
      <c r="C10" s="375"/>
      <c r="D10" s="375"/>
      <c r="E10" s="375"/>
      <c r="F10" s="375"/>
      <c r="G10" s="375"/>
      <c r="H10" s="369"/>
      <c r="I10" s="369" t="s">
        <v>27</v>
      </c>
      <c r="J10" s="395" t="s">
        <v>11</v>
      </c>
      <c r="K10" s="395"/>
      <c r="L10" s="395"/>
      <c r="M10" s="395"/>
      <c r="N10" s="395"/>
      <c r="O10" s="395"/>
      <c r="P10" s="369" t="s">
        <v>27</v>
      </c>
      <c r="Q10" s="395" t="s">
        <v>11</v>
      </c>
      <c r="R10" s="395"/>
      <c r="S10" s="395"/>
      <c r="T10" s="395"/>
      <c r="U10" s="395"/>
      <c r="V10" s="395"/>
      <c r="W10" s="369" t="s">
        <v>27</v>
      </c>
      <c r="X10" s="395" t="s">
        <v>11</v>
      </c>
      <c r="Y10" s="395"/>
      <c r="Z10" s="395"/>
      <c r="AA10" s="395"/>
      <c r="AB10" s="395"/>
      <c r="AC10" s="395"/>
      <c r="AD10" s="369" t="s">
        <v>27</v>
      </c>
      <c r="AE10" s="395" t="s">
        <v>11</v>
      </c>
      <c r="AF10" s="395"/>
      <c r="AG10" s="395"/>
      <c r="AH10" s="395"/>
      <c r="AI10" s="369" t="s">
        <v>27</v>
      </c>
      <c r="AJ10" s="395" t="s">
        <v>11</v>
      </c>
      <c r="AK10" s="395"/>
      <c r="AL10" s="395"/>
      <c r="AM10" s="395"/>
      <c r="AN10" s="395"/>
      <c r="AO10" s="395"/>
      <c r="AP10" s="369" t="s">
        <v>27</v>
      </c>
      <c r="AQ10" s="395" t="s">
        <v>11</v>
      </c>
      <c r="AR10" s="395"/>
      <c r="AS10" s="395"/>
      <c r="AT10" s="395"/>
      <c r="AU10" s="395"/>
      <c r="AV10" s="395"/>
      <c r="AW10" s="395"/>
      <c r="AX10" s="395"/>
      <c r="AY10" s="369" t="s">
        <v>27</v>
      </c>
      <c r="AZ10" s="395" t="s">
        <v>11</v>
      </c>
      <c r="BA10" s="395"/>
      <c r="BB10" s="395"/>
      <c r="BC10" s="395"/>
      <c r="BD10" s="395"/>
      <c r="BE10" s="395"/>
      <c r="BF10" s="395"/>
      <c r="BG10" s="395"/>
      <c r="BH10" s="369" t="s">
        <v>27</v>
      </c>
      <c r="BI10" s="395" t="s">
        <v>11</v>
      </c>
      <c r="BJ10" s="395"/>
      <c r="BK10" s="395"/>
      <c r="BL10" s="395"/>
      <c r="BM10" s="395"/>
      <c r="BN10" s="395"/>
      <c r="BO10" s="395"/>
      <c r="BP10" s="395"/>
      <c r="BQ10" s="378"/>
    </row>
    <row r="11" spans="1:72" s="3" customFormat="1" ht="40.15" customHeight="1">
      <c r="A11" s="375"/>
      <c r="B11" s="375"/>
      <c r="C11" s="375"/>
      <c r="D11" s="375"/>
      <c r="E11" s="375"/>
      <c r="F11" s="375"/>
      <c r="G11" s="375"/>
      <c r="H11" s="369"/>
      <c r="I11" s="369"/>
      <c r="J11" s="378" t="s">
        <v>117</v>
      </c>
      <c r="K11" s="378"/>
      <c r="L11" s="369" t="s">
        <v>118</v>
      </c>
      <c r="M11" s="369"/>
      <c r="N11" s="369"/>
      <c r="O11" s="369"/>
      <c r="P11" s="369"/>
      <c r="Q11" s="378" t="s">
        <v>119</v>
      </c>
      <c r="R11" s="378"/>
      <c r="S11" s="378"/>
      <c r="T11" s="386" t="s">
        <v>120</v>
      </c>
      <c r="U11" s="394"/>
      <c r="V11" s="387"/>
      <c r="W11" s="369"/>
      <c r="X11" s="378" t="s">
        <v>119</v>
      </c>
      <c r="Y11" s="378"/>
      <c r="Z11" s="378"/>
      <c r="AA11" s="386" t="s">
        <v>120</v>
      </c>
      <c r="AB11" s="394"/>
      <c r="AC11" s="387"/>
      <c r="AD11" s="369"/>
      <c r="AE11" s="378" t="s">
        <v>119</v>
      </c>
      <c r="AF11" s="378"/>
      <c r="AG11" s="378"/>
      <c r="AH11" s="369" t="s">
        <v>120</v>
      </c>
      <c r="AI11" s="369"/>
      <c r="AJ11" s="378" t="s">
        <v>119</v>
      </c>
      <c r="AK11" s="378"/>
      <c r="AL11" s="378"/>
      <c r="AM11" s="386" t="s">
        <v>120</v>
      </c>
      <c r="AN11" s="394"/>
      <c r="AO11" s="387"/>
      <c r="AP11" s="369"/>
      <c r="AQ11" s="392" t="s">
        <v>119</v>
      </c>
      <c r="AR11" s="396"/>
      <c r="AS11" s="396"/>
      <c r="AT11" s="396"/>
      <c r="AU11" s="393"/>
      <c r="AV11" s="386" t="s">
        <v>120</v>
      </c>
      <c r="AW11" s="394"/>
      <c r="AX11" s="387"/>
      <c r="AY11" s="369"/>
      <c r="AZ11" s="392" t="s">
        <v>119</v>
      </c>
      <c r="BA11" s="396"/>
      <c r="BB11" s="396"/>
      <c r="BC11" s="396"/>
      <c r="BD11" s="393"/>
      <c r="BE11" s="386" t="s">
        <v>120</v>
      </c>
      <c r="BF11" s="394"/>
      <c r="BG11" s="387"/>
      <c r="BH11" s="369"/>
      <c r="BI11" s="392" t="s">
        <v>119</v>
      </c>
      <c r="BJ11" s="396"/>
      <c r="BK11" s="396"/>
      <c r="BL11" s="396"/>
      <c r="BM11" s="393"/>
      <c r="BN11" s="386" t="s">
        <v>120</v>
      </c>
      <c r="BO11" s="394"/>
      <c r="BP11" s="387"/>
      <c r="BQ11" s="378"/>
    </row>
    <row r="12" spans="1:72" s="3" customFormat="1" ht="32.25" customHeight="1">
      <c r="A12" s="375"/>
      <c r="B12" s="375"/>
      <c r="C12" s="375"/>
      <c r="D12" s="375"/>
      <c r="E12" s="375"/>
      <c r="F12" s="375"/>
      <c r="G12" s="375"/>
      <c r="H12" s="369"/>
      <c r="I12" s="369"/>
      <c r="J12" s="378"/>
      <c r="K12" s="378"/>
      <c r="L12" s="369"/>
      <c r="M12" s="369"/>
      <c r="N12" s="369"/>
      <c r="O12" s="369"/>
      <c r="P12" s="369"/>
      <c r="Q12" s="369" t="s">
        <v>5</v>
      </c>
      <c r="R12" s="369" t="s">
        <v>121</v>
      </c>
      <c r="S12" s="369"/>
      <c r="T12" s="374" t="s">
        <v>5</v>
      </c>
      <c r="U12" s="392" t="s">
        <v>121</v>
      </c>
      <c r="V12" s="393"/>
      <c r="W12" s="369"/>
      <c r="X12" s="369" t="s">
        <v>5</v>
      </c>
      <c r="Y12" s="369" t="s">
        <v>121</v>
      </c>
      <c r="Z12" s="369"/>
      <c r="AA12" s="374" t="s">
        <v>5</v>
      </c>
      <c r="AB12" s="392" t="s">
        <v>121</v>
      </c>
      <c r="AC12" s="393"/>
      <c r="AD12" s="369"/>
      <c r="AE12" s="369" t="s">
        <v>5</v>
      </c>
      <c r="AF12" s="369" t="s">
        <v>121</v>
      </c>
      <c r="AG12" s="369"/>
      <c r="AH12" s="369"/>
      <c r="AI12" s="369"/>
      <c r="AJ12" s="369" t="s">
        <v>5</v>
      </c>
      <c r="AK12" s="369" t="s">
        <v>121</v>
      </c>
      <c r="AL12" s="369"/>
      <c r="AM12" s="374" t="s">
        <v>5</v>
      </c>
      <c r="AN12" s="392" t="s">
        <v>121</v>
      </c>
      <c r="AO12" s="393"/>
      <c r="AP12" s="369"/>
      <c r="AQ12" s="369" t="s">
        <v>5</v>
      </c>
      <c r="AR12" s="369" t="s">
        <v>121</v>
      </c>
      <c r="AS12" s="369"/>
      <c r="AT12" s="369"/>
      <c r="AU12" s="369"/>
      <c r="AV12" s="374" t="s">
        <v>5</v>
      </c>
      <c r="AW12" s="392" t="s">
        <v>121</v>
      </c>
      <c r="AX12" s="393"/>
      <c r="AY12" s="369"/>
      <c r="AZ12" s="369" t="s">
        <v>5</v>
      </c>
      <c r="BA12" s="369" t="s">
        <v>121</v>
      </c>
      <c r="BB12" s="369"/>
      <c r="BC12" s="369"/>
      <c r="BD12" s="369"/>
      <c r="BE12" s="374" t="s">
        <v>5</v>
      </c>
      <c r="BF12" s="392" t="s">
        <v>121</v>
      </c>
      <c r="BG12" s="393"/>
      <c r="BH12" s="369"/>
      <c r="BI12" s="369" t="s">
        <v>5</v>
      </c>
      <c r="BJ12" s="369" t="s">
        <v>121</v>
      </c>
      <c r="BK12" s="369"/>
      <c r="BL12" s="369"/>
      <c r="BM12" s="369"/>
      <c r="BN12" s="374" t="s">
        <v>5</v>
      </c>
      <c r="BO12" s="392" t="s">
        <v>121</v>
      </c>
      <c r="BP12" s="393"/>
      <c r="BQ12" s="378"/>
    </row>
    <row r="13" spans="1:72" s="3" customFormat="1" ht="30" customHeight="1">
      <c r="A13" s="375"/>
      <c r="B13" s="375"/>
      <c r="C13" s="375"/>
      <c r="D13" s="375"/>
      <c r="E13" s="375"/>
      <c r="F13" s="375"/>
      <c r="G13" s="375"/>
      <c r="H13" s="369"/>
      <c r="I13" s="369"/>
      <c r="J13" s="369" t="s">
        <v>5</v>
      </c>
      <c r="K13" s="369" t="s">
        <v>28</v>
      </c>
      <c r="L13" s="372" t="s">
        <v>88</v>
      </c>
      <c r="M13" s="386" t="s">
        <v>89</v>
      </c>
      <c r="N13" s="394"/>
      <c r="O13" s="387"/>
      <c r="P13" s="369"/>
      <c r="Q13" s="369"/>
      <c r="R13" s="369" t="s">
        <v>122</v>
      </c>
      <c r="S13" s="369" t="s">
        <v>123</v>
      </c>
      <c r="T13" s="375"/>
      <c r="U13" s="372" t="s">
        <v>90</v>
      </c>
      <c r="V13" s="372" t="s">
        <v>91</v>
      </c>
      <c r="W13" s="369"/>
      <c r="X13" s="369"/>
      <c r="Y13" s="369" t="s">
        <v>122</v>
      </c>
      <c r="Z13" s="369" t="s">
        <v>123</v>
      </c>
      <c r="AA13" s="375"/>
      <c r="AB13" s="372" t="s">
        <v>90</v>
      </c>
      <c r="AC13" s="372" t="s">
        <v>91</v>
      </c>
      <c r="AD13" s="369"/>
      <c r="AE13" s="369"/>
      <c r="AF13" s="369" t="s">
        <v>122</v>
      </c>
      <c r="AG13" s="369" t="s">
        <v>123</v>
      </c>
      <c r="AH13" s="369"/>
      <c r="AI13" s="369"/>
      <c r="AJ13" s="369"/>
      <c r="AK13" s="369" t="s">
        <v>28</v>
      </c>
      <c r="AL13" s="369" t="s">
        <v>123</v>
      </c>
      <c r="AM13" s="375"/>
      <c r="AN13" s="372" t="s">
        <v>90</v>
      </c>
      <c r="AO13" s="372" t="s">
        <v>91</v>
      </c>
      <c r="AP13" s="369"/>
      <c r="AQ13" s="369"/>
      <c r="AR13" s="369" t="s">
        <v>122</v>
      </c>
      <c r="AS13" s="369"/>
      <c r="AT13" s="369" t="s">
        <v>123</v>
      </c>
      <c r="AU13" s="369"/>
      <c r="AV13" s="375"/>
      <c r="AW13" s="372" t="s">
        <v>90</v>
      </c>
      <c r="AX13" s="372" t="s">
        <v>91</v>
      </c>
      <c r="AY13" s="369"/>
      <c r="AZ13" s="369"/>
      <c r="BA13" s="369" t="s">
        <v>122</v>
      </c>
      <c r="BB13" s="369"/>
      <c r="BC13" s="369" t="s">
        <v>123</v>
      </c>
      <c r="BD13" s="369"/>
      <c r="BE13" s="375"/>
      <c r="BF13" s="372" t="s">
        <v>90</v>
      </c>
      <c r="BG13" s="372" t="s">
        <v>91</v>
      </c>
      <c r="BH13" s="369"/>
      <c r="BI13" s="369"/>
      <c r="BJ13" s="369" t="s">
        <v>122</v>
      </c>
      <c r="BK13" s="369"/>
      <c r="BL13" s="369" t="s">
        <v>123</v>
      </c>
      <c r="BM13" s="369"/>
      <c r="BN13" s="375"/>
      <c r="BO13" s="372" t="s">
        <v>90</v>
      </c>
      <c r="BP13" s="372" t="s">
        <v>91</v>
      </c>
      <c r="BQ13" s="378"/>
    </row>
    <row r="14" spans="1:72" s="3" customFormat="1" ht="30" customHeight="1">
      <c r="A14" s="375"/>
      <c r="B14" s="375"/>
      <c r="C14" s="375"/>
      <c r="D14" s="375"/>
      <c r="E14" s="375"/>
      <c r="F14" s="375"/>
      <c r="G14" s="375"/>
      <c r="H14" s="369"/>
      <c r="I14" s="369"/>
      <c r="J14" s="369"/>
      <c r="K14" s="369"/>
      <c r="L14" s="377"/>
      <c r="M14" s="372" t="s">
        <v>5</v>
      </c>
      <c r="N14" s="386" t="s">
        <v>10</v>
      </c>
      <c r="O14" s="387"/>
      <c r="P14" s="369"/>
      <c r="Q14" s="369"/>
      <c r="R14" s="369"/>
      <c r="S14" s="369"/>
      <c r="T14" s="375"/>
      <c r="U14" s="377"/>
      <c r="V14" s="377"/>
      <c r="W14" s="369"/>
      <c r="X14" s="369"/>
      <c r="Y14" s="369"/>
      <c r="Z14" s="369"/>
      <c r="AA14" s="375"/>
      <c r="AB14" s="377"/>
      <c r="AC14" s="377"/>
      <c r="AD14" s="369"/>
      <c r="AE14" s="369"/>
      <c r="AF14" s="369"/>
      <c r="AG14" s="369"/>
      <c r="AH14" s="369"/>
      <c r="AI14" s="369"/>
      <c r="AJ14" s="369"/>
      <c r="AK14" s="369"/>
      <c r="AL14" s="369"/>
      <c r="AM14" s="375"/>
      <c r="AN14" s="377"/>
      <c r="AO14" s="377"/>
      <c r="AP14" s="369"/>
      <c r="AQ14" s="369"/>
      <c r="AR14" s="372" t="s">
        <v>5</v>
      </c>
      <c r="AS14" s="370" t="s">
        <v>87</v>
      </c>
      <c r="AT14" s="372" t="s">
        <v>5</v>
      </c>
      <c r="AU14" s="370" t="s">
        <v>87</v>
      </c>
      <c r="AV14" s="375"/>
      <c r="AW14" s="377"/>
      <c r="AX14" s="377"/>
      <c r="AY14" s="369"/>
      <c r="AZ14" s="369"/>
      <c r="BA14" s="372" t="s">
        <v>5</v>
      </c>
      <c r="BB14" s="370" t="s">
        <v>87</v>
      </c>
      <c r="BC14" s="372" t="s">
        <v>5</v>
      </c>
      <c r="BD14" s="370" t="s">
        <v>87</v>
      </c>
      <c r="BE14" s="375"/>
      <c r="BF14" s="377"/>
      <c r="BG14" s="377"/>
      <c r="BH14" s="369"/>
      <c r="BI14" s="369"/>
      <c r="BJ14" s="372" t="s">
        <v>5</v>
      </c>
      <c r="BK14" s="370" t="s">
        <v>87</v>
      </c>
      <c r="BL14" s="372" t="s">
        <v>5</v>
      </c>
      <c r="BM14" s="370" t="s">
        <v>87</v>
      </c>
      <c r="BN14" s="375"/>
      <c r="BO14" s="377"/>
      <c r="BP14" s="377"/>
      <c r="BQ14" s="378"/>
    </row>
    <row r="15" spans="1:72" s="3" customFormat="1" ht="70.5" customHeight="1">
      <c r="A15" s="376"/>
      <c r="B15" s="376"/>
      <c r="C15" s="376"/>
      <c r="D15" s="376"/>
      <c r="E15" s="376"/>
      <c r="F15" s="376"/>
      <c r="G15" s="376"/>
      <c r="H15" s="369"/>
      <c r="I15" s="369"/>
      <c r="J15" s="369"/>
      <c r="K15" s="369"/>
      <c r="L15" s="373"/>
      <c r="M15" s="373"/>
      <c r="N15" s="15" t="s">
        <v>90</v>
      </c>
      <c r="O15" s="15" t="s">
        <v>91</v>
      </c>
      <c r="P15" s="369"/>
      <c r="Q15" s="369"/>
      <c r="R15" s="369"/>
      <c r="S15" s="369"/>
      <c r="T15" s="376"/>
      <c r="U15" s="373"/>
      <c r="V15" s="373"/>
      <c r="W15" s="369"/>
      <c r="X15" s="369"/>
      <c r="Y15" s="369"/>
      <c r="Z15" s="369"/>
      <c r="AA15" s="376"/>
      <c r="AB15" s="373"/>
      <c r="AC15" s="373"/>
      <c r="AD15" s="369"/>
      <c r="AE15" s="369"/>
      <c r="AF15" s="369"/>
      <c r="AG15" s="369"/>
      <c r="AH15" s="369"/>
      <c r="AI15" s="369"/>
      <c r="AJ15" s="369"/>
      <c r="AK15" s="369"/>
      <c r="AL15" s="369"/>
      <c r="AM15" s="376"/>
      <c r="AN15" s="373"/>
      <c r="AO15" s="373"/>
      <c r="AP15" s="369"/>
      <c r="AQ15" s="369"/>
      <c r="AR15" s="373"/>
      <c r="AS15" s="371"/>
      <c r="AT15" s="373"/>
      <c r="AU15" s="371"/>
      <c r="AV15" s="376"/>
      <c r="AW15" s="373"/>
      <c r="AX15" s="373"/>
      <c r="AY15" s="369"/>
      <c r="AZ15" s="369"/>
      <c r="BA15" s="373"/>
      <c r="BB15" s="371"/>
      <c r="BC15" s="373"/>
      <c r="BD15" s="371"/>
      <c r="BE15" s="376"/>
      <c r="BF15" s="373"/>
      <c r="BG15" s="373"/>
      <c r="BH15" s="369"/>
      <c r="BI15" s="369"/>
      <c r="BJ15" s="373"/>
      <c r="BK15" s="371"/>
      <c r="BL15" s="373"/>
      <c r="BM15" s="371"/>
      <c r="BN15" s="376"/>
      <c r="BO15" s="373"/>
      <c r="BP15" s="373"/>
      <c r="BQ15" s="378"/>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4"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4" s="168" customFormat="1" ht="106.5" hidden="1" customHeight="1">
      <c r="A18" s="209" t="s">
        <v>92</v>
      </c>
      <c r="B18" s="17" t="s">
        <v>124</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4" ht="54.75" customHeight="1">
      <c r="A19" s="18" t="s">
        <v>30</v>
      </c>
      <c r="B19" s="19" t="s">
        <v>125</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180"/>
      <c r="BS19" s="180"/>
      <c r="BT19" s="180"/>
      <c r="BU19" s="180"/>
      <c r="BV19" s="180"/>
    </row>
    <row r="20" spans="1:74" s="5" customFormat="1" ht="90.75" hidden="1" customHeight="1">
      <c r="A20" s="18">
        <v>1</v>
      </c>
      <c r="B20" s="22" t="s">
        <v>126</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6"/>
      <c r="BS20" s="36"/>
      <c r="BT20" s="36"/>
      <c r="BU20" s="36"/>
      <c r="BV20" s="35"/>
    </row>
    <row r="21" spans="1:74" s="5" customFormat="1" ht="77.650000000000006" customHeight="1">
      <c r="A21" s="170" t="s">
        <v>40</v>
      </c>
      <c r="B21" s="171" t="s">
        <v>127</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6"/>
      <c r="BS21" s="36"/>
      <c r="BT21" s="36"/>
      <c r="BU21" s="36"/>
      <c r="BV21" s="35"/>
    </row>
    <row r="22" spans="1:74" s="169" customFormat="1" ht="31.5" customHeight="1">
      <c r="A22" s="170" t="s">
        <v>34</v>
      </c>
      <c r="B22" s="171" t="s">
        <v>35</v>
      </c>
      <c r="C22" s="172"/>
      <c r="D22" s="172"/>
      <c r="E22" s="172"/>
      <c r="F22" s="172"/>
      <c r="G22" s="172"/>
      <c r="H22" s="172"/>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81"/>
      <c r="BS22" s="181"/>
      <c r="BT22" s="181"/>
      <c r="BU22" s="181"/>
      <c r="BV22" s="183"/>
    </row>
    <row r="23" spans="1:74" ht="34.15" customHeight="1">
      <c r="A23" s="20" t="s">
        <v>33</v>
      </c>
      <c r="B23" s="21" t="s">
        <v>57</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30"/>
      <c r="BS23" s="30"/>
      <c r="BT23" s="30"/>
      <c r="BU23" s="30"/>
      <c r="BV23" s="180"/>
    </row>
    <row r="24" spans="1:74" ht="36.75" customHeight="1">
      <c r="A24" s="20" t="s">
        <v>42</v>
      </c>
      <c r="B24" s="21" t="s">
        <v>57</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30"/>
      <c r="BS24" s="30"/>
      <c r="BT24" s="30"/>
      <c r="BU24" s="30"/>
      <c r="BV24" s="180"/>
    </row>
    <row r="25" spans="1:74" ht="30" customHeight="1">
      <c r="A25" s="20" t="s">
        <v>54</v>
      </c>
      <c r="B25" s="207" t="s">
        <v>58</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30"/>
      <c r="BS25" s="30"/>
      <c r="BT25" s="30"/>
      <c r="BU25" s="30"/>
      <c r="BV25" s="180"/>
    </row>
    <row r="26" spans="1:74" s="169" customFormat="1" ht="35.25" customHeight="1">
      <c r="A26" s="170" t="s">
        <v>36</v>
      </c>
      <c r="B26" s="171" t="s">
        <v>37</v>
      </c>
      <c r="C26" s="172"/>
      <c r="D26" s="172"/>
      <c r="E26" s="172"/>
      <c r="F26" s="172"/>
      <c r="G26" s="172"/>
      <c r="H26" s="172"/>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81"/>
      <c r="BS26" s="181"/>
      <c r="BT26" s="181"/>
      <c r="BU26" s="181"/>
      <c r="BV26" s="183"/>
    </row>
    <row r="27" spans="1:74" ht="38.65" customHeight="1">
      <c r="A27" s="20" t="s">
        <v>33</v>
      </c>
      <c r="B27" s="21" t="s">
        <v>57</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30"/>
      <c r="BS27" s="30"/>
      <c r="BT27" s="30"/>
      <c r="BU27" s="30"/>
      <c r="BV27" s="180"/>
    </row>
    <row r="28" spans="1:74" ht="29.25" customHeight="1">
      <c r="A28" s="20" t="s">
        <v>54</v>
      </c>
      <c r="B28" s="207" t="s">
        <v>58</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30"/>
      <c r="BS28" s="30"/>
      <c r="BT28" s="30"/>
      <c r="BU28" s="30"/>
      <c r="BV28" s="180"/>
    </row>
    <row r="29" spans="1:74" s="169" customFormat="1" ht="39.75" customHeight="1">
      <c r="A29" s="170" t="s">
        <v>38</v>
      </c>
      <c r="B29" s="171" t="s">
        <v>39</v>
      </c>
      <c r="C29" s="172"/>
      <c r="D29" s="172"/>
      <c r="E29" s="172"/>
      <c r="F29" s="172"/>
      <c r="G29" s="172"/>
      <c r="H29" s="172"/>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81"/>
      <c r="BS29" s="181"/>
      <c r="BT29" s="181"/>
      <c r="BU29" s="181"/>
      <c r="BV29" s="183"/>
    </row>
    <row r="30" spans="1:74" ht="36.75" customHeight="1">
      <c r="A30" s="20" t="s">
        <v>33</v>
      </c>
      <c r="B30" s="21" t="s">
        <v>57</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30"/>
      <c r="BS30" s="30"/>
      <c r="BT30" s="30"/>
      <c r="BU30" s="30"/>
      <c r="BV30" s="180"/>
    </row>
    <row r="31" spans="1:74" ht="31.5" customHeight="1">
      <c r="A31" s="20" t="s">
        <v>54</v>
      </c>
      <c r="B31" s="207" t="s">
        <v>58</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30"/>
      <c r="BS31" s="30"/>
      <c r="BT31" s="30"/>
      <c r="BU31" s="30"/>
      <c r="BV31" s="180"/>
    </row>
    <row r="32" spans="1:74" s="1" customFormat="1" ht="44.65" customHeight="1">
      <c r="A32" s="170" t="s">
        <v>43</v>
      </c>
      <c r="B32" s="171" t="s">
        <v>128</v>
      </c>
      <c r="C32" s="173"/>
      <c r="D32" s="173"/>
      <c r="E32" s="173"/>
      <c r="F32" s="173"/>
      <c r="G32" s="173"/>
      <c r="H32" s="173"/>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82"/>
      <c r="BS32" s="182"/>
      <c r="BT32" s="182"/>
      <c r="BU32" s="182"/>
      <c r="BV32" s="184"/>
    </row>
    <row r="33" spans="1:74" s="169" customFormat="1" ht="30" customHeight="1">
      <c r="A33" s="170" t="s">
        <v>34</v>
      </c>
      <c r="B33" s="171" t="s">
        <v>35</v>
      </c>
      <c r="C33" s="172"/>
      <c r="D33" s="172"/>
      <c r="E33" s="172"/>
      <c r="F33" s="172"/>
      <c r="G33" s="172"/>
      <c r="H33" s="172"/>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81"/>
      <c r="BS33" s="181"/>
      <c r="BT33" s="181"/>
      <c r="BU33" s="181"/>
      <c r="BV33" s="183"/>
    </row>
    <row r="34" spans="1:74" ht="30" customHeight="1">
      <c r="A34" s="20" t="s">
        <v>33</v>
      </c>
      <c r="B34" s="21" t="s">
        <v>57</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30"/>
      <c r="BS34" s="30"/>
      <c r="BT34" s="30"/>
      <c r="BU34" s="30"/>
      <c r="BV34" s="180"/>
    </row>
    <row r="35" spans="1:74" ht="30" customHeight="1">
      <c r="A35" s="20" t="s">
        <v>54</v>
      </c>
      <c r="B35" s="207" t="s">
        <v>58</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30"/>
      <c r="BS35" s="30"/>
      <c r="BT35" s="30"/>
      <c r="BU35" s="30"/>
      <c r="BV35" s="180"/>
    </row>
    <row r="36" spans="1:74" s="169" customFormat="1" ht="30" customHeight="1">
      <c r="A36" s="170" t="s">
        <v>36</v>
      </c>
      <c r="B36" s="171" t="s">
        <v>37</v>
      </c>
      <c r="C36" s="172"/>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81"/>
      <c r="BS36" s="181"/>
      <c r="BT36" s="181"/>
      <c r="BU36" s="181"/>
      <c r="BV36" s="183"/>
    </row>
    <row r="37" spans="1:74" ht="30" customHeight="1">
      <c r="A37" s="20" t="s">
        <v>33</v>
      </c>
      <c r="B37" s="21" t="s">
        <v>57</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30"/>
      <c r="BS37" s="30"/>
      <c r="BT37" s="30"/>
      <c r="BU37" s="30"/>
      <c r="BV37" s="180"/>
    </row>
    <row r="38" spans="1:74" ht="30" customHeight="1">
      <c r="A38" s="20" t="s">
        <v>54</v>
      </c>
      <c r="B38" s="207" t="s">
        <v>58</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30"/>
      <c r="BS38" s="30"/>
      <c r="BT38" s="30"/>
      <c r="BU38" s="30"/>
      <c r="BV38" s="180"/>
    </row>
    <row r="39" spans="1:74" s="169" customFormat="1" ht="30" customHeight="1">
      <c r="A39" s="170" t="s">
        <v>38</v>
      </c>
      <c r="B39" s="171" t="s">
        <v>39</v>
      </c>
      <c r="C39" s="172"/>
      <c r="D39" s="172"/>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81"/>
      <c r="BS39" s="181"/>
      <c r="BT39" s="181"/>
      <c r="BU39" s="181"/>
      <c r="BV39" s="183"/>
    </row>
    <row r="40" spans="1:74" ht="30" customHeight="1">
      <c r="A40" s="20" t="s">
        <v>33</v>
      </c>
      <c r="B40" s="21" t="s">
        <v>57</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30"/>
      <c r="BS40" s="30"/>
      <c r="BT40" s="30"/>
      <c r="BU40" s="30"/>
      <c r="BV40" s="180"/>
    </row>
    <row r="41" spans="1:74" ht="30" customHeight="1">
      <c r="A41" s="20" t="s">
        <v>54</v>
      </c>
      <c r="B41" s="207" t="s">
        <v>58</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30"/>
      <c r="BS41" s="30"/>
      <c r="BT41" s="30"/>
      <c r="BU41" s="30"/>
      <c r="BV41" s="180"/>
    </row>
    <row r="42" spans="1:74" s="1" customFormat="1" ht="71.25" customHeight="1">
      <c r="A42" s="170" t="s">
        <v>94</v>
      </c>
      <c r="B42" s="171" t="s">
        <v>129</v>
      </c>
      <c r="C42" s="171"/>
      <c r="D42" s="173"/>
      <c r="E42" s="173"/>
      <c r="F42" s="173"/>
      <c r="G42" s="173"/>
      <c r="H42" s="173"/>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82"/>
      <c r="BS42" s="182"/>
      <c r="BT42" s="182"/>
      <c r="BU42" s="182"/>
      <c r="BV42" s="184"/>
    </row>
    <row r="43" spans="1:74" s="169" customFormat="1" ht="30" customHeight="1">
      <c r="A43" s="170" t="s">
        <v>34</v>
      </c>
      <c r="B43" s="171" t="s">
        <v>35</v>
      </c>
      <c r="C43" s="172"/>
      <c r="D43" s="172"/>
      <c r="E43" s="172"/>
      <c r="F43" s="172"/>
      <c r="G43" s="172"/>
      <c r="H43" s="172"/>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81"/>
      <c r="BS43" s="181"/>
      <c r="BT43" s="181"/>
      <c r="BU43" s="181"/>
      <c r="BV43" s="183"/>
    </row>
    <row r="44" spans="1:74" ht="30" customHeight="1">
      <c r="A44" s="20" t="s">
        <v>33</v>
      </c>
      <c r="B44" s="21" t="s">
        <v>57</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30"/>
      <c r="BS44" s="30"/>
      <c r="BT44" s="30"/>
      <c r="BU44" s="30"/>
      <c r="BV44" s="180"/>
    </row>
    <row r="45" spans="1:74" ht="27.75" customHeight="1">
      <c r="A45" s="20" t="s">
        <v>54</v>
      </c>
      <c r="B45" s="207" t="s">
        <v>58</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30"/>
      <c r="BS45" s="30"/>
      <c r="BT45" s="30"/>
      <c r="BU45" s="30"/>
      <c r="BV45" s="180"/>
    </row>
    <row r="46" spans="1:74" s="169" customFormat="1" ht="30" customHeight="1">
      <c r="A46" s="170" t="s">
        <v>36</v>
      </c>
      <c r="B46" s="171" t="s">
        <v>37</v>
      </c>
      <c r="C46" s="172"/>
      <c r="D46" s="172"/>
      <c r="E46" s="172"/>
      <c r="F46" s="172"/>
      <c r="G46" s="172"/>
      <c r="H46" s="172"/>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81"/>
      <c r="BS46" s="181"/>
      <c r="BT46" s="181"/>
      <c r="BU46" s="181"/>
      <c r="BV46" s="183"/>
    </row>
    <row r="47" spans="1:74" ht="30" customHeight="1">
      <c r="A47" s="20" t="s">
        <v>33</v>
      </c>
      <c r="B47" s="21" t="s">
        <v>57</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30"/>
      <c r="BS47" s="30"/>
      <c r="BT47" s="30"/>
      <c r="BU47" s="30"/>
      <c r="BV47" s="180"/>
    </row>
    <row r="48" spans="1:74" ht="27" customHeight="1">
      <c r="A48" s="20" t="s">
        <v>54</v>
      </c>
      <c r="B48" s="207" t="s">
        <v>58</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0"/>
      <c r="BS48" s="30"/>
      <c r="BT48" s="30"/>
      <c r="BU48" s="30"/>
      <c r="BV48" s="180"/>
    </row>
    <row r="49" spans="1:74" s="169" customFormat="1" ht="30" customHeight="1">
      <c r="A49" s="170" t="s">
        <v>38</v>
      </c>
      <c r="B49" s="171" t="s">
        <v>39</v>
      </c>
      <c r="C49" s="172"/>
      <c r="D49" s="172"/>
      <c r="E49" s="172"/>
      <c r="F49" s="172"/>
      <c r="G49" s="172"/>
      <c r="H49" s="172"/>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81"/>
      <c r="BS49" s="181"/>
      <c r="BT49" s="181"/>
      <c r="BU49" s="181"/>
      <c r="BV49" s="183"/>
    </row>
    <row r="50" spans="1:74" ht="30" customHeight="1">
      <c r="A50" s="20" t="s">
        <v>33</v>
      </c>
      <c r="B50" s="21" t="s">
        <v>57</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30"/>
      <c r="BS50" s="30"/>
      <c r="BT50" s="30"/>
      <c r="BU50" s="30"/>
      <c r="BV50" s="180"/>
    </row>
    <row r="51" spans="1:74" ht="30" customHeight="1">
      <c r="A51" s="20" t="s">
        <v>54</v>
      </c>
      <c r="B51" s="207" t="s">
        <v>58</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30"/>
      <c r="BS51" s="30"/>
      <c r="BT51" s="30"/>
      <c r="BU51" s="30"/>
      <c r="BV51" s="180"/>
    </row>
    <row r="52" spans="1:74" s="169" customFormat="1" ht="57" customHeight="1">
      <c r="A52" s="170" t="s">
        <v>50</v>
      </c>
      <c r="B52" s="171" t="s">
        <v>130</v>
      </c>
      <c r="C52" s="172"/>
      <c r="D52" s="172"/>
      <c r="E52" s="172"/>
      <c r="F52" s="172"/>
      <c r="G52" s="172"/>
      <c r="H52" s="172"/>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81"/>
      <c r="BS52" s="181"/>
      <c r="BT52" s="181"/>
      <c r="BU52" s="181"/>
      <c r="BV52" s="183"/>
    </row>
    <row r="53" spans="1:74" s="169" customFormat="1" ht="36" customHeight="1">
      <c r="A53" s="170" t="s">
        <v>34</v>
      </c>
      <c r="B53" s="171" t="s">
        <v>35</v>
      </c>
      <c r="C53" s="172"/>
      <c r="D53" s="172"/>
      <c r="E53" s="172"/>
      <c r="F53" s="172"/>
      <c r="G53" s="172"/>
      <c r="H53" s="172"/>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81"/>
      <c r="BS53" s="181"/>
      <c r="BT53" s="181"/>
      <c r="BU53" s="181"/>
      <c r="BV53" s="183"/>
    </row>
    <row r="54" spans="1:74" s="169" customFormat="1" ht="33.75" customHeight="1">
      <c r="A54" s="20" t="s">
        <v>33</v>
      </c>
      <c r="B54" s="21" t="s">
        <v>57</v>
      </c>
      <c r="C54" s="172"/>
      <c r="D54" s="172"/>
      <c r="E54" s="172"/>
      <c r="F54" s="172"/>
      <c r="G54" s="172"/>
      <c r="H54" s="172"/>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81"/>
      <c r="BS54" s="181"/>
      <c r="BT54" s="181"/>
      <c r="BU54" s="181"/>
      <c r="BV54" s="183"/>
    </row>
    <row r="55" spans="1:74" s="169" customFormat="1" ht="34.5" customHeight="1">
      <c r="A55" s="20" t="s">
        <v>54</v>
      </c>
      <c r="B55" s="207" t="s">
        <v>58</v>
      </c>
      <c r="C55" s="172"/>
      <c r="D55" s="172"/>
      <c r="E55" s="172"/>
      <c r="F55" s="172"/>
      <c r="G55" s="172"/>
      <c r="H55" s="172"/>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81"/>
      <c r="BS55" s="181"/>
      <c r="BT55" s="181"/>
      <c r="BU55" s="181"/>
      <c r="BV55" s="183"/>
    </row>
    <row r="56" spans="1:74" s="169" customFormat="1" ht="30.75" customHeight="1">
      <c r="A56" s="170" t="s">
        <v>36</v>
      </c>
      <c r="B56" s="171" t="s">
        <v>37</v>
      </c>
      <c r="C56" s="172"/>
      <c r="D56" s="172"/>
      <c r="E56" s="172"/>
      <c r="F56" s="172"/>
      <c r="G56" s="172"/>
      <c r="H56" s="172"/>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81"/>
      <c r="BS56" s="181"/>
      <c r="BT56" s="181"/>
      <c r="BU56" s="181"/>
      <c r="BV56" s="183"/>
    </row>
    <row r="57" spans="1:74" s="169" customFormat="1" ht="36" customHeight="1">
      <c r="A57" s="20" t="s">
        <v>33</v>
      </c>
      <c r="B57" s="21" t="s">
        <v>57</v>
      </c>
      <c r="C57" s="172"/>
      <c r="D57" s="172"/>
      <c r="E57" s="172"/>
      <c r="F57" s="172"/>
      <c r="G57" s="172"/>
      <c r="H57" s="172"/>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81"/>
      <c r="BS57" s="181"/>
      <c r="BT57" s="181"/>
      <c r="BU57" s="181"/>
      <c r="BV57" s="183"/>
    </row>
    <row r="58" spans="1:74" s="169" customFormat="1" ht="29.25" customHeight="1">
      <c r="A58" s="20" t="s">
        <v>54</v>
      </c>
      <c r="B58" s="207" t="s">
        <v>58</v>
      </c>
      <c r="C58" s="172"/>
      <c r="D58" s="172"/>
      <c r="E58" s="172"/>
      <c r="F58" s="172"/>
      <c r="G58" s="172"/>
      <c r="H58" s="172"/>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81"/>
      <c r="BS58" s="181"/>
      <c r="BT58" s="181"/>
      <c r="BU58" s="181"/>
      <c r="BV58" s="183"/>
    </row>
    <row r="59" spans="1:74" ht="30" customHeight="1">
      <c r="A59" s="170" t="s">
        <v>38</v>
      </c>
      <c r="B59" s="171" t="s">
        <v>39</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30"/>
      <c r="BS59" s="30"/>
      <c r="BT59" s="30"/>
      <c r="BU59" s="30"/>
      <c r="BV59" s="180"/>
    </row>
    <row r="60" spans="1:74" ht="30" customHeight="1">
      <c r="A60" s="20" t="s">
        <v>33</v>
      </c>
      <c r="B60" s="21" t="s">
        <v>57</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30"/>
      <c r="BS60" s="30"/>
      <c r="BT60" s="30"/>
      <c r="BU60" s="30"/>
      <c r="BV60" s="180"/>
    </row>
    <row r="61" spans="1:74" ht="30" customHeight="1">
      <c r="A61" s="20" t="s">
        <v>54</v>
      </c>
      <c r="B61" s="207" t="s">
        <v>58</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30"/>
      <c r="BS61" s="30"/>
      <c r="BT61" s="30"/>
      <c r="BU61" s="30"/>
      <c r="BV61" s="180"/>
    </row>
    <row r="62" spans="1:74" ht="55.9" customHeight="1">
      <c r="A62" s="18" t="s">
        <v>46</v>
      </c>
      <c r="B62" s="19" t="s">
        <v>125</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180"/>
      <c r="BS62" s="180"/>
      <c r="BT62" s="180"/>
      <c r="BU62" s="180"/>
      <c r="BV62" s="180"/>
    </row>
    <row r="63" spans="1:74" ht="50.25" customHeight="1">
      <c r="A63" s="20" t="s">
        <v>54</v>
      </c>
      <c r="B63" s="22" t="s">
        <v>95</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4" ht="107.25" hidden="1" customHeight="1">
      <c r="A64" s="18" t="s">
        <v>96</v>
      </c>
      <c r="B64" s="17" t="s">
        <v>131</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69" customFormat="1" ht="50.25" hidden="1" customHeight="1">
      <c r="A65" s="170" t="s">
        <v>54</v>
      </c>
      <c r="B65" s="171" t="s">
        <v>97</v>
      </c>
      <c r="C65" s="172"/>
      <c r="D65" s="172"/>
      <c r="E65" s="172"/>
      <c r="F65" s="172"/>
      <c r="G65" s="172"/>
      <c r="H65" s="172"/>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row>
    <row r="66" spans="1:69" s="168" customFormat="1" ht="106.5" hidden="1" customHeight="1">
      <c r="A66" s="209" t="s">
        <v>132</v>
      </c>
      <c r="B66" s="17" t="s">
        <v>133</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69" customFormat="1" ht="50.25" hidden="1" customHeight="1">
      <c r="A67" s="170" t="s">
        <v>54</v>
      </c>
      <c r="B67" s="171" t="s">
        <v>97</v>
      </c>
      <c r="C67" s="172"/>
      <c r="D67" s="172"/>
      <c r="E67" s="172"/>
      <c r="F67" s="172"/>
      <c r="G67" s="172"/>
      <c r="H67" s="172"/>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row>
    <row r="68" spans="1:69" s="168" customFormat="1" ht="106.5" hidden="1" customHeight="1">
      <c r="A68" s="209" t="s">
        <v>134</v>
      </c>
      <c r="B68" s="17" t="s">
        <v>124</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68"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97"/>
      <c r="B70" s="185" t="s">
        <v>135</v>
      </c>
      <c r="C70" s="186"/>
      <c r="D70" s="186"/>
      <c r="E70" s="186"/>
      <c r="F70" s="186"/>
      <c r="G70" s="186"/>
      <c r="H70" s="186"/>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row>
    <row r="71" spans="1:69" s="1" customFormat="1" ht="30.6" customHeight="1">
      <c r="A71" s="187"/>
      <c r="B71" s="388" t="s">
        <v>136</v>
      </c>
      <c r="C71" s="388"/>
      <c r="D71" s="388"/>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388"/>
      <c r="BH71" s="388"/>
      <c r="BI71" s="388"/>
      <c r="BJ71" s="388"/>
      <c r="BK71" s="388"/>
      <c r="BL71" s="388"/>
      <c r="BM71" s="388"/>
      <c r="BN71" s="388"/>
      <c r="BO71" s="388"/>
      <c r="BP71" s="388"/>
      <c r="BQ71" s="388"/>
    </row>
    <row r="72" spans="1:69" s="1" customFormat="1" ht="44.45" customHeight="1">
      <c r="A72" s="187"/>
      <c r="B72" s="389" t="s">
        <v>137</v>
      </c>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0"/>
      <c r="AY72" s="390"/>
      <c r="AZ72" s="390"/>
      <c r="BA72" s="390"/>
      <c r="BB72" s="390"/>
      <c r="BC72" s="390"/>
      <c r="BD72" s="390"/>
      <c r="BE72" s="390"/>
      <c r="BF72" s="390"/>
      <c r="BG72" s="390"/>
      <c r="BH72" s="390"/>
      <c r="BI72" s="390"/>
      <c r="BJ72" s="390"/>
      <c r="BK72" s="390"/>
      <c r="BL72" s="390"/>
      <c r="BM72" s="390"/>
      <c r="BN72" s="390"/>
      <c r="BO72" s="390"/>
      <c r="BP72" s="390"/>
      <c r="BQ72" s="390"/>
    </row>
    <row r="73" spans="1:69">
      <c r="A73" s="11"/>
      <c r="B73" s="188" t="s">
        <v>138</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1"/>
      <c r="BB73" s="11"/>
      <c r="BC73" s="11"/>
      <c r="BD73" s="11"/>
      <c r="BE73" s="11"/>
      <c r="BF73" s="11"/>
      <c r="BG73" s="11"/>
      <c r="BH73" s="189"/>
      <c r="BI73" s="189"/>
      <c r="BJ73" s="11"/>
      <c r="BK73" s="11"/>
      <c r="BL73" s="11"/>
      <c r="BM73" s="11"/>
      <c r="BN73" s="11"/>
      <c r="BO73" s="11"/>
      <c r="BP73" s="11"/>
      <c r="BQ73" s="11"/>
    </row>
    <row r="74" spans="1:69">
      <c r="A74" s="11"/>
      <c r="B74" s="391" t="s">
        <v>139</v>
      </c>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1"/>
      <c r="AO74" s="391"/>
      <c r="AP74" s="391"/>
      <c r="AQ74" s="391"/>
      <c r="AR74" s="391"/>
      <c r="AS74" s="391"/>
      <c r="AT74" s="391"/>
      <c r="AU74" s="391"/>
      <c r="AV74" s="391"/>
      <c r="AW74" s="391"/>
      <c r="AX74" s="391"/>
      <c r="AY74" s="391"/>
      <c r="AZ74" s="391"/>
      <c r="BA74" s="391"/>
      <c r="BB74" s="391"/>
      <c r="BC74" s="391"/>
      <c r="BD74" s="391"/>
      <c r="BE74" s="391"/>
      <c r="BF74" s="391"/>
      <c r="BG74" s="391"/>
      <c r="BH74" s="391"/>
      <c r="BI74" s="391"/>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pans="1:6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row>
    <row r="82" spans="1:6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row>
    <row r="83" spans="1:6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row>
    <row r="84" spans="1:6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row>
    <row r="85" spans="1:6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row>
    <row r="86" spans="1:6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row>
    <row r="87" spans="1:6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row>
    <row r="88" spans="1:6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row>
    <row r="89" spans="1:6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1:6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row>
    <row r="91" spans="1:6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row>
    <row r="92" spans="1:6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row>
    <row r="93" spans="1:6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row>
    <row r="94" spans="1:6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row>
    <row r="95" spans="1:6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row>
    <row r="96" spans="1:6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row>
    <row r="97" spans="1:6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row>
    <row r="98" spans="1:6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row>
    <row r="99" spans="1:6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row>
    <row r="100" spans="1:6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row>
    <row r="101" spans="1:6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row>
    <row r="102" spans="1:6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row>
    <row r="103" spans="1:6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row>
    <row r="104" spans="1:6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row>
    <row r="105" spans="1:6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row>
    <row r="106" spans="1:6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row>
    <row r="107" spans="1:6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row>
    <row r="108" spans="1:6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row>
    <row r="109" spans="1:6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row>
    <row r="110" spans="1:6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row>
    <row r="111" spans="1:6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row>
    <row r="112" spans="1:6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row>
    <row r="113" spans="1:6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row>
    <row r="114" spans="1:6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row>
    <row r="115" spans="1:6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row>
    <row r="116" spans="1:6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row>
    <row r="117" spans="1:6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row>
    <row r="118" spans="1:6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row>
    <row r="119" spans="1:6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row>
    <row r="120" spans="1:6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row>
    <row r="121" spans="1:6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row>
    <row r="122" spans="1:6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row>
    <row r="123" spans="1:6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row>
    <row r="124" spans="1:6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row>
    <row r="125" spans="1:6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row>
    <row r="126" spans="1:6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row>
    <row r="127" spans="1:6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row>
    <row r="128" spans="1:6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row>
    <row r="129" spans="1:6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row>
    <row r="130" spans="1:6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row>
    <row r="131" spans="1:6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row>
    <row r="132" spans="1:6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row>
    <row r="133" spans="1:6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row>
    <row r="134" spans="1:6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row>
    <row r="135" spans="1:6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row>
    <row r="136" spans="1:6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row>
    <row r="137" spans="1:6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row>
    <row r="138" spans="1:6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row>
    <row r="139" spans="1:6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row>
    <row r="140" spans="1:6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row>
    <row r="141" spans="1:6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row>
    <row r="142" spans="1:6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row>
    <row r="143" spans="1:6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row>
    <row r="144" spans="1:6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row>
    <row r="145" spans="1:6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row>
    <row r="146" spans="1:6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row>
    <row r="147" spans="1:6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row>
    <row r="148" spans="1:6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row>
    <row r="149" spans="1:6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row>
    <row r="150" spans="1:6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row>
    <row r="151" spans="1:6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row>
    <row r="152" spans="1:6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row>
    <row r="153" spans="1:6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row>
    <row r="154" spans="1:6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row>
    <row r="155" spans="1:6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row>
    <row r="156" spans="1:6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row>
    <row r="157" spans="1:6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row>
    <row r="158" spans="1:6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row>
    <row r="159" spans="1:6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row>
    <row r="160" spans="1:6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row>
    <row r="161" spans="1:6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row>
    <row r="162" spans="1:6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row>
    <row r="163" spans="1:6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row>
    <row r="164" spans="1:6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row>
    <row r="165" spans="1:6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row>
    <row r="166" spans="1:6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row>
    <row r="167" spans="1:6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row>
    <row r="168" spans="1:6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row>
    <row r="169" spans="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row>
    <row r="170" spans="1:6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row>
    <row r="171" spans="1:6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row>
    <row r="172" spans="1:6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row>
    <row r="173" spans="1:6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row>
    <row r="174" spans="1:6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row>
    <row r="175" spans="1:6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row>
    <row r="176" spans="1:6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row>
    <row r="177" spans="1:6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row>
    <row r="178" spans="1:6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row>
    <row r="179" spans="1:6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row>
    <row r="180" spans="1:6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row>
    <row r="181" spans="1:6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row>
    <row r="182" spans="1:6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row>
    <row r="183" spans="1:6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row>
    <row r="184" spans="1:6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row>
    <row r="185" spans="1:6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row>
    <row r="186" spans="1:6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row>
    <row r="187" spans="1:6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row>
    <row r="188" spans="1:6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row>
    <row r="189" spans="1:6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row>
    <row r="190" spans="1:6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row>
    <row r="191" spans="1:6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row>
    <row r="192" spans="1:6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row>
    <row r="193" spans="1:6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row>
    <row r="194" spans="1:6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row>
    <row r="195" spans="1:6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row>
    <row r="196" spans="1:6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row>
    <row r="197" spans="1:6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row>
    <row r="198" spans="1:6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row>
    <row r="199" spans="1:6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row>
    <row r="200" spans="1:6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row>
    <row r="201" spans="1:6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row>
    <row r="202" spans="1:6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row>
    <row r="203" spans="1:6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row>
    <row r="204" spans="1:6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row>
    <row r="205" spans="1:6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row>
    <row r="206" spans="1:6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row>
    <row r="207" spans="1:6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row>
    <row r="208" spans="1:6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row>
    <row r="209" spans="1:6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row>
    <row r="210" spans="1:6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row>
    <row r="211" spans="1:6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row>
    <row r="212" spans="1:6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row>
    <row r="213" spans="1:6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row>
    <row r="214" spans="1:6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row>
    <row r="215" spans="1:6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row>
    <row r="216" spans="1:6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row>
    <row r="217" spans="1:6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row>
    <row r="218" spans="1:6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row>
    <row r="219" spans="1:6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row>
    <row r="220" spans="1:69">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row>
    <row r="221" spans="1:69">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row>
    <row r="222" spans="1:69">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row>
    <row r="223" spans="1:69">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row>
    <row r="224" spans="1:69">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row>
    <row r="225" spans="1:69">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row>
    <row r="226" spans="1:69">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row>
    <row r="227" spans="1:69">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row>
    <row r="228" spans="1:69">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row>
    <row r="229" spans="1:6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row>
    <row r="230" spans="1:69">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row>
    <row r="231" spans="1:69">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row>
    <row r="232" spans="1:69">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row>
    <row r="233" spans="1:69">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row>
    <row r="234" spans="1:69">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row>
    <row r="235" spans="1:69">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row>
    <row r="236" spans="1:69">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row>
    <row r="237" spans="1:69">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row>
    <row r="238" spans="1:69">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row>
    <row r="239" spans="1:6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row>
    <row r="240" spans="1:69">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row>
    <row r="241" spans="1:69">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row>
    <row r="242" spans="1:69">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row>
    <row r="243" spans="1:69">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row>
    <row r="244" spans="1:69">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row>
    <row r="245" spans="1:69">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row>
    <row r="246" spans="1:69">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row>
    <row r="247" spans="1:69">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row>
    <row r="248" spans="1:69">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row>
    <row r="249" spans="1:6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row>
    <row r="250" spans="1:69">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row>
    <row r="251" spans="1:69">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row>
    <row r="252" spans="1:69">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row>
    <row r="253" spans="1:69">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row>
    <row r="254" spans="1:69">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row>
    <row r="255" spans="1:69">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row>
    <row r="256" spans="1:69">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row>
    <row r="257" spans="1:69">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row>
    <row r="258" spans="1:69">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row>
    <row r="259" spans="1:6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row>
    <row r="260" spans="1:69">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row>
    <row r="261" spans="1:69">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row>
    <row r="262" spans="1:69">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row>
    <row r="263" spans="1:69">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row>
    <row r="264" spans="1:69">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row>
    <row r="265" spans="1:69">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row>
    <row r="266" spans="1:69">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row>
    <row r="267" spans="1:69">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row>
    <row r="268" spans="1:69">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row>
    <row r="269" spans="1: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row>
    <row r="270" spans="1:69">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row>
    <row r="271" spans="1:69">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row>
    <row r="272" spans="1:69">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row>
    <row r="273" spans="1:69">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row>
    <row r="274" spans="1:69">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row>
    <row r="275" spans="1:69">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row>
    <row r="276" spans="1:69">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row>
    <row r="277" spans="1:69">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row>
    <row r="278" spans="1:69">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row>
    <row r="279" spans="1:6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row>
    <row r="280" spans="1:69">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row>
    <row r="281" spans="1:69">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row>
    <row r="282" spans="1:69">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row>
    <row r="283" spans="1:69">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row>
    <row r="284" spans="1:69">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row>
    <row r="285" spans="1:69">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row>
    <row r="286" spans="1:69">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row>
    <row r="287" spans="1:69">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row>
    <row r="288" spans="1:69">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row>
    <row r="289" spans="1:6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row>
    <row r="290" spans="1:69">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row>
    <row r="291" spans="1:69">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row>
    <row r="292" spans="1:69">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row>
    <row r="293" spans="1:69">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row>
    <row r="294" spans="1:69">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row>
    <row r="295" spans="1:69">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row>
    <row r="296" spans="1:69">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row>
    <row r="297" spans="1:69">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row>
    <row r="298" spans="1:69">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row>
    <row r="299" spans="1:6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row>
    <row r="300" spans="1:69">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row>
    <row r="301" spans="1:69">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row>
    <row r="302" spans="1:69">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row>
    <row r="303" spans="1:69">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row>
    <row r="304" spans="1:69">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row>
    <row r="305" spans="1:69">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row>
    <row r="306" spans="1:69">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row>
    <row r="307" spans="1:69">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row>
    <row r="308" spans="1:69">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row>
    <row r="309" spans="1:6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row>
    <row r="310" spans="1:69">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row>
    <row r="311" spans="1:69">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row>
    <row r="312" spans="1:69">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row>
    <row r="313" spans="1:69">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row>
    <row r="314" spans="1:69">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row>
    <row r="315" spans="1:69">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row>
    <row r="316" spans="1:69">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row>
    <row r="317" spans="1:69">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row>
    <row r="318" spans="1:69">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row>
    <row r="319" spans="1:6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row>
    <row r="320" spans="1:69">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row>
    <row r="321" spans="1:69">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row>
    <row r="322" spans="1:69">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row>
    <row r="323" spans="1:69">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row>
    <row r="324" spans="1:69">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row>
    <row r="325" spans="1:69">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row>
    <row r="326" spans="1:69">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row>
    <row r="327" spans="1:69">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row>
    <row r="328" spans="1:69">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row>
    <row r="329" spans="1:6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row>
    <row r="330" spans="1:69">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row>
    <row r="331" spans="1:69">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row>
    <row r="332" spans="1:69">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row>
    <row r="333" spans="1:69">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row>
    <row r="334" spans="1:69">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row>
    <row r="335" spans="1:69">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row>
    <row r="336" spans="1:69">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row>
    <row r="337" spans="1:69">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row>
    <row r="338" spans="1:69">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row>
    <row r="339" spans="1:6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row>
    <row r="340" spans="1:69">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row>
    <row r="341" spans="1:69">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row>
    <row r="342" spans="1:69">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row>
    <row r="343" spans="1:69">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row>
    <row r="344" spans="1:69">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row>
    <row r="345" spans="1:69">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row>
    <row r="346" spans="1:69">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row>
    <row r="347" spans="1:69">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row>
    <row r="348" spans="1:69">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row>
    <row r="349" spans="1:6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row>
    <row r="350" spans="1:69">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row>
    <row r="351" spans="1:69">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row>
    <row r="352" spans="1:69">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row>
    <row r="353" spans="1:69">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row>
    <row r="354" spans="1:69">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row>
    <row r="355" spans="1:69">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row>
    <row r="356" spans="1:69">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row>
    <row r="357" spans="1:69">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row>
    <row r="358" spans="1:69">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row>
    <row r="359" spans="1:6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row>
    <row r="360" spans="1:69">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row>
  </sheetData>
  <mergeCells count="130">
    <mergeCell ref="A1:AF1"/>
    <mergeCell ref="A2:AF2"/>
    <mergeCell ref="A3:BQ3"/>
    <mergeCell ref="A4:BQ4"/>
    <mergeCell ref="A5:BQ5"/>
    <mergeCell ref="A6:BQ6"/>
    <mergeCell ref="A7:BQ7"/>
    <mergeCell ref="H8:O8"/>
    <mergeCell ref="I9:O9"/>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R12:S12"/>
    <mergeCell ref="U12:V12"/>
    <mergeCell ref="Y12:Z12"/>
    <mergeCell ref="AB12:AC12"/>
    <mergeCell ref="AF12:AG12"/>
    <mergeCell ref="AK12:AL12"/>
    <mergeCell ref="AN12:AO12"/>
    <mergeCell ref="AR12:AU12"/>
    <mergeCell ref="V13:V15"/>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52" customWidth="1"/>
    <col min="2" max="2" width="41" style="154" customWidth="1"/>
    <col min="3" max="4" width="11.42578125" style="155" customWidth="1"/>
    <col min="5" max="5" width="13" style="155" customWidth="1"/>
    <col min="6" max="7" width="11.42578125" style="155" customWidth="1"/>
    <col min="8" max="8" width="13" style="155" customWidth="1"/>
    <col min="9" max="10" width="11.42578125" style="155" customWidth="1"/>
    <col min="11" max="11" width="13" style="155" customWidth="1"/>
    <col min="12" max="13" width="11.42578125" style="155" customWidth="1"/>
    <col min="14" max="14" width="13" style="155" customWidth="1"/>
    <col min="15" max="16" width="11.42578125" style="155" customWidth="1"/>
    <col min="17" max="17" width="13" style="155" customWidth="1"/>
    <col min="18" max="19" width="11.42578125" style="155" customWidth="1"/>
    <col min="20" max="20" width="13" style="155" customWidth="1"/>
    <col min="21" max="21" width="11.42578125" style="155" customWidth="1"/>
    <col min="22" max="16384" width="9.140625" style="155"/>
  </cols>
  <sheetData>
    <row r="1" spans="1:26" ht="33" customHeight="1">
      <c r="A1" s="367" t="s">
        <v>140</v>
      </c>
      <c r="B1" s="367"/>
      <c r="C1" s="367"/>
      <c r="D1" s="367"/>
      <c r="E1" s="367"/>
      <c r="F1" s="367"/>
      <c r="G1" s="367"/>
      <c r="H1" s="367"/>
      <c r="I1" s="11"/>
      <c r="J1" s="11"/>
      <c r="K1" s="11"/>
      <c r="L1" s="11"/>
      <c r="M1" s="419" t="s">
        <v>16</v>
      </c>
      <c r="N1" s="419"/>
      <c r="O1" s="419"/>
      <c r="P1" s="419"/>
      <c r="Q1" s="419"/>
      <c r="R1" s="419"/>
      <c r="S1" s="419"/>
      <c r="T1" s="419"/>
      <c r="U1" s="419"/>
      <c r="V1" s="100"/>
    </row>
    <row r="2" spans="1:26" ht="31.5" customHeight="1">
      <c r="A2" s="397" t="s">
        <v>102</v>
      </c>
      <c r="B2" s="397"/>
      <c r="C2" s="397"/>
      <c r="D2" s="397"/>
      <c r="E2" s="397"/>
      <c r="F2" s="397"/>
      <c r="G2" s="397"/>
      <c r="H2" s="397"/>
      <c r="I2" s="11"/>
      <c r="J2" s="11"/>
      <c r="K2" s="11"/>
      <c r="L2" s="11"/>
      <c r="M2" s="420" t="s">
        <v>103</v>
      </c>
      <c r="N2" s="420"/>
      <c r="O2" s="420"/>
      <c r="P2" s="420"/>
      <c r="Q2" s="420"/>
      <c r="R2" s="420"/>
      <c r="S2" s="420"/>
      <c r="T2" s="420"/>
      <c r="U2" s="420"/>
      <c r="V2" s="162"/>
    </row>
    <row r="3" spans="1:26" s="150" customFormat="1" ht="27.75" customHeight="1">
      <c r="A3" s="421" t="s">
        <v>141</v>
      </c>
      <c r="B3" s="421"/>
      <c r="C3" s="421"/>
      <c r="D3" s="421"/>
      <c r="E3" s="421"/>
      <c r="F3" s="421"/>
      <c r="G3" s="421"/>
      <c r="H3" s="421"/>
      <c r="I3" s="421"/>
      <c r="J3" s="421"/>
      <c r="K3" s="421"/>
      <c r="L3" s="421"/>
      <c r="M3" s="421"/>
      <c r="N3" s="421"/>
      <c r="O3" s="421"/>
      <c r="P3" s="421"/>
      <c r="Q3" s="421"/>
      <c r="R3" s="421"/>
      <c r="S3" s="421"/>
      <c r="T3" s="421"/>
      <c r="U3" s="421"/>
    </row>
    <row r="4" spans="1:26" s="151" customFormat="1" ht="31.9" customHeight="1">
      <c r="A4" s="414" t="s">
        <v>142</v>
      </c>
      <c r="B4" s="414"/>
      <c r="C4" s="414"/>
      <c r="D4" s="414"/>
      <c r="E4" s="414"/>
      <c r="F4" s="414"/>
      <c r="G4" s="414"/>
      <c r="H4" s="414"/>
      <c r="I4" s="414"/>
      <c r="J4" s="414"/>
      <c r="K4" s="414"/>
      <c r="L4" s="414"/>
      <c r="M4" s="414"/>
      <c r="N4" s="414"/>
      <c r="O4" s="414"/>
      <c r="P4" s="414"/>
      <c r="Q4" s="414"/>
      <c r="R4" s="414"/>
      <c r="S4" s="414"/>
      <c r="T4" s="414"/>
      <c r="U4" s="414"/>
    </row>
    <row r="5" spans="1:26" s="150" customFormat="1" ht="24.75" customHeight="1">
      <c r="A5" s="415" t="s">
        <v>0</v>
      </c>
      <c r="B5" s="415"/>
      <c r="C5" s="415"/>
      <c r="D5" s="415"/>
      <c r="E5" s="415"/>
      <c r="F5" s="415"/>
      <c r="G5" s="415"/>
      <c r="H5" s="415"/>
      <c r="I5" s="415"/>
      <c r="J5" s="415"/>
      <c r="K5" s="415"/>
      <c r="L5" s="415"/>
      <c r="M5" s="415"/>
      <c r="N5" s="415"/>
      <c r="O5" s="415"/>
      <c r="P5" s="415"/>
      <c r="Q5" s="415"/>
      <c r="R5" s="415"/>
      <c r="S5" s="415"/>
      <c r="T5" s="415"/>
      <c r="U5" s="415"/>
    </row>
    <row r="6" spans="1:26" s="152" customFormat="1" ht="31.9" customHeight="1">
      <c r="A6" s="403" t="s">
        <v>1</v>
      </c>
      <c r="B6" s="403" t="s">
        <v>143</v>
      </c>
      <c r="C6" s="416" t="s">
        <v>2</v>
      </c>
      <c r="D6" s="417"/>
      <c r="E6" s="417"/>
      <c r="F6" s="417"/>
      <c r="G6" s="417"/>
      <c r="H6" s="417"/>
      <c r="I6" s="417"/>
      <c r="J6" s="417"/>
      <c r="K6" s="418"/>
      <c r="L6" s="406" t="s">
        <v>144</v>
      </c>
      <c r="M6" s="407"/>
      <c r="N6" s="408"/>
      <c r="O6" s="406" t="s">
        <v>145</v>
      </c>
      <c r="P6" s="407"/>
      <c r="Q6" s="408"/>
      <c r="R6" s="406" t="s">
        <v>146</v>
      </c>
      <c r="S6" s="407"/>
      <c r="T6" s="408"/>
      <c r="U6" s="403" t="s">
        <v>3</v>
      </c>
      <c r="W6" s="163"/>
      <c r="X6" s="164"/>
      <c r="Y6" s="164"/>
      <c r="Z6" s="164"/>
    </row>
    <row r="7" spans="1:26" s="152" customFormat="1" ht="75" customHeight="1">
      <c r="A7" s="404"/>
      <c r="B7" s="404"/>
      <c r="C7" s="416" t="s">
        <v>4</v>
      </c>
      <c r="D7" s="417"/>
      <c r="E7" s="418"/>
      <c r="F7" s="416" t="s">
        <v>147</v>
      </c>
      <c r="G7" s="417"/>
      <c r="H7" s="418"/>
      <c r="I7" s="416" t="s">
        <v>148</v>
      </c>
      <c r="J7" s="417"/>
      <c r="K7" s="418"/>
      <c r="L7" s="409"/>
      <c r="M7" s="410"/>
      <c r="N7" s="411"/>
      <c r="O7" s="409"/>
      <c r="P7" s="410"/>
      <c r="Q7" s="411"/>
      <c r="R7" s="409"/>
      <c r="S7" s="410"/>
      <c r="T7" s="411"/>
      <c r="U7" s="404"/>
      <c r="W7" s="163"/>
      <c r="X7" s="164"/>
      <c r="Y7" s="164"/>
      <c r="Z7" s="164"/>
    </row>
    <row r="8" spans="1:26" s="152" customFormat="1" ht="28.9" customHeight="1">
      <c r="A8" s="404"/>
      <c r="B8" s="404"/>
      <c r="C8" s="403" t="s">
        <v>5</v>
      </c>
      <c r="D8" s="412" t="s">
        <v>10</v>
      </c>
      <c r="E8" s="413"/>
      <c r="F8" s="403" t="s">
        <v>5</v>
      </c>
      <c r="G8" s="412" t="s">
        <v>10</v>
      </c>
      <c r="H8" s="413"/>
      <c r="I8" s="403" t="s">
        <v>5</v>
      </c>
      <c r="J8" s="412" t="s">
        <v>10</v>
      </c>
      <c r="K8" s="413"/>
      <c r="L8" s="403" t="s">
        <v>5</v>
      </c>
      <c r="M8" s="412" t="s">
        <v>10</v>
      </c>
      <c r="N8" s="413"/>
      <c r="O8" s="403" t="s">
        <v>5</v>
      </c>
      <c r="P8" s="412" t="s">
        <v>10</v>
      </c>
      <c r="Q8" s="413"/>
      <c r="R8" s="403" t="s">
        <v>5</v>
      </c>
      <c r="S8" s="412" t="s">
        <v>10</v>
      </c>
      <c r="T8" s="413"/>
      <c r="U8" s="404"/>
      <c r="W8" s="163"/>
      <c r="X8" s="164"/>
      <c r="Y8" s="167"/>
      <c r="Z8" s="167"/>
    </row>
    <row r="9" spans="1:26" s="152" customFormat="1" ht="52.15" customHeight="1">
      <c r="A9" s="405"/>
      <c r="B9" s="405"/>
      <c r="C9" s="405"/>
      <c r="D9" s="156" t="s">
        <v>123</v>
      </c>
      <c r="E9" s="156" t="s">
        <v>149</v>
      </c>
      <c r="F9" s="405"/>
      <c r="G9" s="156" t="s">
        <v>123</v>
      </c>
      <c r="H9" s="156" t="s">
        <v>149</v>
      </c>
      <c r="I9" s="405"/>
      <c r="J9" s="156" t="s">
        <v>123</v>
      </c>
      <c r="K9" s="156" t="s">
        <v>149</v>
      </c>
      <c r="L9" s="405"/>
      <c r="M9" s="156" t="s">
        <v>123</v>
      </c>
      <c r="N9" s="156" t="s">
        <v>149</v>
      </c>
      <c r="O9" s="405"/>
      <c r="P9" s="156" t="s">
        <v>123</v>
      </c>
      <c r="Q9" s="156" t="s">
        <v>149</v>
      </c>
      <c r="R9" s="405"/>
      <c r="S9" s="156" t="s">
        <v>123</v>
      </c>
      <c r="T9" s="156" t="s">
        <v>149</v>
      </c>
      <c r="U9" s="405"/>
      <c r="W9" s="163"/>
      <c r="X9" s="164"/>
      <c r="Y9" s="163"/>
      <c r="Z9" s="163"/>
    </row>
    <row r="10" spans="1:26" s="152" customFormat="1" ht="19.149999999999999" customHeight="1">
      <c r="A10" s="156">
        <v>1</v>
      </c>
      <c r="B10" s="156">
        <v>2</v>
      </c>
      <c r="C10" s="156">
        <v>3</v>
      </c>
      <c r="D10" s="156">
        <v>4</v>
      </c>
      <c r="E10" s="156">
        <v>5</v>
      </c>
      <c r="F10" s="156">
        <v>6</v>
      </c>
      <c r="G10" s="156">
        <v>7</v>
      </c>
      <c r="H10" s="156">
        <v>8</v>
      </c>
      <c r="I10" s="156">
        <v>9</v>
      </c>
      <c r="J10" s="156">
        <v>10</v>
      </c>
      <c r="K10" s="156">
        <v>11</v>
      </c>
      <c r="L10" s="156">
        <v>12</v>
      </c>
      <c r="M10" s="156">
        <v>13</v>
      </c>
      <c r="N10" s="156">
        <v>14</v>
      </c>
      <c r="O10" s="156">
        <v>15</v>
      </c>
      <c r="P10" s="156">
        <v>16</v>
      </c>
      <c r="Q10" s="156">
        <v>17</v>
      </c>
      <c r="R10" s="156">
        <v>18</v>
      </c>
      <c r="S10" s="156">
        <v>19</v>
      </c>
      <c r="T10" s="156">
        <v>20</v>
      </c>
      <c r="U10" s="156">
        <v>21</v>
      </c>
      <c r="W10" s="163"/>
      <c r="X10" s="163"/>
      <c r="Y10" s="163"/>
      <c r="Z10" s="163"/>
    </row>
    <row r="11" spans="1:26" ht="36" customHeight="1">
      <c r="A11" s="156"/>
      <c r="B11" s="157" t="s">
        <v>9</v>
      </c>
      <c r="C11" s="158"/>
      <c r="D11" s="158"/>
      <c r="E11" s="158"/>
      <c r="F11" s="158"/>
      <c r="G11" s="158"/>
      <c r="H11" s="158"/>
      <c r="I11" s="158"/>
      <c r="J11" s="158"/>
      <c r="K11" s="158"/>
      <c r="L11" s="158"/>
      <c r="M11" s="158"/>
      <c r="N11" s="158"/>
      <c r="O11" s="158"/>
      <c r="P11" s="158"/>
      <c r="Q11" s="158"/>
      <c r="R11" s="158"/>
      <c r="S11" s="158"/>
      <c r="T11" s="158"/>
      <c r="U11" s="161"/>
      <c r="W11" s="164"/>
      <c r="X11" s="164"/>
      <c r="Y11" s="164"/>
      <c r="Z11" s="164"/>
    </row>
    <row r="12" spans="1:26" ht="39" customHeight="1">
      <c r="A12" s="158">
        <v>1</v>
      </c>
      <c r="B12" s="159" t="s">
        <v>150</v>
      </c>
      <c r="C12" s="158"/>
      <c r="D12" s="158"/>
      <c r="E12" s="158"/>
      <c r="F12" s="158"/>
      <c r="G12" s="158"/>
      <c r="H12" s="158"/>
      <c r="I12" s="158"/>
      <c r="J12" s="158"/>
      <c r="K12" s="158"/>
      <c r="L12" s="158"/>
      <c r="M12" s="158"/>
      <c r="N12" s="158"/>
      <c r="O12" s="158"/>
      <c r="P12" s="158"/>
      <c r="Q12" s="158"/>
      <c r="R12" s="158"/>
      <c r="S12" s="158"/>
      <c r="T12" s="158"/>
      <c r="U12" s="161"/>
      <c r="W12" s="164"/>
      <c r="X12" s="164"/>
      <c r="Y12" s="164"/>
      <c r="Z12" s="164"/>
    </row>
    <row r="13" spans="1:26" s="153" customFormat="1" ht="39" customHeight="1">
      <c r="A13" s="158">
        <v>2</v>
      </c>
      <c r="B13" s="159" t="s">
        <v>150</v>
      </c>
      <c r="C13" s="158"/>
      <c r="D13" s="158"/>
      <c r="E13" s="158"/>
      <c r="F13" s="158"/>
      <c r="G13" s="158"/>
      <c r="H13" s="158"/>
      <c r="I13" s="158"/>
      <c r="J13" s="158"/>
      <c r="K13" s="158"/>
      <c r="L13" s="158"/>
      <c r="M13" s="158"/>
      <c r="N13" s="158"/>
      <c r="O13" s="158"/>
      <c r="P13" s="158"/>
      <c r="Q13" s="158"/>
      <c r="R13" s="158"/>
      <c r="S13" s="158"/>
      <c r="T13" s="158"/>
      <c r="U13" s="165"/>
      <c r="W13" s="166"/>
      <c r="X13" s="166"/>
      <c r="Y13" s="166"/>
      <c r="Z13" s="166"/>
    </row>
    <row r="14" spans="1:26" s="153" customFormat="1" ht="39" customHeight="1">
      <c r="A14" s="158" t="s">
        <v>54</v>
      </c>
      <c r="B14" s="157" t="s">
        <v>54</v>
      </c>
      <c r="C14" s="158"/>
      <c r="D14" s="158"/>
      <c r="E14" s="158"/>
      <c r="F14" s="158"/>
      <c r="G14" s="158"/>
      <c r="H14" s="158"/>
      <c r="I14" s="158"/>
      <c r="J14" s="158"/>
      <c r="K14" s="158"/>
      <c r="L14" s="158"/>
      <c r="M14" s="158"/>
      <c r="N14" s="158"/>
      <c r="O14" s="158"/>
      <c r="P14" s="158"/>
      <c r="Q14" s="158"/>
      <c r="R14" s="158"/>
      <c r="S14" s="158"/>
      <c r="T14" s="158"/>
      <c r="U14" s="165"/>
      <c r="W14" s="166"/>
      <c r="X14" s="166"/>
      <c r="Y14" s="166"/>
      <c r="Z14" s="166"/>
    </row>
    <row r="15" spans="1:26" ht="18.399999999999999" customHeight="1">
      <c r="A15" s="156"/>
      <c r="B15" s="160"/>
      <c r="C15" s="161"/>
      <c r="D15" s="161"/>
      <c r="E15" s="161"/>
      <c r="F15" s="161"/>
      <c r="G15" s="161"/>
      <c r="H15" s="161"/>
      <c r="I15" s="161"/>
      <c r="J15" s="161"/>
      <c r="K15" s="161"/>
      <c r="L15" s="161"/>
      <c r="M15" s="161"/>
      <c r="N15" s="161"/>
      <c r="O15" s="161"/>
      <c r="P15" s="161"/>
      <c r="Q15" s="161"/>
      <c r="R15" s="161"/>
      <c r="S15" s="161"/>
      <c r="T15" s="161"/>
      <c r="U15" s="161"/>
    </row>
    <row r="17" spans="2:21">
      <c r="B17" s="141" t="s">
        <v>151</v>
      </c>
      <c r="C17" s="141"/>
      <c r="D17" s="141"/>
      <c r="E17" s="141"/>
      <c r="F17" s="141"/>
      <c r="G17" s="141"/>
      <c r="H17" s="141"/>
      <c r="I17" s="141"/>
      <c r="J17" s="141"/>
      <c r="K17" s="141"/>
      <c r="L17" s="141"/>
      <c r="M17" s="141"/>
      <c r="N17" s="141"/>
      <c r="O17" s="141"/>
      <c r="P17" s="141"/>
      <c r="Q17" s="141"/>
      <c r="R17" s="141"/>
      <c r="S17" s="141"/>
      <c r="T17" s="141"/>
    </row>
    <row r="18" spans="2:21">
      <c r="B18" s="402" t="s">
        <v>152</v>
      </c>
      <c r="C18" s="402"/>
      <c r="D18" s="402"/>
      <c r="E18" s="402"/>
      <c r="F18" s="402"/>
      <c r="G18" s="402"/>
      <c r="H18" s="402"/>
      <c r="I18" s="402"/>
      <c r="J18" s="402"/>
      <c r="K18" s="402"/>
      <c r="L18" s="402"/>
      <c r="M18" s="402"/>
      <c r="N18" s="402"/>
      <c r="O18" s="402"/>
      <c r="P18" s="402"/>
      <c r="Q18" s="402"/>
      <c r="R18" s="402"/>
      <c r="S18" s="402"/>
      <c r="T18" s="402"/>
    </row>
    <row r="19" spans="2:21">
      <c r="B19" s="391" t="s">
        <v>153</v>
      </c>
      <c r="C19" s="391"/>
      <c r="D19" s="391"/>
      <c r="E19" s="391"/>
      <c r="F19" s="391"/>
      <c r="G19" s="391"/>
      <c r="H19" s="391"/>
      <c r="I19" s="391"/>
      <c r="J19" s="391"/>
      <c r="K19" s="391"/>
      <c r="L19" s="391"/>
      <c r="M19" s="391"/>
      <c r="N19" s="391"/>
      <c r="O19" s="391"/>
      <c r="P19" s="391"/>
      <c r="Q19" s="391"/>
      <c r="R19" s="391"/>
      <c r="S19" s="391"/>
      <c r="T19" s="391"/>
      <c r="U19" s="391"/>
    </row>
  </sheetData>
  <mergeCells count="31">
    <mergeCell ref="A1:H1"/>
    <mergeCell ref="M1:U1"/>
    <mergeCell ref="A2:H2"/>
    <mergeCell ref="M2:U2"/>
    <mergeCell ref="A3:U3"/>
    <mergeCell ref="J8:K8"/>
    <mergeCell ref="M8:N8"/>
    <mergeCell ref="P8:Q8"/>
    <mergeCell ref="A4:U4"/>
    <mergeCell ref="A5:U5"/>
    <mergeCell ref="C6:K6"/>
    <mergeCell ref="C7:E7"/>
    <mergeCell ref="F7:H7"/>
    <mergeCell ref="I7:K7"/>
    <mergeCell ref="S8:T8"/>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14" customWidth="1"/>
    <col min="2" max="2" width="33.42578125" style="115" customWidth="1"/>
    <col min="3" max="4" width="7.42578125" style="116" customWidth="1"/>
    <col min="5" max="5" width="8.42578125" style="116" customWidth="1"/>
    <col min="6" max="6" width="10.140625" style="113" customWidth="1"/>
    <col min="7" max="7" width="11" style="113" customWidth="1"/>
    <col min="8" max="8" width="8.7109375" style="113" customWidth="1"/>
    <col min="9" max="9" width="10.140625" style="113" customWidth="1"/>
    <col min="10" max="10" width="11" style="113" customWidth="1"/>
    <col min="11" max="14" width="8.7109375" style="113" customWidth="1"/>
    <col min="15" max="16" width="9.42578125" style="113" hidden="1" customWidth="1"/>
    <col min="17" max="17" width="10.7109375" style="113" hidden="1" customWidth="1"/>
    <col min="18" max="18" width="10.42578125" style="113" hidden="1" customWidth="1"/>
    <col min="19" max="30" width="10.42578125" style="113" customWidth="1"/>
    <col min="31" max="31" width="9.42578125" style="113" customWidth="1"/>
    <col min="32" max="32" width="11" style="113" customWidth="1"/>
    <col min="33" max="33" width="11.42578125" style="113" customWidth="1"/>
    <col min="34" max="34" width="9.42578125" style="113" hidden="1" customWidth="1"/>
    <col min="35" max="35" width="11" style="113" hidden="1" customWidth="1"/>
    <col min="36" max="36" width="11.42578125" style="113" hidden="1" customWidth="1"/>
    <col min="37" max="37" width="11.42578125" style="113" customWidth="1"/>
    <col min="38" max="16384" width="9.140625" style="117"/>
  </cols>
  <sheetData>
    <row r="1" spans="1:43" ht="25.5" customHeight="1">
      <c r="A1" s="367" t="s">
        <v>154</v>
      </c>
      <c r="B1" s="367"/>
      <c r="C1" s="367"/>
      <c r="D1" s="367"/>
      <c r="E1" s="367"/>
      <c r="F1" s="367"/>
      <c r="G1" s="367"/>
      <c r="H1" s="367"/>
      <c r="I1" s="367"/>
      <c r="J1" s="367"/>
      <c r="K1" s="367"/>
      <c r="L1" s="367"/>
      <c r="M1" s="367"/>
      <c r="N1" s="367"/>
      <c r="AA1" s="419" t="s">
        <v>16</v>
      </c>
      <c r="AB1" s="419"/>
      <c r="AC1" s="419"/>
      <c r="AD1" s="419"/>
      <c r="AE1" s="419"/>
      <c r="AF1" s="419"/>
      <c r="AG1" s="419"/>
      <c r="AH1" s="419"/>
      <c r="AI1" s="419"/>
      <c r="AJ1" s="419"/>
      <c r="AK1" s="419"/>
    </row>
    <row r="2" spans="1:43" ht="31.5" customHeight="1">
      <c r="A2" s="397" t="s">
        <v>102</v>
      </c>
      <c r="B2" s="397"/>
      <c r="C2" s="397"/>
      <c r="D2" s="397"/>
      <c r="E2" s="397"/>
      <c r="F2" s="397"/>
      <c r="G2" s="397"/>
      <c r="H2" s="397"/>
      <c r="I2" s="397"/>
      <c r="J2" s="397"/>
      <c r="K2" s="397"/>
      <c r="L2" s="397"/>
      <c r="M2" s="397"/>
      <c r="N2" s="397"/>
      <c r="AA2" s="420" t="s">
        <v>103</v>
      </c>
      <c r="AB2" s="420"/>
      <c r="AC2" s="420"/>
      <c r="AD2" s="420"/>
      <c r="AE2" s="420"/>
      <c r="AF2" s="420"/>
      <c r="AG2" s="420"/>
      <c r="AH2" s="420"/>
      <c r="AI2" s="420"/>
      <c r="AJ2" s="420"/>
      <c r="AK2" s="420"/>
    </row>
    <row r="3" spans="1:43" s="104" customFormat="1" ht="22.5" customHeight="1">
      <c r="A3" s="450" t="s">
        <v>141</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145"/>
      <c r="AM3" s="145"/>
      <c r="AN3" s="145"/>
      <c r="AO3" s="145"/>
      <c r="AP3" s="145"/>
    </row>
    <row r="4" spans="1:43" s="105" customFormat="1" ht="31.5" customHeight="1">
      <c r="A4" s="367" t="s">
        <v>155</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row>
    <row r="5" spans="1:43" s="106" customFormat="1" ht="28.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146"/>
      <c r="AH5" s="146"/>
      <c r="AI5" s="146"/>
      <c r="AJ5" s="146"/>
      <c r="AK5" s="14" t="s">
        <v>0</v>
      </c>
    </row>
    <row r="6" spans="1:43" s="107" customFormat="1" ht="25.5" customHeight="1">
      <c r="A6" s="422" t="s">
        <v>17</v>
      </c>
      <c r="B6" s="422" t="s">
        <v>18</v>
      </c>
      <c r="C6" s="422" t="s">
        <v>20</v>
      </c>
      <c r="D6" s="422" t="s">
        <v>21</v>
      </c>
      <c r="E6" s="422" t="s">
        <v>22</v>
      </c>
      <c r="F6" s="427" t="s">
        <v>62</v>
      </c>
      <c r="G6" s="428"/>
      <c r="H6" s="429"/>
      <c r="I6" s="427" t="s">
        <v>156</v>
      </c>
      <c r="J6" s="428"/>
      <c r="K6" s="428"/>
      <c r="L6" s="428"/>
      <c r="M6" s="428"/>
      <c r="N6" s="429"/>
      <c r="O6" s="427" t="s">
        <v>157</v>
      </c>
      <c r="P6" s="428"/>
      <c r="Q6" s="429"/>
      <c r="R6" s="422"/>
      <c r="S6" s="433" t="s">
        <v>158</v>
      </c>
      <c r="T6" s="434"/>
      <c r="U6" s="433" t="s">
        <v>159</v>
      </c>
      <c r="V6" s="437"/>
      <c r="W6" s="433" t="s">
        <v>160</v>
      </c>
      <c r="X6" s="437"/>
      <c r="Y6" s="434"/>
      <c r="Z6" s="433" t="s">
        <v>161</v>
      </c>
      <c r="AA6" s="437"/>
      <c r="AB6" s="434"/>
      <c r="AC6" s="433" t="s">
        <v>162</v>
      </c>
      <c r="AD6" s="434"/>
      <c r="AE6" s="433" t="s">
        <v>115</v>
      </c>
      <c r="AF6" s="437"/>
      <c r="AG6" s="434"/>
      <c r="AH6" s="433" t="s">
        <v>163</v>
      </c>
      <c r="AI6" s="437"/>
      <c r="AJ6" s="434"/>
      <c r="AK6" s="422" t="s">
        <v>3</v>
      </c>
    </row>
    <row r="7" spans="1:43" s="108" customFormat="1" ht="38.25" customHeight="1">
      <c r="A7" s="424"/>
      <c r="B7" s="424"/>
      <c r="C7" s="424"/>
      <c r="D7" s="424"/>
      <c r="E7" s="424"/>
      <c r="F7" s="430"/>
      <c r="G7" s="431"/>
      <c r="H7" s="432"/>
      <c r="I7" s="430"/>
      <c r="J7" s="431"/>
      <c r="K7" s="431"/>
      <c r="L7" s="431"/>
      <c r="M7" s="431"/>
      <c r="N7" s="432"/>
      <c r="O7" s="430"/>
      <c r="P7" s="431"/>
      <c r="Q7" s="432"/>
      <c r="R7" s="423"/>
      <c r="S7" s="435"/>
      <c r="T7" s="436"/>
      <c r="U7" s="435"/>
      <c r="V7" s="438"/>
      <c r="W7" s="435"/>
      <c r="X7" s="438"/>
      <c r="Y7" s="436"/>
      <c r="Z7" s="435"/>
      <c r="AA7" s="438"/>
      <c r="AB7" s="436"/>
      <c r="AC7" s="435"/>
      <c r="AD7" s="436"/>
      <c r="AE7" s="435"/>
      <c r="AF7" s="438"/>
      <c r="AG7" s="436"/>
      <c r="AH7" s="435"/>
      <c r="AI7" s="438"/>
      <c r="AJ7" s="436"/>
      <c r="AK7" s="424"/>
    </row>
    <row r="8" spans="1:43" s="108" customFormat="1" ht="27" customHeight="1">
      <c r="A8" s="424"/>
      <c r="B8" s="424"/>
      <c r="C8" s="424"/>
      <c r="D8" s="424"/>
      <c r="E8" s="424"/>
      <c r="F8" s="440" t="s">
        <v>164</v>
      </c>
      <c r="G8" s="440" t="s">
        <v>25</v>
      </c>
      <c r="H8" s="370" t="s">
        <v>165</v>
      </c>
      <c r="I8" s="440" t="s">
        <v>164</v>
      </c>
      <c r="J8" s="440" t="s">
        <v>25</v>
      </c>
      <c r="K8" s="442" t="s">
        <v>165</v>
      </c>
      <c r="L8" s="443"/>
      <c r="M8" s="443"/>
      <c r="N8" s="444"/>
      <c r="O8" s="440" t="s">
        <v>164</v>
      </c>
      <c r="P8" s="440" t="s">
        <v>25</v>
      </c>
      <c r="Q8" s="370" t="s">
        <v>166</v>
      </c>
      <c r="R8" s="370" t="s">
        <v>167</v>
      </c>
      <c r="S8" s="440" t="s">
        <v>5</v>
      </c>
      <c r="T8" s="440" t="s">
        <v>166</v>
      </c>
      <c r="U8" s="449" t="s">
        <v>5</v>
      </c>
      <c r="V8" s="440" t="s">
        <v>166</v>
      </c>
      <c r="W8" s="440" t="s">
        <v>27</v>
      </c>
      <c r="X8" s="442" t="s">
        <v>10</v>
      </c>
      <c r="Y8" s="444"/>
      <c r="Z8" s="440" t="s">
        <v>5</v>
      </c>
      <c r="AA8" s="445" t="s">
        <v>166</v>
      </c>
      <c r="AB8" s="446"/>
      <c r="AC8" s="440" t="s">
        <v>5</v>
      </c>
      <c r="AD8" s="370" t="s">
        <v>166</v>
      </c>
      <c r="AE8" s="422" t="s">
        <v>27</v>
      </c>
      <c r="AF8" s="447" t="s">
        <v>166</v>
      </c>
      <c r="AG8" s="448"/>
      <c r="AH8" s="422" t="s">
        <v>27</v>
      </c>
      <c r="AI8" s="447" t="s">
        <v>166</v>
      </c>
      <c r="AJ8" s="448"/>
      <c r="AK8" s="424"/>
    </row>
    <row r="9" spans="1:43" s="108" customFormat="1" ht="121.5" customHeight="1">
      <c r="A9" s="423"/>
      <c r="B9" s="423"/>
      <c r="C9" s="423"/>
      <c r="D9" s="423"/>
      <c r="E9" s="423"/>
      <c r="F9" s="441"/>
      <c r="G9" s="441"/>
      <c r="H9" s="371"/>
      <c r="I9" s="441"/>
      <c r="J9" s="441"/>
      <c r="K9" s="142" t="s">
        <v>5</v>
      </c>
      <c r="L9" s="142" t="s">
        <v>168</v>
      </c>
      <c r="M9" s="142" t="s">
        <v>169</v>
      </c>
      <c r="N9" s="142" t="s">
        <v>170</v>
      </c>
      <c r="O9" s="441"/>
      <c r="P9" s="441"/>
      <c r="Q9" s="371"/>
      <c r="R9" s="371"/>
      <c r="S9" s="441"/>
      <c r="T9" s="441"/>
      <c r="U9" s="449"/>
      <c r="V9" s="441"/>
      <c r="W9" s="441"/>
      <c r="X9" s="118" t="s">
        <v>122</v>
      </c>
      <c r="Y9" s="118" t="s">
        <v>123</v>
      </c>
      <c r="Z9" s="441"/>
      <c r="AA9" s="143" t="s">
        <v>5</v>
      </c>
      <c r="AB9" s="142" t="s">
        <v>171</v>
      </c>
      <c r="AC9" s="441"/>
      <c r="AD9" s="371"/>
      <c r="AE9" s="423"/>
      <c r="AF9" s="144" t="s">
        <v>5</v>
      </c>
      <c r="AG9" s="147" t="s">
        <v>172</v>
      </c>
      <c r="AH9" s="423"/>
      <c r="AI9" s="144" t="s">
        <v>5</v>
      </c>
      <c r="AJ9" s="147" t="s">
        <v>172</v>
      </c>
      <c r="AK9" s="423"/>
      <c r="AN9" s="439"/>
      <c r="AO9" s="439"/>
      <c r="AP9" s="439"/>
      <c r="AQ9" s="439"/>
    </row>
    <row r="10" spans="1:43" s="109" customFormat="1" ht="30.75" customHeight="1">
      <c r="A10" s="119">
        <v>1</v>
      </c>
      <c r="B10" s="119">
        <f>A10+1</f>
        <v>2</v>
      </c>
      <c r="C10" s="119">
        <f t="shared" ref="C10:N10" si="0">B10+1</f>
        <v>3</v>
      </c>
      <c r="D10" s="119">
        <f t="shared" si="0"/>
        <v>4</v>
      </c>
      <c r="E10" s="119">
        <f t="shared" si="0"/>
        <v>5</v>
      </c>
      <c r="F10" s="119">
        <f t="shared" si="0"/>
        <v>6</v>
      </c>
      <c r="G10" s="119">
        <f t="shared" si="0"/>
        <v>7</v>
      </c>
      <c r="H10" s="119">
        <f t="shared" si="0"/>
        <v>8</v>
      </c>
      <c r="I10" s="119">
        <f t="shared" si="0"/>
        <v>9</v>
      </c>
      <c r="J10" s="119">
        <f t="shared" si="0"/>
        <v>10</v>
      </c>
      <c r="K10" s="119">
        <f t="shared" si="0"/>
        <v>11</v>
      </c>
      <c r="L10" s="119">
        <f t="shared" si="0"/>
        <v>12</v>
      </c>
      <c r="M10" s="119">
        <f t="shared" si="0"/>
        <v>13</v>
      </c>
      <c r="N10" s="119">
        <f t="shared" si="0"/>
        <v>14</v>
      </c>
      <c r="O10" s="119">
        <v>15</v>
      </c>
      <c r="P10" s="119">
        <v>16</v>
      </c>
      <c r="Q10" s="119">
        <v>17</v>
      </c>
      <c r="R10" s="119">
        <v>21</v>
      </c>
      <c r="S10" s="119">
        <f>N10+1</f>
        <v>15</v>
      </c>
      <c r="T10" s="119">
        <f t="shared" ref="T10:AG10" si="1">S10+1</f>
        <v>16</v>
      </c>
      <c r="U10" s="119">
        <f t="shared" si="1"/>
        <v>17</v>
      </c>
      <c r="V10" s="119">
        <f t="shared" si="1"/>
        <v>18</v>
      </c>
      <c r="W10" s="119">
        <f t="shared" si="1"/>
        <v>19</v>
      </c>
      <c r="X10" s="119">
        <f t="shared" si="1"/>
        <v>20</v>
      </c>
      <c r="Y10" s="119">
        <f t="shared" si="1"/>
        <v>21</v>
      </c>
      <c r="Z10" s="119">
        <f t="shared" si="1"/>
        <v>22</v>
      </c>
      <c r="AA10" s="119">
        <f t="shared" si="1"/>
        <v>23</v>
      </c>
      <c r="AB10" s="119">
        <f t="shared" si="1"/>
        <v>24</v>
      </c>
      <c r="AC10" s="119">
        <f t="shared" si="1"/>
        <v>25</v>
      </c>
      <c r="AD10" s="119">
        <f t="shared" si="1"/>
        <v>26</v>
      </c>
      <c r="AE10" s="119">
        <f t="shared" si="1"/>
        <v>27</v>
      </c>
      <c r="AF10" s="119">
        <f t="shared" si="1"/>
        <v>28</v>
      </c>
      <c r="AG10" s="119">
        <f t="shared" si="1"/>
        <v>29</v>
      </c>
      <c r="AH10" s="119">
        <v>31</v>
      </c>
      <c r="AI10" s="119">
        <v>31</v>
      </c>
      <c r="AJ10" s="119">
        <v>33</v>
      </c>
      <c r="AK10" s="119">
        <f>AG10+1</f>
        <v>30</v>
      </c>
      <c r="AN10" s="425"/>
      <c r="AO10" s="425"/>
      <c r="AP10" s="425"/>
      <c r="AQ10" s="425"/>
    </row>
    <row r="11" spans="1:43" ht="32.25" customHeight="1">
      <c r="A11" s="120"/>
      <c r="B11" s="121" t="s">
        <v>9</v>
      </c>
      <c r="C11" s="122"/>
      <c r="D11" s="122"/>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N11" s="426"/>
      <c r="AO11" s="148"/>
      <c r="AP11" s="148"/>
      <c r="AQ11" s="148"/>
    </row>
    <row r="12" spans="1:43" s="110" customFormat="1" ht="39" customHeight="1">
      <c r="A12" s="124" t="s">
        <v>30</v>
      </c>
      <c r="B12" s="125" t="s">
        <v>150</v>
      </c>
      <c r="C12" s="121"/>
      <c r="D12" s="121"/>
      <c r="E12" s="121"/>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row>
    <row r="13" spans="1:43" s="110" customFormat="1" ht="55.5" customHeight="1">
      <c r="A13" s="127">
        <v>1</v>
      </c>
      <c r="B13" s="125" t="s">
        <v>173</v>
      </c>
      <c r="C13" s="121"/>
      <c r="D13" s="121"/>
      <c r="E13" s="121"/>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row>
    <row r="14" spans="1:43" s="110" customFormat="1" ht="25.5" customHeight="1">
      <c r="A14" s="128" t="s">
        <v>54</v>
      </c>
      <c r="B14" s="210" t="s">
        <v>54</v>
      </c>
      <c r="C14" s="121"/>
      <c r="D14" s="121"/>
      <c r="E14" s="12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row>
    <row r="15" spans="1:43" s="110" customFormat="1" ht="52.15" customHeight="1">
      <c r="A15" s="127" t="s">
        <v>43</v>
      </c>
      <c r="B15" s="125" t="s">
        <v>174</v>
      </c>
      <c r="C15" s="121"/>
      <c r="D15" s="121"/>
      <c r="E15" s="12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43" s="110" customFormat="1" ht="25.5" customHeight="1">
      <c r="A16" s="128" t="s">
        <v>33</v>
      </c>
      <c r="B16" s="129" t="s">
        <v>57</v>
      </c>
      <c r="C16" s="121"/>
      <c r="D16" s="121"/>
      <c r="E16" s="121"/>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1:37" s="110" customFormat="1" ht="25.5" customHeight="1">
      <c r="A17" s="128" t="s">
        <v>54</v>
      </c>
      <c r="B17" s="210" t="s">
        <v>58</v>
      </c>
      <c r="C17" s="121"/>
      <c r="D17" s="121"/>
      <c r="E17" s="121"/>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row>
    <row r="18" spans="1:37" s="110" customFormat="1" ht="43.5" customHeight="1">
      <c r="A18" s="127" t="s">
        <v>94</v>
      </c>
      <c r="B18" s="125" t="s">
        <v>175</v>
      </c>
      <c r="C18" s="121"/>
      <c r="D18" s="121"/>
      <c r="E18" s="121"/>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s="110" customFormat="1" ht="25.5" customHeight="1">
      <c r="A19" s="128" t="s">
        <v>33</v>
      </c>
      <c r="B19" s="129" t="s">
        <v>57</v>
      </c>
      <c r="C19" s="121"/>
      <c r="D19" s="121"/>
      <c r="E19" s="121"/>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row>
    <row r="20" spans="1:37" s="110" customFormat="1" ht="25.5" customHeight="1">
      <c r="A20" s="128" t="s">
        <v>54</v>
      </c>
      <c r="B20" s="210" t="s">
        <v>58</v>
      </c>
      <c r="C20" s="121"/>
      <c r="D20" s="121"/>
      <c r="E20" s="121"/>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row>
    <row r="21" spans="1:37" s="110" customFormat="1" ht="40.5" customHeight="1">
      <c r="A21" s="127" t="s">
        <v>50</v>
      </c>
      <c r="B21" s="125" t="s">
        <v>176</v>
      </c>
      <c r="C21" s="121"/>
      <c r="D21" s="121"/>
      <c r="E21" s="121"/>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1:37" s="110" customFormat="1" ht="28.5" customHeight="1">
      <c r="A22" s="128" t="s">
        <v>33</v>
      </c>
      <c r="B22" s="129" t="s">
        <v>57</v>
      </c>
      <c r="C22" s="121"/>
      <c r="D22" s="121"/>
      <c r="E22" s="121"/>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s="110" customFormat="1" ht="25.5" customHeight="1">
      <c r="A23" s="128" t="s">
        <v>54</v>
      </c>
      <c r="B23" s="210" t="s">
        <v>58</v>
      </c>
      <c r="C23" s="121"/>
      <c r="D23" s="121"/>
      <c r="E23" s="121"/>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s="110" customFormat="1" ht="81" customHeight="1">
      <c r="A24" s="127" t="s">
        <v>100</v>
      </c>
      <c r="B24" s="125" t="s">
        <v>177</v>
      </c>
      <c r="C24" s="121"/>
      <c r="D24" s="121"/>
      <c r="E24" s="121"/>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row>
    <row r="25" spans="1:37" s="110" customFormat="1" ht="28.5" customHeight="1">
      <c r="A25" s="128" t="s">
        <v>33</v>
      </c>
      <c r="B25" s="129" t="s">
        <v>57</v>
      </c>
      <c r="C25" s="121"/>
      <c r="D25" s="121"/>
      <c r="E25" s="121"/>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row>
    <row r="26" spans="1:37" s="110" customFormat="1" ht="25.5" customHeight="1">
      <c r="A26" s="128" t="s">
        <v>54</v>
      </c>
      <c r="B26" s="210" t="s">
        <v>58</v>
      </c>
      <c r="C26" s="121"/>
      <c r="D26" s="121"/>
      <c r="E26" s="121"/>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1:37" s="110" customFormat="1" ht="39.75" customHeight="1">
      <c r="A27" s="124" t="s">
        <v>46</v>
      </c>
      <c r="B27" s="125" t="s">
        <v>150</v>
      </c>
      <c r="C27" s="121"/>
      <c r="D27" s="121"/>
      <c r="E27" s="121"/>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row>
    <row r="28" spans="1:37" ht="25.5" customHeight="1">
      <c r="A28" s="120"/>
      <c r="B28" s="125" t="s">
        <v>95</v>
      </c>
      <c r="C28" s="122"/>
      <c r="D28" s="122"/>
      <c r="E28" s="122"/>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ht="25.5" customHeight="1">
      <c r="A29" s="120"/>
      <c r="B29" s="125" t="s">
        <v>178</v>
      </c>
      <c r="C29" s="122"/>
      <c r="D29" s="122"/>
      <c r="E29" s="12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11" customFormat="1" ht="36" hidden="1" customHeight="1">
      <c r="A30" s="130" t="s">
        <v>48</v>
      </c>
      <c r="B30" s="131" t="s">
        <v>179</v>
      </c>
      <c r="C30" s="132"/>
      <c r="D30" s="132"/>
      <c r="E30" s="132"/>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12" customFormat="1" ht="36" hidden="1" customHeight="1">
      <c r="A31" s="134"/>
      <c r="B31" s="131" t="s">
        <v>95</v>
      </c>
      <c r="C31" s="135"/>
      <c r="D31" s="135"/>
      <c r="E31" s="135"/>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row>
    <row r="32" spans="1:37" s="112" customFormat="1" ht="78" hidden="1" customHeight="1">
      <c r="A32" s="130" t="s">
        <v>49</v>
      </c>
      <c r="B32" s="131" t="s">
        <v>180</v>
      </c>
      <c r="C32" s="135"/>
      <c r="D32" s="135"/>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row>
    <row r="33" spans="1:49" s="112" customFormat="1" ht="36" hidden="1" customHeight="1">
      <c r="A33" s="134"/>
      <c r="B33" s="131" t="s">
        <v>95</v>
      </c>
      <c r="C33" s="135"/>
      <c r="D33" s="135"/>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row>
    <row r="34" spans="1:49" ht="51" hidden="1" customHeight="1">
      <c r="A34" s="124" t="s">
        <v>49</v>
      </c>
      <c r="B34" s="125" t="s">
        <v>181</v>
      </c>
      <c r="C34" s="122"/>
      <c r="D34" s="122"/>
      <c r="E34" s="122"/>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49" ht="29.25" hidden="1" customHeight="1">
      <c r="A35" s="120"/>
      <c r="B35" s="125" t="s">
        <v>95</v>
      </c>
      <c r="C35" s="122"/>
      <c r="D35" s="122"/>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49"/>
    </row>
    <row r="36" spans="1:49" ht="8.25" customHeight="1">
      <c r="A36" s="120"/>
      <c r="B36" s="129"/>
      <c r="C36" s="122"/>
      <c r="D36" s="122"/>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49"/>
    </row>
    <row r="37" spans="1:49" ht="11.25" customHeight="1">
      <c r="A37" s="137"/>
      <c r="B37" s="138"/>
      <c r="C37" s="139"/>
      <c r="D37" s="139"/>
      <c r="E37" s="139"/>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row>
    <row r="38" spans="1:49" ht="19.899999999999999" customHeight="1">
      <c r="A38" s="137"/>
      <c r="B38" s="141" t="s">
        <v>151</v>
      </c>
      <c r="C38" s="141"/>
      <c r="D38" s="141"/>
      <c r="E38" s="141"/>
      <c r="F38" s="141"/>
      <c r="G38" s="141"/>
      <c r="H38" s="141"/>
      <c r="I38" s="141"/>
      <c r="J38" s="141"/>
      <c r="K38" s="141"/>
      <c r="L38" s="141"/>
      <c r="M38" s="141"/>
      <c r="N38" s="141"/>
      <c r="O38" s="141"/>
      <c r="P38" s="141"/>
      <c r="Q38" s="141"/>
      <c r="R38" s="140"/>
      <c r="S38" s="140"/>
      <c r="T38" s="140"/>
      <c r="U38" s="140"/>
      <c r="V38" s="140"/>
      <c r="W38" s="140"/>
      <c r="X38" s="140"/>
      <c r="Y38" s="140"/>
      <c r="Z38" s="140"/>
      <c r="AA38" s="140"/>
      <c r="AB38" s="140"/>
      <c r="AC38" s="140"/>
      <c r="AD38" s="140"/>
      <c r="AE38" s="140"/>
      <c r="AF38" s="140"/>
      <c r="AG38" s="140"/>
      <c r="AH38" s="140"/>
      <c r="AI38" s="140"/>
      <c r="AJ38" s="140"/>
    </row>
    <row r="39" spans="1:49" ht="19.899999999999999" customHeight="1">
      <c r="A39" s="137"/>
      <c r="B39" s="402" t="s">
        <v>152</v>
      </c>
      <c r="C39" s="402"/>
      <c r="D39" s="402"/>
      <c r="E39" s="402"/>
      <c r="F39" s="402"/>
      <c r="G39" s="402"/>
      <c r="H39" s="402"/>
      <c r="I39" s="402"/>
      <c r="J39" s="402"/>
      <c r="K39" s="402"/>
      <c r="L39" s="402"/>
      <c r="M39" s="402"/>
      <c r="N39" s="402"/>
      <c r="O39" s="402"/>
      <c r="P39" s="402"/>
      <c r="Q39" s="402"/>
      <c r="R39" s="140"/>
      <c r="S39" s="140"/>
      <c r="T39" s="140"/>
      <c r="U39" s="140"/>
      <c r="V39" s="140"/>
      <c r="W39" s="140"/>
      <c r="X39" s="140"/>
      <c r="Y39" s="140"/>
      <c r="Z39" s="140"/>
      <c r="AA39" s="140"/>
      <c r="AB39" s="140"/>
      <c r="AC39" s="140"/>
      <c r="AD39" s="140"/>
      <c r="AE39" s="140"/>
      <c r="AF39" s="140"/>
      <c r="AG39" s="140"/>
      <c r="AH39" s="140"/>
      <c r="AI39" s="140"/>
      <c r="AJ39" s="140"/>
    </row>
    <row r="40" spans="1:49" ht="19.899999999999999" customHeight="1">
      <c r="A40" s="137"/>
      <c r="B40" s="138"/>
      <c r="C40" s="139"/>
      <c r="D40" s="139"/>
      <c r="E40" s="139"/>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row>
    <row r="41" spans="1:49" s="113" customFormat="1" ht="19.899999999999999" customHeight="1">
      <c r="A41" s="137"/>
      <c r="B41" s="138"/>
      <c r="C41" s="139"/>
      <c r="D41" s="139"/>
      <c r="E41" s="139"/>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L41" s="117"/>
      <c r="AM41" s="117"/>
      <c r="AN41" s="117"/>
      <c r="AO41" s="117"/>
      <c r="AP41" s="117"/>
      <c r="AQ41" s="117"/>
      <c r="AR41" s="117"/>
      <c r="AS41" s="117"/>
      <c r="AT41" s="117"/>
      <c r="AU41" s="117"/>
      <c r="AV41" s="117"/>
      <c r="AW41" s="117"/>
    </row>
    <row r="42" spans="1:49" s="113" customFormat="1" ht="19.899999999999999" customHeight="1">
      <c r="A42" s="137"/>
      <c r="B42" s="138"/>
      <c r="C42" s="139"/>
      <c r="D42" s="139"/>
      <c r="E42" s="139"/>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L42" s="117"/>
      <c r="AM42" s="117"/>
      <c r="AN42" s="117"/>
      <c r="AO42" s="117"/>
      <c r="AP42" s="117"/>
      <c r="AQ42" s="117"/>
      <c r="AR42" s="117"/>
      <c r="AS42" s="117"/>
      <c r="AT42" s="117"/>
      <c r="AU42" s="117"/>
      <c r="AV42" s="117"/>
      <c r="AW42" s="117"/>
    </row>
    <row r="43" spans="1:49" s="113" customFormat="1" ht="19.899999999999999" customHeight="1">
      <c r="A43" s="137"/>
      <c r="B43" s="138"/>
      <c r="C43" s="139"/>
      <c r="D43" s="139"/>
      <c r="E43" s="139"/>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L43" s="117"/>
      <c r="AM43" s="117"/>
      <c r="AN43" s="117"/>
      <c r="AO43" s="117"/>
      <c r="AP43" s="117"/>
      <c r="AQ43" s="117"/>
      <c r="AR43" s="117"/>
      <c r="AS43" s="117"/>
      <c r="AT43" s="117"/>
      <c r="AU43" s="117"/>
      <c r="AV43" s="117"/>
      <c r="AW43" s="117"/>
    </row>
    <row r="44" spans="1:49" s="113" customFormat="1" ht="19.899999999999999" customHeight="1">
      <c r="A44" s="137"/>
      <c r="B44" s="138"/>
      <c r="C44" s="139"/>
      <c r="D44" s="139"/>
      <c r="E44" s="139"/>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L44" s="117"/>
      <c r="AM44" s="117"/>
      <c r="AN44" s="117"/>
      <c r="AO44" s="117"/>
      <c r="AP44" s="117"/>
      <c r="AQ44" s="117"/>
      <c r="AR44" s="117"/>
      <c r="AS44" s="117"/>
      <c r="AT44" s="117"/>
      <c r="AU44" s="117"/>
      <c r="AV44" s="117"/>
      <c r="AW44" s="117"/>
    </row>
    <row r="45" spans="1:49" s="113" customFormat="1" ht="19.899999999999999" customHeight="1">
      <c r="A45" s="137"/>
      <c r="B45" s="138"/>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L45" s="117"/>
      <c r="AM45" s="117"/>
      <c r="AN45" s="117"/>
      <c r="AO45" s="117"/>
      <c r="AP45" s="117"/>
      <c r="AQ45" s="117"/>
      <c r="AR45" s="117"/>
      <c r="AS45" s="117"/>
      <c r="AT45" s="117"/>
      <c r="AU45" s="117"/>
      <c r="AV45" s="117"/>
      <c r="AW45" s="117"/>
    </row>
    <row r="46" spans="1:49" s="113" customFormat="1" ht="19.899999999999999" customHeight="1">
      <c r="A46" s="137"/>
      <c r="B46" s="138"/>
      <c r="C46" s="139"/>
      <c r="D46" s="139"/>
      <c r="E46" s="139"/>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L46" s="117"/>
      <c r="AM46" s="117"/>
      <c r="AN46" s="117"/>
      <c r="AO46" s="117"/>
      <c r="AP46" s="117"/>
      <c r="AQ46" s="117"/>
      <c r="AR46" s="117"/>
      <c r="AS46" s="117"/>
      <c r="AT46" s="117"/>
      <c r="AU46" s="117"/>
      <c r="AV46" s="117"/>
      <c r="AW46" s="117"/>
    </row>
    <row r="47" spans="1:49" s="113" customFormat="1" ht="19.899999999999999" customHeight="1">
      <c r="A47" s="137"/>
      <c r="B47" s="138"/>
      <c r="C47" s="139"/>
      <c r="D47" s="13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L47" s="117"/>
      <c r="AM47" s="117"/>
      <c r="AN47" s="117"/>
      <c r="AO47" s="117"/>
      <c r="AP47" s="117"/>
      <c r="AQ47" s="117"/>
      <c r="AR47" s="117"/>
      <c r="AS47" s="117"/>
      <c r="AT47" s="117"/>
      <c r="AU47" s="117"/>
      <c r="AV47" s="117"/>
      <c r="AW47" s="117"/>
    </row>
    <row r="48" spans="1:49" s="113" customFormat="1" ht="19.899999999999999" customHeight="1">
      <c r="A48" s="137"/>
      <c r="B48" s="138"/>
      <c r="C48" s="139"/>
      <c r="D48" s="139"/>
      <c r="E48" s="139"/>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L48" s="117"/>
      <c r="AM48" s="117"/>
      <c r="AN48" s="117"/>
      <c r="AO48" s="117"/>
      <c r="AP48" s="117"/>
      <c r="AQ48" s="117"/>
      <c r="AR48" s="117"/>
      <c r="AS48" s="117"/>
      <c r="AT48" s="117"/>
      <c r="AU48" s="117"/>
      <c r="AV48" s="117"/>
      <c r="AW48" s="117"/>
    </row>
    <row r="49" spans="1:49" s="113" customFormat="1" ht="19.899999999999999" customHeight="1">
      <c r="A49" s="137"/>
      <c r="B49" s="138"/>
      <c r="C49" s="139"/>
      <c r="D49" s="139"/>
      <c r="E49" s="139"/>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L49" s="117"/>
      <c r="AM49" s="117"/>
      <c r="AN49" s="117"/>
      <c r="AO49" s="117"/>
      <c r="AP49" s="117"/>
      <c r="AQ49" s="117"/>
      <c r="AR49" s="117"/>
      <c r="AS49" s="117"/>
      <c r="AT49" s="117"/>
      <c r="AU49" s="117"/>
      <c r="AV49" s="117"/>
      <c r="AW49" s="117"/>
    </row>
    <row r="50" spans="1:49" s="113" customFormat="1" ht="15.75">
      <c r="A50" s="137"/>
      <c r="B50" s="138"/>
      <c r="C50" s="139"/>
      <c r="D50" s="139"/>
      <c r="E50" s="139"/>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L50" s="117"/>
      <c r="AM50" s="117"/>
      <c r="AN50" s="117"/>
      <c r="AO50" s="117"/>
      <c r="AP50" s="117"/>
      <c r="AQ50" s="117"/>
      <c r="AR50" s="117"/>
      <c r="AS50" s="117"/>
      <c r="AT50" s="117"/>
      <c r="AU50" s="117"/>
      <c r="AV50" s="117"/>
      <c r="AW50" s="117"/>
    </row>
    <row r="51" spans="1:49" s="113" customFormat="1" ht="15.75">
      <c r="A51" s="137"/>
      <c r="B51" s="138"/>
      <c r="C51" s="139"/>
      <c r="D51" s="139"/>
      <c r="E51" s="139"/>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L51" s="117"/>
      <c r="AM51" s="117"/>
      <c r="AN51" s="117"/>
      <c r="AO51" s="117"/>
      <c r="AP51" s="117"/>
      <c r="AQ51" s="117"/>
      <c r="AR51" s="117"/>
      <c r="AS51" s="117"/>
      <c r="AT51" s="117"/>
      <c r="AU51" s="117"/>
      <c r="AV51" s="117"/>
      <c r="AW51" s="117"/>
    </row>
    <row r="52" spans="1:49" s="113" customFormat="1" ht="15.75">
      <c r="A52" s="137"/>
      <c r="B52" s="138"/>
      <c r="C52" s="139"/>
      <c r="D52" s="139"/>
      <c r="E52" s="139"/>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L52" s="117"/>
      <c r="AM52" s="117"/>
      <c r="AN52" s="117"/>
      <c r="AO52" s="117"/>
      <c r="AP52" s="117"/>
      <c r="AQ52" s="117"/>
      <c r="AR52" s="117"/>
      <c r="AS52" s="117"/>
      <c r="AT52" s="117"/>
      <c r="AU52" s="117"/>
      <c r="AV52" s="117"/>
      <c r="AW52" s="117"/>
    </row>
    <row r="53" spans="1:49" s="113" customFormat="1" ht="15.75">
      <c r="A53" s="137"/>
      <c r="B53" s="138"/>
      <c r="C53" s="139"/>
      <c r="D53" s="139"/>
      <c r="E53" s="139"/>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L53" s="117"/>
      <c r="AM53" s="117"/>
      <c r="AN53" s="117"/>
      <c r="AO53" s="117"/>
      <c r="AP53" s="117"/>
      <c r="AQ53" s="117"/>
      <c r="AR53" s="117"/>
      <c r="AS53" s="117"/>
      <c r="AT53" s="117"/>
      <c r="AU53" s="117"/>
      <c r="AV53" s="117"/>
      <c r="AW53" s="117"/>
    </row>
    <row r="54" spans="1:49" s="113" customFormat="1" ht="15.75">
      <c r="A54" s="137"/>
      <c r="B54" s="138"/>
      <c r="C54" s="139"/>
      <c r="D54" s="139"/>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L54" s="117"/>
      <c r="AM54" s="117"/>
      <c r="AN54" s="117"/>
      <c r="AO54" s="117"/>
      <c r="AP54" s="117"/>
      <c r="AQ54" s="117"/>
      <c r="AR54" s="117"/>
      <c r="AS54" s="117"/>
      <c r="AT54" s="117"/>
      <c r="AU54" s="117"/>
      <c r="AV54" s="117"/>
      <c r="AW54" s="117"/>
    </row>
    <row r="55" spans="1:49" s="113" customFormat="1" ht="15.75">
      <c r="A55" s="137"/>
      <c r="B55" s="138"/>
      <c r="C55" s="139"/>
      <c r="D55" s="139"/>
      <c r="E55" s="139"/>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L55" s="117"/>
      <c r="AM55" s="117"/>
      <c r="AN55" s="117"/>
      <c r="AO55" s="117"/>
      <c r="AP55" s="117"/>
      <c r="AQ55" s="117"/>
      <c r="AR55" s="117"/>
      <c r="AS55" s="117"/>
      <c r="AT55" s="117"/>
      <c r="AU55" s="117"/>
      <c r="AV55" s="117"/>
      <c r="AW55" s="117"/>
    </row>
    <row r="56" spans="1:49" s="113" customFormat="1" ht="15.75">
      <c r="A56" s="137"/>
      <c r="B56" s="138"/>
      <c r="C56" s="139"/>
      <c r="D56" s="139"/>
      <c r="E56" s="139"/>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L56" s="117"/>
      <c r="AM56" s="117"/>
      <c r="AN56" s="117"/>
      <c r="AO56" s="117"/>
      <c r="AP56" s="117"/>
      <c r="AQ56" s="117"/>
      <c r="AR56" s="117"/>
      <c r="AS56" s="117"/>
      <c r="AT56" s="117"/>
      <c r="AU56" s="117"/>
      <c r="AV56" s="117"/>
      <c r="AW56" s="117"/>
    </row>
    <row r="57" spans="1:49" s="113" customFormat="1" ht="15.75">
      <c r="A57" s="137"/>
      <c r="B57" s="138"/>
      <c r="C57" s="139"/>
      <c r="D57" s="139"/>
      <c r="E57" s="139"/>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L57" s="117"/>
      <c r="AM57" s="117"/>
      <c r="AN57" s="117"/>
      <c r="AO57" s="117"/>
      <c r="AP57" s="117"/>
      <c r="AQ57" s="117"/>
      <c r="AR57" s="117"/>
      <c r="AS57" s="117"/>
      <c r="AT57" s="117"/>
      <c r="AU57" s="117"/>
      <c r="AV57" s="117"/>
      <c r="AW57" s="117"/>
    </row>
    <row r="58" spans="1:49" s="113" customFormat="1" ht="15.75">
      <c r="A58" s="137"/>
      <c r="B58" s="138"/>
      <c r="C58" s="139"/>
      <c r="D58" s="139"/>
      <c r="E58" s="139"/>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L58" s="117"/>
      <c r="AM58" s="117"/>
      <c r="AN58" s="117"/>
      <c r="AO58" s="117"/>
      <c r="AP58" s="117"/>
      <c r="AQ58" s="117"/>
      <c r="AR58" s="117"/>
      <c r="AS58" s="117"/>
      <c r="AT58" s="117"/>
      <c r="AU58" s="117"/>
      <c r="AV58" s="117"/>
      <c r="AW58" s="117"/>
    </row>
    <row r="59" spans="1:49" s="113" customFormat="1" ht="15.75">
      <c r="A59" s="137"/>
      <c r="B59" s="138"/>
      <c r="C59" s="139"/>
      <c r="D59" s="139"/>
      <c r="E59" s="139"/>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L59" s="117"/>
      <c r="AM59" s="117"/>
      <c r="AN59" s="117"/>
      <c r="AO59" s="117"/>
      <c r="AP59" s="117"/>
      <c r="AQ59" s="117"/>
      <c r="AR59" s="117"/>
      <c r="AS59" s="117"/>
      <c r="AT59" s="117"/>
      <c r="AU59" s="117"/>
      <c r="AV59" s="117"/>
      <c r="AW59" s="117"/>
    </row>
    <row r="60" spans="1:49" s="113" customFormat="1" ht="15.75">
      <c r="A60" s="137"/>
      <c r="B60" s="138"/>
      <c r="C60" s="139"/>
      <c r="D60" s="139"/>
      <c r="E60" s="139"/>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L60" s="117"/>
      <c r="AM60" s="117"/>
      <c r="AN60" s="117"/>
      <c r="AO60" s="117"/>
      <c r="AP60" s="117"/>
      <c r="AQ60" s="117"/>
      <c r="AR60" s="117"/>
      <c r="AS60" s="117"/>
      <c r="AT60" s="117"/>
      <c r="AU60" s="117"/>
      <c r="AV60" s="117"/>
      <c r="AW60" s="117"/>
    </row>
    <row r="61" spans="1:49" s="113" customFormat="1" ht="15.75">
      <c r="A61" s="137"/>
      <c r="B61" s="138"/>
      <c r="C61" s="139"/>
      <c r="D61" s="139"/>
      <c r="E61" s="139"/>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L61" s="117"/>
      <c r="AM61" s="117"/>
      <c r="AN61" s="117"/>
      <c r="AO61" s="117"/>
      <c r="AP61" s="117"/>
      <c r="AQ61" s="117"/>
      <c r="AR61" s="117"/>
      <c r="AS61" s="117"/>
      <c r="AT61" s="117"/>
      <c r="AU61" s="117"/>
      <c r="AV61" s="117"/>
      <c r="AW61" s="117"/>
    </row>
    <row r="62" spans="1:49" s="113" customFormat="1" ht="15.75">
      <c r="A62" s="137"/>
      <c r="B62" s="138"/>
      <c r="C62" s="139"/>
      <c r="D62" s="139"/>
      <c r="E62" s="139"/>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L62" s="117"/>
      <c r="AM62" s="117"/>
      <c r="AN62" s="117"/>
      <c r="AO62" s="117"/>
      <c r="AP62" s="117"/>
      <c r="AQ62" s="117"/>
      <c r="AR62" s="117"/>
      <c r="AS62" s="117"/>
      <c r="AT62" s="117"/>
      <c r="AU62" s="117"/>
      <c r="AV62" s="117"/>
      <c r="AW62" s="117"/>
    </row>
    <row r="63" spans="1:49" s="113" customFormat="1" ht="15.75">
      <c r="A63" s="137"/>
      <c r="B63" s="138"/>
      <c r="C63" s="139"/>
      <c r="D63" s="139"/>
      <c r="E63" s="139"/>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L63" s="117"/>
      <c r="AM63" s="117"/>
      <c r="AN63" s="117"/>
      <c r="AO63" s="117"/>
      <c r="AP63" s="117"/>
      <c r="AQ63" s="117"/>
      <c r="AR63" s="117"/>
      <c r="AS63" s="117"/>
      <c r="AT63" s="117"/>
      <c r="AU63" s="117"/>
      <c r="AV63" s="117"/>
      <c r="AW63" s="117"/>
    </row>
    <row r="64" spans="1:49" s="113" customFormat="1" ht="15.75">
      <c r="A64" s="137"/>
      <c r="B64" s="138"/>
      <c r="C64" s="139"/>
      <c r="D64" s="139"/>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L64" s="117"/>
      <c r="AM64" s="117"/>
      <c r="AN64" s="117"/>
      <c r="AO64" s="117"/>
      <c r="AP64" s="117"/>
      <c r="AQ64" s="117"/>
      <c r="AR64" s="117"/>
      <c r="AS64" s="117"/>
      <c r="AT64" s="117"/>
      <c r="AU64" s="117"/>
      <c r="AV64" s="117"/>
      <c r="AW64" s="117"/>
    </row>
    <row r="65" spans="1:49" s="113" customFormat="1" ht="15.75">
      <c r="A65" s="137"/>
      <c r="B65" s="138"/>
      <c r="C65" s="139"/>
      <c r="D65" s="139"/>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L65" s="117"/>
      <c r="AM65" s="117"/>
      <c r="AN65" s="117"/>
      <c r="AO65" s="117"/>
      <c r="AP65" s="117"/>
      <c r="AQ65" s="117"/>
      <c r="AR65" s="117"/>
      <c r="AS65" s="117"/>
      <c r="AT65" s="117"/>
      <c r="AU65" s="117"/>
      <c r="AV65" s="117"/>
      <c r="AW65" s="117"/>
    </row>
    <row r="66" spans="1:49" s="113" customFormat="1" ht="15.75">
      <c r="A66" s="137"/>
      <c r="B66" s="138"/>
      <c r="C66" s="139"/>
      <c r="D66" s="139"/>
      <c r="E66" s="139"/>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L66" s="117"/>
      <c r="AM66" s="117"/>
      <c r="AN66" s="117"/>
      <c r="AO66" s="117"/>
      <c r="AP66" s="117"/>
      <c r="AQ66" s="117"/>
      <c r="AR66" s="117"/>
      <c r="AS66" s="117"/>
      <c r="AT66" s="117"/>
      <c r="AU66" s="117"/>
      <c r="AV66" s="117"/>
      <c r="AW66" s="117"/>
    </row>
    <row r="67" spans="1:49" s="113" customFormat="1" ht="15.75">
      <c r="A67" s="137"/>
      <c r="B67" s="138"/>
      <c r="C67" s="139"/>
      <c r="D67" s="139"/>
      <c r="E67" s="139"/>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L67" s="117"/>
      <c r="AM67" s="117"/>
      <c r="AN67" s="117"/>
      <c r="AO67" s="117"/>
      <c r="AP67" s="117"/>
      <c r="AQ67" s="117"/>
      <c r="AR67" s="117"/>
      <c r="AS67" s="117"/>
      <c r="AT67" s="117"/>
      <c r="AU67" s="117"/>
      <c r="AV67" s="117"/>
      <c r="AW67" s="117"/>
    </row>
    <row r="68" spans="1:49" s="113" customFormat="1" ht="15.75">
      <c r="A68" s="137"/>
      <c r="B68" s="138"/>
      <c r="C68" s="139"/>
      <c r="D68" s="139"/>
      <c r="E68" s="139"/>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L68" s="117"/>
      <c r="AM68" s="117"/>
      <c r="AN68" s="117"/>
      <c r="AO68" s="117"/>
      <c r="AP68" s="117"/>
      <c r="AQ68" s="117"/>
      <c r="AR68" s="117"/>
      <c r="AS68" s="117"/>
      <c r="AT68" s="117"/>
      <c r="AU68" s="117"/>
      <c r="AV68" s="117"/>
      <c r="AW68" s="117"/>
    </row>
    <row r="69" spans="1:49" s="113" customFormat="1" ht="15.75">
      <c r="A69" s="137"/>
      <c r="B69" s="138"/>
      <c r="C69" s="139"/>
      <c r="D69" s="139"/>
      <c r="E69" s="139"/>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L69" s="117"/>
      <c r="AM69" s="117"/>
      <c r="AN69" s="117"/>
      <c r="AO69" s="117"/>
      <c r="AP69" s="117"/>
      <c r="AQ69" s="117"/>
      <c r="AR69" s="117"/>
      <c r="AS69" s="117"/>
      <c r="AT69" s="117"/>
      <c r="AU69" s="117"/>
      <c r="AV69" s="117"/>
      <c r="AW69" s="117"/>
    </row>
    <row r="70" spans="1:49" s="113" customFormat="1" ht="15.75">
      <c r="A70" s="137"/>
      <c r="B70" s="138"/>
      <c r="C70" s="139"/>
      <c r="D70" s="139"/>
      <c r="E70" s="139"/>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L70" s="117"/>
      <c r="AM70" s="117"/>
      <c r="AN70" s="117"/>
      <c r="AO70" s="117"/>
      <c r="AP70" s="117"/>
      <c r="AQ70" s="117"/>
      <c r="AR70" s="117"/>
      <c r="AS70" s="117"/>
      <c r="AT70" s="117"/>
      <c r="AU70" s="117"/>
      <c r="AV70" s="117"/>
      <c r="AW70" s="117"/>
    </row>
    <row r="71" spans="1:49" s="113" customFormat="1" ht="15.75">
      <c r="A71" s="137"/>
      <c r="B71" s="138"/>
      <c r="C71" s="139"/>
      <c r="D71" s="139"/>
      <c r="E71" s="139"/>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L71" s="117"/>
      <c r="AM71" s="117"/>
      <c r="AN71" s="117"/>
      <c r="AO71" s="117"/>
      <c r="AP71" s="117"/>
      <c r="AQ71" s="117"/>
      <c r="AR71" s="117"/>
      <c r="AS71" s="117"/>
      <c r="AT71" s="117"/>
      <c r="AU71" s="117"/>
      <c r="AV71" s="117"/>
      <c r="AW71" s="117"/>
    </row>
    <row r="72" spans="1:49" s="113" customFormat="1" ht="15.75">
      <c r="A72" s="137"/>
      <c r="B72" s="138"/>
      <c r="C72" s="139"/>
      <c r="D72" s="139"/>
      <c r="E72" s="139"/>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L72" s="117"/>
      <c r="AM72" s="117"/>
      <c r="AN72" s="117"/>
      <c r="AO72" s="117"/>
      <c r="AP72" s="117"/>
      <c r="AQ72" s="117"/>
      <c r="AR72" s="117"/>
      <c r="AS72" s="117"/>
      <c r="AT72" s="117"/>
      <c r="AU72" s="117"/>
      <c r="AV72" s="117"/>
      <c r="AW72" s="117"/>
    </row>
    <row r="73" spans="1:49" s="113" customFormat="1" ht="15.75">
      <c r="A73" s="137"/>
      <c r="B73" s="138"/>
      <c r="C73" s="139"/>
      <c r="D73" s="139"/>
      <c r="E73" s="139"/>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L73" s="117"/>
      <c r="AM73" s="117"/>
      <c r="AN73" s="117"/>
      <c r="AO73" s="117"/>
      <c r="AP73" s="117"/>
      <c r="AQ73" s="117"/>
      <c r="AR73" s="117"/>
      <c r="AS73" s="117"/>
      <c r="AT73" s="117"/>
      <c r="AU73" s="117"/>
      <c r="AV73" s="117"/>
      <c r="AW73" s="117"/>
    </row>
    <row r="74" spans="1:49" s="113" customFormat="1" ht="15.75">
      <c r="A74" s="137"/>
      <c r="B74" s="138"/>
      <c r="C74" s="139"/>
      <c r="D74" s="139"/>
      <c r="E74" s="139"/>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L74" s="117"/>
      <c r="AM74" s="117"/>
      <c r="AN74" s="117"/>
      <c r="AO74" s="117"/>
      <c r="AP74" s="117"/>
      <c r="AQ74" s="117"/>
      <c r="AR74" s="117"/>
      <c r="AS74" s="117"/>
      <c r="AT74" s="117"/>
      <c r="AU74" s="117"/>
      <c r="AV74" s="117"/>
      <c r="AW74" s="117"/>
    </row>
    <row r="75" spans="1:49" s="113" customFormat="1" ht="15.75">
      <c r="A75" s="137"/>
      <c r="B75" s="138"/>
      <c r="C75" s="139"/>
      <c r="D75" s="139"/>
      <c r="E75" s="139"/>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L75" s="117"/>
      <c r="AM75" s="117"/>
      <c r="AN75" s="117"/>
      <c r="AO75" s="117"/>
      <c r="AP75" s="117"/>
      <c r="AQ75" s="117"/>
      <c r="AR75" s="117"/>
      <c r="AS75" s="117"/>
      <c r="AT75" s="117"/>
      <c r="AU75" s="117"/>
      <c r="AV75" s="117"/>
      <c r="AW75" s="117"/>
    </row>
    <row r="76" spans="1:49" s="113" customFormat="1" ht="15.75">
      <c r="A76" s="137"/>
      <c r="B76" s="138"/>
      <c r="C76" s="139"/>
      <c r="D76" s="139"/>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L76" s="117"/>
      <c r="AM76" s="117"/>
      <c r="AN76" s="117"/>
      <c r="AO76" s="117"/>
      <c r="AP76" s="117"/>
      <c r="AQ76" s="117"/>
      <c r="AR76" s="117"/>
      <c r="AS76" s="117"/>
      <c r="AT76" s="117"/>
      <c r="AU76" s="117"/>
      <c r="AV76" s="117"/>
      <c r="AW76" s="117"/>
    </row>
    <row r="77" spans="1:49" s="113" customFormat="1" ht="15.75">
      <c r="A77" s="137"/>
      <c r="B77" s="138"/>
      <c r="C77" s="139"/>
      <c r="D77" s="139"/>
      <c r="E77" s="139"/>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L77" s="117"/>
      <c r="AM77" s="117"/>
      <c r="AN77" s="117"/>
      <c r="AO77" s="117"/>
      <c r="AP77" s="117"/>
      <c r="AQ77" s="117"/>
      <c r="AR77" s="117"/>
      <c r="AS77" s="117"/>
      <c r="AT77" s="117"/>
      <c r="AU77" s="117"/>
      <c r="AV77" s="117"/>
      <c r="AW77" s="117"/>
    </row>
    <row r="78" spans="1:49" s="113" customFormat="1" ht="15.75">
      <c r="A78" s="137"/>
      <c r="B78" s="138"/>
      <c r="C78" s="139"/>
      <c r="D78" s="139"/>
      <c r="E78" s="139"/>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L78" s="117"/>
      <c r="AM78" s="117"/>
      <c r="AN78" s="117"/>
      <c r="AO78" s="117"/>
      <c r="AP78" s="117"/>
      <c r="AQ78" s="117"/>
      <c r="AR78" s="117"/>
      <c r="AS78" s="117"/>
      <c r="AT78" s="117"/>
      <c r="AU78" s="117"/>
      <c r="AV78" s="117"/>
      <c r="AW78" s="117"/>
    </row>
    <row r="79" spans="1:49" s="113" customFormat="1" ht="15.75">
      <c r="A79" s="137"/>
      <c r="B79" s="138"/>
      <c r="C79" s="139"/>
      <c r="D79" s="139"/>
      <c r="E79" s="139"/>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L79" s="117"/>
      <c r="AM79" s="117"/>
      <c r="AN79" s="117"/>
      <c r="AO79" s="117"/>
      <c r="AP79" s="117"/>
      <c r="AQ79" s="117"/>
      <c r="AR79" s="117"/>
      <c r="AS79" s="117"/>
      <c r="AT79" s="117"/>
      <c r="AU79" s="117"/>
      <c r="AV79" s="117"/>
      <c r="AW79" s="117"/>
    </row>
    <row r="80" spans="1:49" s="113" customFormat="1" ht="15.75">
      <c r="A80" s="137"/>
      <c r="B80" s="138"/>
      <c r="C80" s="139"/>
      <c r="D80" s="139"/>
      <c r="E80" s="139"/>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L80" s="117"/>
      <c r="AM80" s="117"/>
      <c r="AN80" s="117"/>
      <c r="AO80" s="117"/>
      <c r="AP80" s="117"/>
      <c r="AQ80" s="117"/>
      <c r="AR80" s="117"/>
      <c r="AS80" s="117"/>
      <c r="AT80" s="117"/>
      <c r="AU80" s="117"/>
      <c r="AV80" s="117"/>
      <c r="AW80" s="117"/>
    </row>
    <row r="81" spans="1:49" s="113" customFormat="1" ht="15.75">
      <c r="A81" s="137"/>
      <c r="B81" s="138"/>
      <c r="C81" s="139"/>
      <c r="D81" s="139"/>
      <c r="E81" s="139"/>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L81" s="117"/>
      <c r="AM81" s="117"/>
      <c r="AN81" s="117"/>
      <c r="AO81" s="117"/>
      <c r="AP81" s="117"/>
      <c r="AQ81" s="117"/>
      <c r="AR81" s="117"/>
      <c r="AS81" s="117"/>
      <c r="AT81" s="117"/>
      <c r="AU81" s="117"/>
      <c r="AV81" s="117"/>
      <c r="AW81" s="117"/>
    </row>
    <row r="82" spans="1:49" s="113" customFormat="1" ht="15.75">
      <c r="A82" s="137"/>
      <c r="B82" s="138"/>
      <c r="C82" s="139"/>
      <c r="D82" s="139"/>
      <c r="E82" s="139"/>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L82" s="117"/>
      <c r="AM82" s="117"/>
      <c r="AN82" s="117"/>
      <c r="AO82" s="117"/>
      <c r="AP82" s="117"/>
      <c r="AQ82" s="117"/>
      <c r="AR82" s="117"/>
      <c r="AS82" s="117"/>
      <c r="AT82" s="117"/>
      <c r="AU82" s="117"/>
      <c r="AV82" s="117"/>
      <c r="AW82" s="117"/>
    </row>
    <row r="83" spans="1:49" s="113" customFormat="1" ht="15.75">
      <c r="A83" s="137"/>
      <c r="B83" s="138"/>
      <c r="C83" s="139"/>
      <c r="D83" s="139"/>
      <c r="E83" s="139"/>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L83" s="117"/>
      <c r="AM83" s="117"/>
      <c r="AN83" s="117"/>
      <c r="AO83" s="117"/>
      <c r="AP83" s="117"/>
      <c r="AQ83" s="117"/>
      <c r="AR83" s="117"/>
      <c r="AS83" s="117"/>
      <c r="AT83" s="117"/>
      <c r="AU83" s="117"/>
      <c r="AV83" s="117"/>
      <c r="AW83" s="117"/>
    </row>
    <row r="84" spans="1:49" s="113" customFormat="1" ht="15.75">
      <c r="A84" s="137"/>
      <c r="B84" s="138"/>
      <c r="C84" s="139"/>
      <c r="D84" s="139"/>
      <c r="E84" s="139"/>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L84" s="117"/>
      <c r="AM84" s="117"/>
      <c r="AN84" s="117"/>
      <c r="AO84" s="117"/>
      <c r="AP84" s="117"/>
      <c r="AQ84" s="117"/>
      <c r="AR84" s="117"/>
      <c r="AS84" s="117"/>
      <c r="AT84" s="117"/>
      <c r="AU84" s="117"/>
      <c r="AV84" s="117"/>
      <c r="AW84" s="117"/>
    </row>
    <row r="85" spans="1:49" s="113" customFormat="1" ht="15.75">
      <c r="A85" s="137"/>
      <c r="B85" s="138"/>
      <c r="C85" s="139"/>
      <c r="D85" s="139"/>
      <c r="E85" s="139"/>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L85" s="117"/>
      <c r="AM85" s="117"/>
      <c r="AN85" s="117"/>
      <c r="AO85" s="117"/>
      <c r="AP85" s="117"/>
      <c r="AQ85" s="117"/>
      <c r="AR85" s="117"/>
      <c r="AS85" s="117"/>
      <c r="AT85" s="117"/>
      <c r="AU85" s="117"/>
      <c r="AV85" s="117"/>
      <c r="AW85" s="117"/>
    </row>
    <row r="86" spans="1:49" s="113" customFormat="1" ht="15.75">
      <c r="A86" s="137"/>
      <c r="B86" s="138"/>
      <c r="C86" s="139"/>
      <c r="D86" s="139"/>
      <c r="E86" s="139"/>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L86" s="117"/>
      <c r="AM86" s="117"/>
      <c r="AN86" s="117"/>
      <c r="AO86" s="117"/>
      <c r="AP86" s="117"/>
      <c r="AQ86" s="117"/>
      <c r="AR86" s="117"/>
      <c r="AS86" s="117"/>
      <c r="AT86" s="117"/>
      <c r="AU86" s="117"/>
      <c r="AV86" s="117"/>
      <c r="AW86" s="117"/>
    </row>
    <row r="87" spans="1:49" s="113" customFormat="1" ht="15.75">
      <c r="A87" s="137"/>
      <c r="B87" s="138"/>
      <c r="C87" s="139"/>
      <c r="D87" s="139"/>
      <c r="E87" s="139"/>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L87" s="117"/>
      <c r="AM87" s="117"/>
      <c r="AN87" s="117"/>
      <c r="AO87" s="117"/>
      <c r="AP87" s="117"/>
      <c r="AQ87" s="117"/>
      <c r="AR87" s="117"/>
      <c r="AS87" s="117"/>
      <c r="AT87" s="117"/>
      <c r="AU87" s="117"/>
      <c r="AV87" s="117"/>
      <c r="AW87" s="117"/>
    </row>
    <row r="88" spans="1:49" s="113" customFormat="1" ht="15.75">
      <c r="A88" s="137"/>
      <c r="B88" s="138"/>
      <c r="C88" s="139"/>
      <c r="D88" s="139"/>
      <c r="E88" s="139"/>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L88" s="117"/>
      <c r="AM88" s="117"/>
      <c r="AN88" s="117"/>
      <c r="AO88" s="117"/>
      <c r="AP88" s="117"/>
      <c r="AQ88" s="117"/>
      <c r="AR88" s="117"/>
      <c r="AS88" s="117"/>
      <c r="AT88" s="117"/>
      <c r="AU88" s="117"/>
      <c r="AV88" s="117"/>
      <c r="AW88" s="117"/>
    </row>
    <row r="89" spans="1:49" s="113" customFormat="1" ht="15.75">
      <c r="A89" s="137"/>
      <c r="B89" s="138"/>
      <c r="C89" s="139"/>
      <c r="D89" s="139"/>
      <c r="E89" s="139"/>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L89" s="117"/>
      <c r="AM89" s="117"/>
      <c r="AN89" s="117"/>
      <c r="AO89" s="117"/>
      <c r="AP89" s="117"/>
      <c r="AQ89" s="117"/>
      <c r="AR89" s="117"/>
      <c r="AS89" s="117"/>
      <c r="AT89" s="117"/>
      <c r="AU89" s="117"/>
      <c r="AV89" s="117"/>
      <c r="AW89" s="117"/>
    </row>
    <row r="90" spans="1:49" s="113" customFormat="1" ht="15.75">
      <c r="A90" s="137"/>
      <c r="B90" s="138"/>
      <c r="C90" s="139"/>
      <c r="D90" s="139"/>
      <c r="E90" s="139"/>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L90" s="117"/>
      <c r="AM90" s="117"/>
      <c r="AN90" s="117"/>
      <c r="AO90" s="117"/>
      <c r="AP90" s="117"/>
      <c r="AQ90" s="117"/>
      <c r="AR90" s="117"/>
      <c r="AS90" s="117"/>
      <c r="AT90" s="117"/>
      <c r="AU90" s="117"/>
      <c r="AV90" s="117"/>
      <c r="AW90" s="117"/>
    </row>
    <row r="91" spans="1:49" s="113" customFormat="1" ht="15.75">
      <c r="A91" s="137"/>
      <c r="B91" s="138"/>
      <c r="C91" s="139"/>
      <c r="D91" s="139"/>
      <c r="E91" s="139"/>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L91" s="117"/>
      <c r="AM91" s="117"/>
      <c r="AN91" s="117"/>
      <c r="AO91" s="117"/>
      <c r="AP91" s="117"/>
      <c r="AQ91" s="117"/>
      <c r="AR91" s="117"/>
      <c r="AS91" s="117"/>
      <c r="AT91" s="117"/>
      <c r="AU91" s="117"/>
      <c r="AV91" s="117"/>
      <c r="AW91" s="117"/>
    </row>
    <row r="92" spans="1:49" s="113" customFormat="1" ht="15.75">
      <c r="A92" s="137"/>
      <c r="B92" s="138"/>
      <c r="C92" s="139"/>
      <c r="D92" s="139"/>
      <c r="E92" s="139"/>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L92" s="117"/>
      <c r="AM92" s="117"/>
      <c r="AN92" s="117"/>
      <c r="AO92" s="117"/>
      <c r="AP92" s="117"/>
      <c r="AQ92" s="117"/>
      <c r="AR92" s="117"/>
      <c r="AS92" s="117"/>
      <c r="AT92" s="117"/>
      <c r="AU92" s="117"/>
      <c r="AV92" s="117"/>
      <c r="AW92" s="117"/>
    </row>
    <row r="93" spans="1:49" s="113" customFormat="1" ht="15.75">
      <c r="A93" s="137"/>
      <c r="B93" s="138"/>
      <c r="C93" s="139"/>
      <c r="D93" s="139"/>
      <c r="E93" s="139"/>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L93" s="117"/>
      <c r="AM93" s="117"/>
      <c r="AN93" s="117"/>
      <c r="AO93" s="117"/>
      <c r="AP93" s="117"/>
      <c r="AQ93" s="117"/>
      <c r="AR93" s="117"/>
      <c r="AS93" s="117"/>
      <c r="AT93" s="117"/>
      <c r="AU93" s="117"/>
      <c r="AV93" s="117"/>
      <c r="AW93" s="117"/>
    </row>
    <row r="94" spans="1:49" s="113" customFormat="1" ht="15.75">
      <c r="A94" s="137"/>
      <c r="B94" s="138"/>
      <c r="C94" s="139"/>
      <c r="D94" s="139"/>
      <c r="E94" s="139"/>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L94" s="117"/>
      <c r="AM94" s="117"/>
      <c r="AN94" s="117"/>
      <c r="AO94" s="117"/>
      <c r="AP94" s="117"/>
      <c r="AQ94" s="117"/>
      <c r="AR94" s="117"/>
      <c r="AS94" s="117"/>
      <c r="AT94" s="117"/>
      <c r="AU94" s="117"/>
      <c r="AV94" s="117"/>
      <c r="AW94" s="117"/>
    </row>
    <row r="95" spans="1:49" s="113" customFormat="1" ht="15.75">
      <c r="A95" s="137"/>
      <c r="B95" s="138"/>
      <c r="C95" s="139"/>
      <c r="D95" s="139"/>
      <c r="E95" s="139"/>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L95" s="117"/>
      <c r="AM95" s="117"/>
      <c r="AN95" s="117"/>
      <c r="AO95" s="117"/>
      <c r="AP95" s="117"/>
      <c r="AQ95" s="117"/>
      <c r="AR95" s="117"/>
      <c r="AS95" s="117"/>
      <c r="AT95" s="117"/>
      <c r="AU95" s="117"/>
      <c r="AV95" s="117"/>
      <c r="AW95" s="117"/>
    </row>
    <row r="96" spans="1:49" s="113" customFormat="1" ht="15.75">
      <c r="A96" s="137"/>
      <c r="B96" s="138"/>
      <c r="C96" s="139"/>
      <c r="D96" s="139"/>
      <c r="E96" s="139"/>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L96" s="117"/>
      <c r="AM96" s="117"/>
      <c r="AN96" s="117"/>
      <c r="AO96" s="117"/>
      <c r="AP96" s="117"/>
      <c r="AQ96" s="117"/>
      <c r="AR96" s="117"/>
      <c r="AS96" s="117"/>
      <c r="AT96" s="117"/>
      <c r="AU96" s="117"/>
      <c r="AV96" s="117"/>
      <c r="AW96" s="117"/>
    </row>
    <row r="97" spans="1:49" s="113" customFormat="1" ht="15.75">
      <c r="A97" s="137"/>
      <c r="B97" s="138"/>
      <c r="C97" s="139"/>
      <c r="D97" s="139"/>
      <c r="E97" s="139"/>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L97" s="117"/>
      <c r="AM97" s="117"/>
      <c r="AN97" s="117"/>
      <c r="AO97" s="117"/>
      <c r="AP97" s="117"/>
      <c r="AQ97" s="117"/>
      <c r="AR97" s="117"/>
      <c r="AS97" s="117"/>
      <c r="AT97" s="117"/>
      <c r="AU97" s="117"/>
      <c r="AV97" s="117"/>
      <c r="AW97" s="117"/>
    </row>
    <row r="98" spans="1:49" s="113" customFormat="1" ht="15.75">
      <c r="A98" s="137"/>
      <c r="B98" s="138"/>
      <c r="C98" s="139"/>
      <c r="D98" s="139"/>
      <c r="E98" s="139"/>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L98" s="117"/>
      <c r="AM98" s="117"/>
      <c r="AN98" s="117"/>
      <c r="AO98" s="117"/>
      <c r="AP98" s="117"/>
      <c r="AQ98" s="117"/>
      <c r="AR98" s="117"/>
      <c r="AS98" s="117"/>
      <c r="AT98" s="117"/>
      <c r="AU98" s="117"/>
      <c r="AV98" s="117"/>
      <c r="AW98" s="117"/>
    </row>
    <row r="99" spans="1:49" s="113" customFormat="1" ht="15.75">
      <c r="A99" s="137"/>
      <c r="B99" s="138"/>
      <c r="C99" s="139"/>
      <c r="D99" s="139"/>
      <c r="E99" s="139"/>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L99" s="117"/>
      <c r="AM99" s="117"/>
      <c r="AN99" s="117"/>
      <c r="AO99" s="117"/>
      <c r="AP99" s="117"/>
      <c r="AQ99" s="117"/>
      <c r="AR99" s="117"/>
      <c r="AS99" s="117"/>
      <c r="AT99" s="117"/>
      <c r="AU99" s="117"/>
      <c r="AV99" s="117"/>
      <c r="AW99" s="117"/>
    </row>
    <row r="100" spans="1:49" s="113" customFormat="1" ht="15.75">
      <c r="A100" s="137"/>
      <c r="B100" s="138"/>
      <c r="C100" s="139"/>
      <c r="D100" s="139"/>
      <c r="E100" s="139"/>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L100" s="117"/>
      <c r="AM100" s="117"/>
      <c r="AN100" s="117"/>
      <c r="AO100" s="117"/>
      <c r="AP100" s="117"/>
      <c r="AQ100" s="117"/>
      <c r="AR100" s="117"/>
      <c r="AS100" s="117"/>
      <c r="AT100" s="117"/>
      <c r="AU100" s="117"/>
      <c r="AV100" s="117"/>
      <c r="AW100" s="117"/>
    </row>
    <row r="101" spans="1:49" s="113" customFormat="1" ht="15.75">
      <c r="A101" s="137"/>
      <c r="B101" s="138"/>
      <c r="C101" s="139"/>
      <c r="D101" s="139"/>
      <c r="E101" s="139"/>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L101" s="117"/>
      <c r="AM101" s="117"/>
      <c r="AN101" s="117"/>
      <c r="AO101" s="117"/>
      <c r="AP101" s="117"/>
      <c r="AQ101" s="117"/>
      <c r="AR101" s="117"/>
      <c r="AS101" s="117"/>
      <c r="AT101" s="117"/>
      <c r="AU101" s="117"/>
      <c r="AV101" s="117"/>
      <c r="AW101" s="117"/>
    </row>
    <row r="102" spans="1:49" s="113" customFormat="1" ht="15.75">
      <c r="A102" s="137"/>
      <c r="B102" s="138"/>
      <c r="C102" s="139"/>
      <c r="D102" s="139"/>
      <c r="E102" s="13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L102" s="117"/>
      <c r="AM102" s="117"/>
      <c r="AN102" s="117"/>
      <c r="AO102" s="117"/>
      <c r="AP102" s="117"/>
      <c r="AQ102" s="117"/>
      <c r="AR102" s="117"/>
      <c r="AS102" s="117"/>
      <c r="AT102" s="117"/>
      <c r="AU102" s="117"/>
      <c r="AV102" s="117"/>
      <c r="AW102" s="117"/>
    </row>
    <row r="103" spans="1:49" s="113" customFormat="1" ht="15.75">
      <c r="A103" s="137"/>
      <c r="B103" s="138"/>
      <c r="C103" s="139"/>
      <c r="D103" s="139"/>
      <c r="E103" s="139"/>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L103" s="117"/>
      <c r="AM103" s="117"/>
      <c r="AN103" s="117"/>
      <c r="AO103" s="117"/>
      <c r="AP103" s="117"/>
      <c r="AQ103" s="117"/>
      <c r="AR103" s="117"/>
      <c r="AS103" s="117"/>
      <c r="AT103" s="117"/>
      <c r="AU103" s="117"/>
      <c r="AV103" s="117"/>
      <c r="AW103" s="117"/>
    </row>
    <row r="104" spans="1:49" s="113" customFormat="1" ht="15.75">
      <c r="A104" s="137"/>
      <c r="B104" s="138"/>
      <c r="C104" s="139"/>
      <c r="D104" s="139"/>
      <c r="E104" s="139"/>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L104" s="117"/>
      <c r="AM104" s="117"/>
      <c r="AN104" s="117"/>
      <c r="AO104" s="117"/>
      <c r="AP104" s="117"/>
      <c r="AQ104" s="117"/>
      <c r="AR104" s="117"/>
      <c r="AS104" s="117"/>
      <c r="AT104" s="117"/>
      <c r="AU104" s="117"/>
      <c r="AV104" s="117"/>
      <c r="AW104" s="117"/>
    </row>
    <row r="105" spans="1:49" s="113" customFormat="1" ht="15.75">
      <c r="A105" s="137"/>
      <c r="B105" s="138"/>
      <c r="C105" s="139"/>
      <c r="D105" s="139"/>
      <c r="E105" s="139"/>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L105" s="117"/>
      <c r="AM105" s="117"/>
      <c r="AN105" s="117"/>
      <c r="AO105" s="117"/>
      <c r="AP105" s="117"/>
      <c r="AQ105" s="117"/>
      <c r="AR105" s="117"/>
      <c r="AS105" s="117"/>
      <c r="AT105" s="117"/>
      <c r="AU105" s="117"/>
      <c r="AV105" s="117"/>
      <c r="AW105" s="117"/>
    </row>
    <row r="106" spans="1:49" s="113" customFormat="1" ht="15.75">
      <c r="A106" s="137"/>
      <c r="B106" s="138"/>
      <c r="C106" s="139"/>
      <c r="D106" s="139"/>
      <c r="E106" s="139"/>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L106" s="117"/>
      <c r="AM106" s="117"/>
      <c r="AN106" s="117"/>
      <c r="AO106" s="117"/>
      <c r="AP106" s="117"/>
      <c r="AQ106" s="117"/>
      <c r="AR106" s="117"/>
      <c r="AS106" s="117"/>
      <c r="AT106" s="117"/>
      <c r="AU106" s="117"/>
      <c r="AV106" s="117"/>
      <c r="AW106" s="117"/>
    </row>
    <row r="107" spans="1:49" s="113" customFormat="1" ht="15.75">
      <c r="A107" s="137"/>
      <c r="B107" s="138"/>
      <c r="C107" s="139"/>
      <c r="D107" s="139"/>
      <c r="E107" s="139"/>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L107" s="117"/>
      <c r="AM107" s="117"/>
      <c r="AN107" s="117"/>
      <c r="AO107" s="117"/>
      <c r="AP107" s="117"/>
      <c r="AQ107" s="117"/>
      <c r="AR107" s="117"/>
      <c r="AS107" s="117"/>
      <c r="AT107" s="117"/>
      <c r="AU107" s="117"/>
      <c r="AV107" s="117"/>
      <c r="AW107" s="117"/>
    </row>
    <row r="108" spans="1:49" s="113" customFormat="1" ht="15.75">
      <c r="A108" s="137"/>
      <c r="B108" s="138"/>
      <c r="C108" s="139"/>
      <c r="D108" s="139"/>
      <c r="E108" s="139"/>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L108" s="117"/>
      <c r="AM108" s="117"/>
      <c r="AN108" s="117"/>
      <c r="AO108" s="117"/>
      <c r="AP108" s="117"/>
      <c r="AQ108" s="117"/>
      <c r="AR108" s="117"/>
      <c r="AS108" s="117"/>
      <c r="AT108" s="117"/>
      <c r="AU108" s="117"/>
      <c r="AV108" s="117"/>
      <c r="AW108" s="117"/>
    </row>
    <row r="109" spans="1:49" s="113" customFormat="1" ht="15.75">
      <c r="A109" s="137"/>
      <c r="B109" s="138"/>
      <c r="C109" s="139"/>
      <c r="D109" s="139"/>
      <c r="E109" s="13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L109" s="117"/>
      <c r="AM109" s="117"/>
      <c r="AN109" s="117"/>
      <c r="AO109" s="117"/>
      <c r="AP109" s="117"/>
      <c r="AQ109" s="117"/>
      <c r="AR109" s="117"/>
      <c r="AS109" s="117"/>
      <c r="AT109" s="117"/>
      <c r="AU109" s="117"/>
      <c r="AV109" s="117"/>
      <c r="AW109" s="117"/>
    </row>
    <row r="110" spans="1:49" s="113" customFormat="1" ht="15.75">
      <c r="A110" s="137"/>
      <c r="B110" s="138"/>
      <c r="C110" s="139"/>
      <c r="D110" s="139"/>
      <c r="E110" s="139"/>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L110" s="117"/>
      <c r="AM110" s="117"/>
      <c r="AN110" s="117"/>
      <c r="AO110" s="117"/>
      <c r="AP110" s="117"/>
      <c r="AQ110" s="117"/>
      <c r="AR110" s="117"/>
      <c r="AS110" s="117"/>
      <c r="AT110" s="117"/>
      <c r="AU110" s="117"/>
      <c r="AV110" s="117"/>
      <c r="AW110" s="117"/>
    </row>
    <row r="111" spans="1:49" s="113" customFormat="1" ht="15.75">
      <c r="A111" s="137"/>
      <c r="B111" s="138"/>
      <c r="C111" s="139"/>
      <c r="D111" s="139"/>
      <c r="E111" s="139"/>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L111" s="117"/>
      <c r="AM111" s="117"/>
      <c r="AN111" s="117"/>
      <c r="AO111" s="117"/>
      <c r="AP111" s="117"/>
      <c r="AQ111" s="117"/>
      <c r="AR111" s="117"/>
      <c r="AS111" s="117"/>
      <c r="AT111" s="117"/>
      <c r="AU111" s="117"/>
      <c r="AV111" s="117"/>
      <c r="AW111" s="117"/>
    </row>
    <row r="112" spans="1:49" s="113" customFormat="1" ht="15.75">
      <c r="A112" s="137"/>
      <c r="B112" s="138"/>
      <c r="C112" s="139"/>
      <c r="D112" s="139"/>
      <c r="E112" s="139"/>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L112" s="117"/>
      <c r="AM112" s="117"/>
      <c r="AN112" s="117"/>
      <c r="AO112" s="117"/>
      <c r="AP112" s="117"/>
      <c r="AQ112" s="117"/>
      <c r="AR112" s="117"/>
      <c r="AS112" s="117"/>
      <c r="AT112" s="117"/>
      <c r="AU112" s="117"/>
      <c r="AV112" s="117"/>
      <c r="AW112" s="117"/>
    </row>
    <row r="113" spans="1:49" s="113" customFormat="1" ht="15.75">
      <c r="A113" s="137"/>
      <c r="B113" s="138"/>
      <c r="C113" s="139"/>
      <c r="D113" s="139"/>
      <c r="E113" s="139"/>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L113" s="117"/>
      <c r="AM113" s="117"/>
      <c r="AN113" s="117"/>
      <c r="AO113" s="117"/>
      <c r="AP113" s="117"/>
      <c r="AQ113" s="117"/>
      <c r="AR113" s="117"/>
      <c r="AS113" s="117"/>
      <c r="AT113" s="117"/>
      <c r="AU113" s="117"/>
      <c r="AV113" s="117"/>
      <c r="AW113" s="117"/>
    </row>
    <row r="114" spans="1:49" s="113" customFormat="1" ht="15.75">
      <c r="A114" s="137"/>
      <c r="B114" s="138"/>
      <c r="C114" s="139"/>
      <c r="D114" s="139"/>
      <c r="E114" s="139"/>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L114" s="117"/>
      <c r="AM114" s="117"/>
      <c r="AN114" s="117"/>
      <c r="AO114" s="117"/>
      <c r="AP114" s="117"/>
      <c r="AQ114" s="117"/>
      <c r="AR114" s="117"/>
      <c r="AS114" s="117"/>
      <c r="AT114" s="117"/>
      <c r="AU114" s="117"/>
      <c r="AV114" s="117"/>
      <c r="AW114" s="117"/>
    </row>
    <row r="115" spans="1:49" s="113" customFormat="1" ht="15.75">
      <c r="A115" s="137"/>
      <c r="B115" s="138"/>
      <c r="C115" s="139"/>
      <c r="D115" s="139"/>
      <c r="E115" s="139"/>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L115" s="117"/>
      <c r="AM115" s="117"/>
      <c r="AN115" s="117"/>
      <c r="AO115" s="117"/>
      <c r="AP115" s="117"/>
      <c r="AQ115" s="117"/>
      <c r="AR115" s="117"/>
      <c r="AS115" s="117"/>
      <c r="AT115" s="117"/>
      <c r="AU115" s="117"/>
      <c r="AV115" s="117"/>
      <c r="AW115" s="117"/>
    </row>
    <row r="116" spans="1:49" s="113" customFormat="1" ht="15.75">
      <c r="A116" s="137"/>
      <c r="B116" s="138"/>
      <c r="C116" s="139"/>
      <c r="D116" s="139"/>
      <c r="E116" s="13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L116" s="117"/>
      <c r="AM116" s="117"/>
      <c r="AN116" s="117"/>
      <c r="AO116" s="117"/>
      <c r="AP116" s="117"/>
      <c r="AQ116" s="117"/>
      <c r="AR116" s="117"/>
      <c r="AS116" s="117"/>
      <c r="AT116" s="117"/>
      <c r="AU116" s="117"/>
      <c r="AV116" s="117"/>
      <c r="AW116" s="117"/>
    </row>
    <row r="117" spans="1:49" s="113" customFormat="1" ht="15.75">
      <c r="A117" s="137"/>
      <c r="B117" s="138"/>
      <c r="C117" s="139"/>
      <c r="D117" s="139"/>
      <c r="E117" s="139"/>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L117" s="117"/>
      <c r="AM117" s="117"/>
      <c r="AN117" s="117"/>
      <c r="AO117" s="117"/>
      <c r="AP117" s="117"/>
      <c r="AQ117" s="117"/>
      <c r="AR117" s="117"/>
      <c r="AS117" s="117"/>
      <c r="AT117" s="117"/>
      <c r="AU117" s="117"/>
      <c r="AV117" s="117"/>
      <c r="AW117" s="117"/>
    </row>
    <row r="118" spans="1:49" s="113" customFormat="1" ht="15.75">
      <c r="A118" s="137"/>
      <c r="B118" s="138"/>
      <c r="C118" s="139"/>
      <c r="D118" s="139"/>
      <c r="E118" s="139"/>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L118" s="117"/>
      <c r="AM118" s="117"/>
      <c r="AN118" s="117"/>
      <c r="AO118" s="117"/>
      <c r="AP118" s="117"/>
      <c r="AQ118" s="117"/>
      <c r="AR118" s="117"/>
      <c r="AS118" s="117"/>
      <c r="AT118" s="117"/>
      <c r="AU118" s="117"/>
      <c r="AV118" s="117"/>
      <c r="AW118" s="117"/>
    </row>
    <row r="119" spans="1:49" s="113" customFormat="1" ht="15.75">
      <c r="A119" s="137"/>
      <c r="B119" s="138"/>
      <c r="C119" s="139"/>
      <c r="D119" s="139"/>
      <c r="E119" s="139"/>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L119" s="117"/>
      <c r="AM119" s="117"/>
      <c r="AN119" s="117"/>
      <c r="AO119" s="117"/>
      <c r="AP119" s="117"/>
      <c r="AQ119" s="117"/>
      <c r="AR119" s="117"/>
      <c r="AS119" s="117"/>
      <c r="AT119" s="117"/>
      <c r="AU119" s="117"/>
      <c r="AV119" s="117"/>
      <c r="AW119" s="117"/>
    </row>
    <row r="120" spans="1:49" s="113" customFormat="1" ht="15.75">
      <c r="A120" s="137"/>
      <c r="B120" s="138"/>
      <c r="C120" s="139"/>
      <c r="D120" s="139"/>
      <c r="E120" s="139"/>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L120" s="117"/>
      <c r="AM120" s="117"/>
      <c r="AN120" s="117"/>
      <c r="AO120" s="117"/>
      <c r="AP120" s="117"/>
      <c r="AQ120" s="117"/>
      <c r="AR120" s="117"/>
      <c r="AS120" s="117"/>
      <c r="AT120" s="117"/>
      <c r="AU120" s="117"/>
      <c r="AV120" s="117"/>
      <c r="AW120" s="117"/>
    </row>
    <row r="121" spans="1:49" s="113" customFormat="1" ht="15.75">
      <c r="A121" s="137"/>
      <c r="B121" s="138"/>
      <c r="C121" s="139"/>
      <c r="D121" s="139"/>
      <c r="E121" s="139"/>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L121" s="117"/>
      <c r="AM121" s="117"/>
      <c r="AN121" s="117"/>
      <c r="AO121" s="117"/>
      <c r="AP121" s="117"/>
      <c r="AQ121" s="117"/>
      <c r="AR121" s="117"/>
      <c r="AS121" s="117"/>
      <c r="AT121" s="117"/>
      <c r="AU121" s="117"/>
      <c r="AV121" s="117"/>
      <c r="AW121" s="117"/>
    </row>
    <row r="122" spans="1:49" s="113" customFormat="1" ht="15.75">
      <c r="A122" s="137"/>
      <c r="B122" s="138"/>
      <c r="C122" s="139"/>
      <c r="D122" s="139"/>
      <c r="E122" s="139"/>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L122" s="117"/>
      <c r="AM122" s="117"/>
      <c r="AN122" s="117"/>
      <c r="AO122" s="117"/>
      <c r="AP122" s="117"/>
      <c r="AQ122" s="117"/>
      <c r="AR122" s="117"/>
      <c r="AS122" s="117"/>
      <c r="AT122" s="117"/>
      <c r="AU122" s="117"/>
      <c r="AV122" s="117"/>
      <c r="AW122" s="117"/>
    </row>
    <row r="123" spans="1:49" s="113" customFormat="1" ht="15.75">
      <c r="A123" s="137"/>
      <c r="B123" s="138"/>
      <c r="C123" s="139"/>
      <c r="D123" s="139"/>
      <c r="E123" s="13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L123" s="117"/>
      <c r="AM123" s="117"/>
      <c r="AN123" s="117"/>
      <c r="AO123" s="117"/>
      <c r="AP123" s="117"/>
      <c r="AQ123" s="117"/>
      <c r="AR123" s="117"/>
      <c r="AS123" s="117"/>
      <c r="AT123" s="117"/>
      <c r="AU123" s="117"/>
      <c r="AV123" s="117"/>
      <c r="AW123" s="117"/>
    </row>
    <row r="124" spans="1:49" s="113" customFormat="1" ht="15.75">
      <c r="A124" s="137"/>
      <c r="B124" s="138"/>
      <c r="C124" s="139"/>
      <c r="D124" s="139"/>
      <c r="E124" s="139"/>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L124" s="117"/>
      <c r="AM124" s="117"/>
      <c r="AN124" s="117"/>
      <c r="AO124" s="117"/>
      <c r="AP124" s="117"/>
      <c r="AQ124" s="117"/>
      <c r="AR124" s="117"/>
      <c r="AS124" s="117"/>
      <c r="AT124" s="117"/>
      <c r="AU124" s="117"/>
      <c r="AV124" s="117"/>
      <c r="AW124" s="117"/>
    </row>
    <row r="125" spans="1:49" s="113" customFormat="1" ht="15.75">
      <c r="A125" s="137"/>
      <c r="B125" s="138"/>
      <c r="C125" s="139"/>
      <c r="D125" s="139"/>
      <c r="E125" s="139"/>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L125" s="117"/>
      <c r="AM125" s="117"/>
      <c r="AN125" s="117"/>
      <c r="AO125" s="117"/>
      <c r="AP125" s="117"/>
      <c r="AQ125" s="117"/>
      <c r="AR125" s="117"/>
      <c r="AS125" s="117"/>
      <c r="AT125" s="117"/>
      <c r="AU125" s="117"/>
      <c r="AV125" s="117"/>
      <c r="AW125" s="117"/>
    </row>
    <row r="126" spans="1:49" s="113" customFormat="1" ht="15.75">
      <c r="A126" s="137"/>
      <c r="B126" s="138"/>
      <c r="C126" s="139"/>
      <c r="D126" s="139"/>
      <c r="E126" s="139"/>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L126" s="117"/>
      <c r="AM126" s="117"/>
      <c r="AN126" s="117"/>
      <c r="AO126" s="117"/>
      <c r="AP126" s="117"/>
      <c r="AQ126" s="117"/>
      <c r="AR126" s="117"/>
      <c r="AS126" s="117"/>
      <c r="AT126" s="117"/>
      <c r="AU126" s="117"/>
      <c r="AV126" s="117"/>
      <c r="AW126" s="117"/>
    </row>
    <row r="127" spans="1:49" s="113" customFormat="1" ht="15.75">
      <c r="A127" s="137"/>
      <c r="B127" s="138"/>
      <c r="C127" s="139"/>
      <c r="D127" s="139"/>
      <c r="E127" s="139"/>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L127" s="117"/>
      <c r="AM127" s="117"/>
      <c r="AN127" s="117"/>
      <c r="AO127" s="117"/>
      <c r="AP127" s="117"/>
      <c r="AQ127" s="117"/>
      <c r="AR127" s="117"/>
      <c r="AS127" s="117"/>
      <c r="AT127" s="117"/>
      <c r="AU127" s="117"/>
      <c r="AV127" s="117"/>
      <c r="AW127" s="117"/>
    </row>
    <row r="128" spans="1:49" s="113" customFormat="1" ht="15.75">
      <c r="A128" s="137"/>
      <c r="B128" s="138"/>
      <c r="C128" s="139"/>
      <c r="D128" s="139"/>
      <c r="E128" s="139"/>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L128" s="117"/>
      <c r="AM128" s="117"/>
      <c r="AN128" s="117"/>
      <c r="AO128" s="117"/>
      <c r="AP128" s="117"/>
      <c r="AQ128" s="117"/>
      <c r="AR128" s="117"/>
      <c r="AS128" s="117"/>
      <c r="AT128" s="117"/>
      <c r="AU128" s="117"/>
      <c r="AV128" s="117"/>
      <c r="AW128" s="117"/>
    </row>
    <row r="129" spans="1:49" s="113" customFormat="1" ht="15.75">
      <c r="A129" s="137"/>
      <c r="B129" s="138"/>
      <c r="C129" s="139"/>
      <c r="D129" s="139"/>
      <c r="E129" s="139"/>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L129" s="117"/>
      <c r="AM129" s="117"/>
      <c r="AN129" s="117"/>
      <c r="AO129" s="117"/>
      <c r="AP129" s="117"/>
      <c r="AQ129" s="117"/>
      <c r="AR129" s="117"/>
      <c r="AS129" s="117"/>
      <c r="AT129" s="117"/>
      <c r="AU129" s="117"/>
      <c r="AV129" s="117"/>
      <c r="AW129" s="117"/>
    </row>
    <row r="130" spans="1:49" s="113" customFormat="1" ht="15.75">
      <c r="A130" s="137"/>
      <c r="B130" s="138"/>
      <c r="C130" s="139"/>
      <c r="D130" s="139"/>
      <c r="E130" s="139"/>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L130" s="117"/>
      <c r="AM130" s="117"/>
      <c r="AN130" s="117"/>
      <c r="AO130" s="117"/>
      <c r="AP130" s="117"/>
      <c r="AQ130" s="117"/>
      <c r="AR130" s="117"/>
      <c r="AS130" s="117"/>
      <c r="AT130" s="117"/>
      <c r="AU130" s="117"/>
      <c r="AV130" s="117"/>
      <c r="AW130" s="117"/>
    </row>
    <row r="131" spans="1:49" s="113" customFormat="1" ht="15.75">
      <c r="A131" s="137"/>
      <c r="B131" s="138"/>
      <c r="C131" s="139"/>
      <c r="D131" s="139"/>
      <c r="E131" s="13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L131" s="117"/>
      <c r="AM131" s="117"/>
      <c r="AN131" s="117"/>
      <c r="AO131" s="117"/>
      <c r="AP131" s="117"/>
      <c r="AQ131" s="117"/>
      <c r="AR131" s="117"/>
      <c r="AS131" s="117"/>
      <c r="AT131" s="117"/>
      <c r="AU131" s="117"/>
      <c r="AV131" s="117"/>
      <c r="AW131" s="117"/>
    </row>
    <row r="132" spans="1:49" s="113" customFormat="1" ht="15.75">
      <c r="A132" s="137"/>
      <c r="B132" s="138"/>
      <c r="C132" s="139"/>
      <c r="D132" s="139"/>
      <c r="E132" s="139"/>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L132" s="117"/>
      <c r="AM132" s="117"/>
      <c r="AN132" s="117"/>
      <c r="AO132" s="117"/>
      <c r="AP132" s="117"/>
      <c r="AQ132" s="117"/>
      <c r="AR132" s="117"/>
      <c r="AS132" s="117"/>
      <c r="AT132" s="117"/>
      <c r="AU132" s="117"/>
      <c r="AV132" s="117"/>
      <c r="AW132" s="117"/>
    </row>
    <row r="133" spans="1:49" s="113" customFormat="1" ht="15.75">
      <c r="A133" s="137"/>
      <c r="B133" s="138"/>
      <c r="C133" s="139"/>
      <c r="D133" s="139"/>
      <c r="E133" s="139"/>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L133" s="117"/>
      <c r="AM133" s="117"/>
      <c r="AN133" s="117"/>
      <c r="AO133" s="117"/>
      <c r="AP133" s="117"/>
      <c r="AQ133" s="117"/>
      <c r="AR133" s="117"/>
      <c r="AS133" s="117"/>
      <c r="AT133" s="117"/>
      <c r="AU133" s="117"/>
      <c r="AV133" s="117"/>
      <c r="AW133" s="117"/>
    </row>
    <row r="134" spans="1:49" s="113" customFormat="1" ht="15.75">
      <c r="A134" s="137"/>
      <c r="B134" s="138"/>
      <c r="C134" s="139"/>
      <c r="D134" s="139"/>
      <c r="E134" s="139"/>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L134" s="117"/>
      <c r="AM134" s="117"/>
      <c r="AN134" s="117"/>
      <c r="AO134" s="117"/>
      <c r="AP134" s="117"/>
      <c r="AQ134" s="117"/>
      <c r="AR134" s="117"/>
      <c r="AS134" s="117"/>
      <c r="AT134" s="117"/>
      <c r="AU134" s="117"/>
      <c r="AV134" s="117"/>
      <c r="AW134" s="117"/>
    </row>
    <row r="135" spans="1:49" s="113" customFormat="1" ht="15.75">
      <c r="A135" s="137"/>
      <c r="B135" s="138"/>
      <c r="C135" s="139"/>
      <c r="D135" s="139"/>
      <c r="E135" s="139"/>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L135" s="117"/>
      <c r="AM135" s="117"/>
      <c r="AN135" s="117"/>
      <c r="AO135" s="117"/>
      <c r="AP135" s="117"/>
      <c r="AQ135" s="117"/>
      <c r="AR135" s="117"/>
      <c r="AS135" s="117"/>
      <c r="AT135" s="117"/>
      <c r="AU135" s="117"/>
      <c r="AV135" s="117"/>
      <c r="AW135" s="117"/>
    </row>
    <row r="136" spans="1:49" s="113" customFormat="1" ht="15.75">
      <c r="A136" s="137"/>
      <c r="B136" s="138"/>
      <c r="C136" s="139"/>
      <c r="D136" s="139"/>
      <c r="E136" s="139"/>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L136" s="117"/>
      <c r="AM136" s="117"/>
      <c r="AN136" s="117"/>
      <c r="AO136" s="117"/>
      <c r="AP136" s="117"/>
      <c r="AQ136" s="117"/>
      <c r="AR136" s="117"/>
      <c r="AS136" s="117"/>
      <c r="AT136" s="117"/>
      <c r="AU136" s="117"/>
      <c r="AV136" s="117"/>
      <c r="AW136" s="117"/>
    </row>
    <row r="137" spans="1:49" s="113" customFormat="1" ht="15.75">
      <c r="A137" s="137"/>
      <c r="B137" s="138"/>
      <c r="C137" s="139"/>
      <c r="D137" s="139"/>
      <c r="E137" s="139"/>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L137" s="117"/>
      <c r="AM137" s="117"/>
      <c r="AN137" s="117"/>
      <c r="AO137" s="117"/>
      <c r="AP137" s="117"/>
      <c r="AQ137" s="117"/>
      <c r="AR137" s="117"/>
      <c r="AS137" s="117"/>
      <c r="AT137" s="117"/>
      <c r="AU137" s="117"/>
      <c r="AV137" s="117"/>
      <c r="AW137" s="117"/>
    </row>
    <row r="138" spans="1:49" s="113" customFormat="1" ht="15.75">
      <c r="A138" s="137"/>
      <c r="B138" s="138"/>
      <c r="C138" s="139"/>
      <c r="D138" s="139"/>
      <c r="E138" s="139"/>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L138" s="117"/>
      <c r="AM138" s="117"/>
      <c r="AN138" s="117"/>
      <c r="AO138" s="117"/>
      <c r="AP138" s="117"/>
      <c r="AQ138" s="117"/>
      <c r="AR138" s="117"/>
      <c r="AS138" s="117"/>
      <c r="AT138" s="117"/>
      <c r="AU138" s="117"/>
      <c r="AV138" s="117"/>
      <c r="AW138" s="117"/>
    </row>
    <row r="139" spans="1:49" s="113" customFormat="1" ht="15.75">
      <c r="A139" s="137"/>
      <c r="B139" s="138"/>
      <c r="C139" s="139"/>
      <c r="D139" s="139"/>
      <c r="E139" s="13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L139" s="117"/>
      <c r="AM139" s="117"/>
      <c r="AN139" s="117"/>
      <c r="AO139" s="117"/>
      <c r="AP139" s="117"/>
      <c r="AQ139" s="117"/>
      <c r="AR139" s="117"/>
      <c r="AS139" s="117"/>
      <c r="AT139" s="117"/>
      <c r="AU139" s="117"/>
      <c r="AV139" s="117"/>
      <c r="AW139" s="117"/>
    </row>
    <row r="140" spans="1:49" s="113" customFormat="1" ht="15.75">
      <c r="A140" s="137"/>
      <c r="B140" s="138"/>
      <c r="C140" s="139"/>
      <c r="D140" s="139"/>
      <c r="E140" s="139"/>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L140" s="117"/>
      <c r="AM140" s="117"/>
      <c r="AN140" s="117"/>
      <c r="AO140" s="117"/>
      <c r="AP140" s="117"/>
      <c r="AQ140" s="117"/>
      <c r="AR140" s="117"/>
      <c r="AS140" s="117"/>
      <c r="AT140" s="117"/>
      <c r="AU140" s="117"/>
      <c r="AV140" s="117"/>
      <c r="AW140" s="117"/>
    </row>
    <row r="141" spans="1:49" s="113" customFormat="1" ht="15.75">
      <c r="A141" s="137"/>
      <c r="B141" s="138"/>
      <c r="C141" s="139"/>
      <c r="D141" s="139"/>
      <c r="E141" s="139"/>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L141" s="117"/>
      <c r="AM141" s="117"/>
      <c r="AN141" s="117"/>
      <c r="AO141" s="117"/>
      <c r="AP141" s="117"/>
      <c r="AQ141" s="117"/>
      <c r="AR141" s="117"/>
      <c r="AS141" s="117"/>
      <c r="AT141" s="117"/>
      <c r="AU141" s="117"/>
      <c r="AV141" s="117"/>
      <c r="AW141" s="117"/>
    </row>
    <row r="142" spans="1:49" s="113" customFormat="1" ht="15.75">
      <c r="A142" s="137"/>
      <c r="B142" s="138"/>
      <c r="C142" s="139"/>
      <c r="D142" s="139"/>
      <c r="E142" s="139"/>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L142" s="117"/>
      <c r="AM142" s="117"/>
      <c r="AN142" s="117"/>
      <c r="AO142" s="117"/>
      <c r="AP142" s="117"/>
      <c r="AQ142" s="117"/>
      <c r="AR142" s="117"/>
      <c r="AS142" s="117"/>
      <c r="AT142" s="117"/>
      <c r="AU142" s="117"/>
      <c r="AV142" s="117"/>
      <c r="AW142" s="117"/>
    </row>
    <row r="143" spans="1:49" s="113" customFormat="1" ht="15.75">
      <c r="A143" s="137"/>
      <c r="B143" s="138"/>
      <c r="C143" s="139"/>
      <c r="D143" s="139"/>
      <c r="E143" s="139"/>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L143" s="117"/>
      <c r="AM143" s="117"/>
      <c r="AN143" s="117"/>
      <c r="AO143" s="117"/>
      <c r="AP143" s="117"/>
      <c r="AQ143" s="117"/>
      <c r="AR143" s="117"/>
      <c r="AS143" s="117"/>
      <c r="AT143" s="117"/>
      <c r="AU143" s="117"/>
      <c r="AV143" s="117"/>
      <c r="AW143" s="117"/>
    </row>
    <row r="144" spans="1:49" s="113" customFormat="1" ht="15.75">
      <c r="A144" s="137"/>
      <c r="B144" s="138"/>
      <c r="C144" s="139"/>
      <c r="D144" s="139"/>
      <c r="E144" s="139"/>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L144" s="117"/>
      <c r="AM144" s="117"/>
      <c r="AN144" s="117"/>
      <c r="AO144" s="117"/>
      <c r="AP144" s="117"/>
      <c r="AQ144" s="117"/>
      <c r="AR144" s="117"/>
      <c r="AS144" s="117"/>
      <c r="AT144" s="117"/>
      <c r="AU144" s="117"/>
      <c r="AV144" s="117"/>
      <c r="AW144" s="117"/>
    </row>
    <row r="145" spans="1:49" s="113" customFormat="1" ht="15.75">
      <c r="A145" s="137"/>
      <c r="B145" s="138"/>
      <c r="C145" s="139"/>
      <c r="D145" s="139"/>
      <c r="E145" s="13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L145" s="117"/>
      <c r="AM145" s="117"/>
      <c r="AN145" s="117"/>
      <c r="AO145" s="117"/>
      <c r="AP145" s="117"/>
      <c r="AQ145" s="117"/>
      <c r="AR145" s="117"/>
      <c r="AS145" s="117"/>
      <c r="AT145" s="117"/>
      <c r="AU145" s="117"/>
      <c r="AV145" s="117"/>
      <c r="AW145" s="117"/>
    </row>
    <row r="146" spans="1:49" s="113" customFormat="1" ht="15.75">
      <c r="A146" s="137"/>
      <c r="B146" s="138"/>
      <c r="C146" s="139"/>
      <c r="D146" s="139"/>
      <c r="E146" s="139"/>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L146" s="117"/>
      <c r="AM146" s="117"/>
      <c r="AN146" s="117"/>
      <c r="AO146" s="117"/>
      <c r="AP146" s="117"/>
      <c r="AQ146" s="117"/>
      <c r="AR146" s="117"/>
      <c r="AS146" s="117"/>
      <c r="AT146" s="117"/>
      <c r="AU146" s="117"/>
      <c r="AV146" s="117"/>
      <c r="AW146" s="117"/>
    </row>
    <row r="147" spans="1:49" s="113" customFormat="1" ht="15.75">
      <c r="A147" s="137"/>
      <c r="B147" s="138"/>
      <c r="C147" s="139"/>
      <c r="D147" s="139"/>
      <c r="E147" s="139"/>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L147" s="117"/>
      <c r="AM147" s="117"/>
      <c r="AN147" s="117"/>
      <c r="AO147" s="117"/>
      <c r="AP147" s="117"/>
      <c r="AQ147" s="117"/>
      <c r="AR147" s="117"/>
      <c r="AS147" s="117"/>
      <c r="AT147" s="117"/>
      <c r="AU147" s="117"/>
      <c r="AV147" s="117"/>
      <c r="AW147" s="117"/>
    </row>
    <row r="148" spans="1:49" s="113" customFormat="1" ht="15.75">
      <c r="A148" s="137"/>
      <c r="B148" s="138"/>
      <c r="C148" s="139"/>
      <c r="D148" s="139"/>
      <c r="E148" s="139"/>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L148" s="117"/>
      <c r="AM148" s="117"/>
      <c r="AN148" s="117"/>
      <c r="AO148" s="117"/>
      <c r="AP148" s="117"/>
      <c r="AQ148" s="117"/>
      <c r="AR148" s="117"/>
      <c r="AS148" s="117"/>
      <c r="AT148" s="117"/>
      <c r="AU148" s="117"/>
      <c r="AV148" s="117"/>
      <c r="AW148" s="117"/>
    </row>
    <row r="149" spans="1:49" s="113" customFormat="1" ht="15.75">
      <c r="A149" s="137"/>
      <c r="B149" s="138"/>
      <c r="C149" s="139"/>
      <c r="D149" s="139"/>
      <c r="E149" s="139"/>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L149" s="117"/>
      <c r="AM149" s="117"/>
      <c r="AN149" s="117"/>
      <c r="AO149" s="117"/>
      <c r="AP149" s="117"/>
      <c r="AQ149" s="117"/>
      <c r="AR149" s="117"/>
      <c r="AS149" s="117"/>
      <c r="AT149" s="117"/>
      <c r="AU149" s="117"/>
      <c r="AV149" s="117"/>
      <c r="AW149" s="117"/>
    </row>
    <row r="150" spans="1:49" s="113" customFormat="1" ht="15.75">
      <c r="A150" s="137"/>
      <c r="B150" s="138"/>
      <c r="C150" s="139"/>
      <c r="D150" s="139"/>
      <c r="E150" s="139"/>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L150" s="117"/>
      <c r="AM150" s="117"/>
      <c r="AN150" s="117"/>
      <c r="AO150" s="117"/>
      <c r="AP150" s="117"/>
      <c r="AQ150" s="117"/>
      <c r="AR150" s="117"/>
      <c r="AS150" s="117"/>
      <c r="AT150" s="117"/>
      <c r="AU150" s="117"/>
      <c r="AV150" s="117"/>
      <c r="AW150" s="117"/>
    </row>
    <row r="151" spans="1:49" s="113" customFormat="1" ht="15.75">
      <c r="A151" s="137"/>
      <c r="B151" s="138"/>
      <c r="C151" s="139"/>
      <c r="D151" s="139"/>
      <c r="E151" s="13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L151" s="117"/>
      <c r="AM151" s="117"/>
      <c r="AN151" s="117"/>
      <c r="AO151" s="117"/>
      <c r="AP151" s="117"/>
      <c r="AQ151" s="117"/>
      <c r="AR151" s="117"/>
      <c r="AS151" s="117"/>
      <c r="AT151" s="117"/>
      <c r="AU151" s="117"/>
      <c r="AV151" s="117"/>
      <c r="AW151" s="117"/>
    </row>
    <row r="152" spans="1:49" s="113" customFormat="1" ht="15.75">
      <c r="A152" s="137"/>
      <c r="B152" s="138"/>
      <c r="C152" s="139"/>
      <c r="D152" s="139"/>
      <c r="E152" s="139"/>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L152" s="117"/>
      <c r="AM152" s="117"/>
      <c r="AN152" s="117"/>
      <c r="AO152" s="117"/>
      <c r="AP152" s="117"/>
      <c r="AQ152" s="117"/>
      <c r="AR152" s="117"/>
      <c r="AS152" s="117"/>
      <c r="AT152" s="117"/>
      <c r="AU152" s="117"/>
      <c r="AV152" s="117"/>
      <c r="AW152" s="117"/>
    </row>
    <row r="153" spans="1:49" s="113" customFormat="1" ht="15.75">
      <c r="A153" s="137"/>
      <c r="B153" s="138"/>
      <c r="C153" s="139"/>
      <c r="D153" s="139"/>
      <c r="E153" s="139"/>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L153" s="117"/>
      <c r="AM153" s="117"/>
      <c r="AN153" s="117"/>
      <c r="AO153" s="117"/>
      <c r="AP153" s="117"/>
      <c r="AQ153" s="117"/>
      <c r="AR153" s="117"/>
      <c r="AS153" s="117"/>
      <c r="AT153" s="117"/>
      <c r="AU153" s="117"/>
      <c r="AV153" s="117"/>
      <c r="AW153" s="117"/>
    </row>
    <row r="154" spans="1:49" s="113" customFormat="1" ht="15.75">
      <c r="A154" s="137"/>
      <c r="B154" s="138"/>
      <c r="C154" s="139"/>
      <c r="D154" s="139"/>
      <c r="E154" s="139"/>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L154" s="117"/>
      <c r="AM154" s="117"/>
      <c r="AN154" s="117"/>
      <c r="AO154" s="117"/>
      <c r="AP154" s="117"/>
      <c r="AQ154" s="117"/>
      <c r="AR154" s="117"/>
      <c r="AS154" s="117"/>
      <c r="AT154" s="117"/>
      <c r="AU154" s="117"/>
      <c r="AV154" s="117"/>
      <c r="AW154" s="117"/>
    </row>
    <row r="155" spans="1:49" s="113" customFormat="1" ht="15.75">
      <c r="A155" s="137"/>
      <c r="B155" s="138"/>
      <c r="C155" s="139"/>
      <c r="D155" s="139"/>
      <c r="E155" s="139"/>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L155" s="117"/>
      <c r="AM155" s="117"/>
      <c r="AN155" s="117"/>
      <c r="AO155" s="117"/>
      <c r="AP155" s="117"/>
      <c r="AQ155" s="117"/>
      <c r="AR155" s="117"/>
      <c r="AS155" s="117"/>
      <c r="AT155" s="117"/>
      <c r="AU155" s="117"/>
      <c r="AV155" s="117"/>
      <c r="AW155" s="117"/>
    </row>
    <row r="156" spans="1:49" s="113" customFormat="1" ht="15.75">
      <c r="A156" s="137"/>
      <c r="B156" s="138"/>
      <c r="C156" s="139"/>
      <c r="D156" s="139"/>
      <c r="E156" s="139"/>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L156" s="117"/>
      <c r="AM156" s="117"/>
      <c r="AN156" s="117"/>
      <c r="AO156" s="117"/>
      <c r="AP156" s="117"/>
      <c r="AQ156" s="117"/>
      <c r="AR156" s="117"/>
      <c r="AS156" s="117"/>
      <c r="AT156" s="117"/>
      <c r="AU156" s="117"/>
      <c r="AV156" s="117"/>
      <c r="AW156" s="117"/>
    </row>
    <row r="157" spans="1:49" s="113" customFormat="1" ht="15.75">
      <c r="A157" s="137"/>
      <c r="B157" s="138"/>
      <c r="C157" s="139"/>
      <c r="D157" s="139"/>
      <c r="E157" s="139"/>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L157" s="117"/>
      <c r="AM157" s="117"/>
      <c r="AN157" s="117"/>
      <c r="AO157" s="117"/>
      <c r="AP157" s="117"/>
      <c r="AQ157" s="117"/>
      <c r="AR157" s="117"/>
      <c r="AS157" s="117"/>
      <c r="AT157" s="117"/>
      <c r="AU157" s="117"/>
      <c r="AV157" s="117"/>
      <c r="AW157" s="117"/>
    </row>
    <row r="158" spans="1:49" s="113" customFormat="1" ht="15.75">
      <c r="A158" s="137"/>
      <c r="B158" s="138"/>
      <c r="C158" s="139"/>
      <c r="D158" s="139"/>
      <c r="E158" s="139"/>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L158" s="117"/>
      <c r="AM158" s="117"/>
      <c r="AN158" s="117"/>
      <c r="AO158" s="117"/>
      <c r="AP158" s="117"/>
      <c r="AQ158" s="117"/>
      <c r="AR158" s="117"/>
      <c r="AS158" s="117"/>
      <c r="AT158" s="117"/>
      <c r="AU158" s="117"/>
      <c r="AV158" s="117"/>
      <c r="AW158" s="117"/>
    </row>
    <row r="159" spans="1:49" s="113" customFormat="1" ht="15.75">
      <c r="A159" s="137"/>
      <c r="B159" s="138"/>
      <c r="C159" s="139"/>
      <c r="D159" s="139"/>
      <c r="E159" s="13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L159" s="117"/>
      <c r="AM159" s="117"/>
      <c r="AN159" s="117"/>
      <c r="AO159" s="117"/>
      <c r="AP159" s="117"/>
      <c r="AQ159" s="117"/>
      <c r="AR159" s="117"/>
      <c r="AS159" s="117"/>
      <c r="AT159" s="117"/>
      <c r="AU159" s="117"/>
      <c r="AV159" s="117"/>
      <c r="AW159" s="117"/>
    </row>
    <row r="160" spans="1:49" s="113" customFormat="1" ht="15.75">
      <c r="A160" s="137"/>
      <c r="B160" s="138"/>
      <c r="C160" s="139"/>
      <c r="D160" s="139"/>
      <c r="E160" s="13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L160" s="117"/>
      <c r="AM160" s="117"/>
      <c r="AN160" s="117"/>
      <c r="AO160" s="117"/>
      <c r="AP160" s="117"/>
      <c r="AQ160" s="117"/>
      <c r="AR160" s="117"/>
      <c r="AS160" s="117"/>
      <c r="AT160" s="117"/>
      <c r="AU160" s="117"/>
      <c r="AV160" s="117"/>
      <c r="AW160" s="117"/>
    </row>
    <row r="161" spans="1:49" s="113" customFormat="1" ht="15.75">
      <c r="A161" s="137"/>
      <c r="B161" s="138"/>
      <c r="C161" s="139"/>
      <c r="D161" s="139"/>
      <c r="E161" s="139"/>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L161" s="117"/>
      <c r="AM161" s="117"/>
      <c r="AN161" s="117"/>
      <c r="AO161" s="117"/>
      <c r="AP161" s="117"/>
      <c r="AQ161" s="117"/>
      <c r="AR161" s="117"/>
      <c r="AS161" s="117"/>
      <c r="AT161" s="117"/>
      <c r="AU161" s="117"/>
      <c r="AV161" s="117"/>
      <c r="AW161" s="117"/>
    </row>
    <row r="162" spans="1:49" s="113" customFormat="1" ht="15.75">
      <c r="A162" s="137"/>
      <c r="B162" s="138"/>
      <c r="C162" s="139"/>
      <c r="D162" s="139"/>
      <c r="E162" s="139"/>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L162" s="117"/>
      <c r="AM162" s="117"/>
      <c r="AN162" s="117"/>
      <c r="AO162" s="117"/>
      <c r="AP162" s="117"/>
      <c r="AQ162" s="117"/>
      <c r="AR162" s="117"/>
      <c r="AS162" s="117"/>
      <c r="AT162" s="117"/>
      <c r="AU162" s="117"/>
      <c r="AV162" s="117"/>
      <c r="AW162" s="117"/>
    </row>
    <row r="163" spans="1:49" s="113" customFormat="1" ht="15.75">
      <c r="A163" s="137"/>
      <c r="B163" s="138"/>
      <c r="C163" s="139"/>
      <c r="D163" s="139"/>
      <c r="E163" s="13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L163" s="117"/>
      <c r="AM163" s="117"/>
      <c r="AN163" s="117"/>
      <c r="AO163" s="117"/>
      <c r="AP163" s="117"/>
      <c r="AQ163" s="117"/>
      <c r="AR163" s="117"/>
      <c r="AS163" s="117"/>
      <c r="AT163" s="117"/>
      <c r="AU163" s="117"/>
      <c r="AV163" s="117"/>
      <c r="AW163" s="117"/>
    </row>
    <row r="164" spans="1:49" s="113" customFormat="1" ht="15.75">
      <c r="A164" s="137"/>
      <c r="B164" s="138"/>
      <c r="C164" s="139"/>
      <c r="D164" s="139"/>
      <c r="E164" s="139"/>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L164" s="117"/>
      <c r="AM164" s="117"/>
      <c r="AN164" s="117"/>
      <c r="AO164" s="117"/>
      <c r="AP164" s="117"/>
      <c r="AQ164" s="117"/>
      <c r="AR164" s="117"/>
      <c r="AS164" s="117"/>
      <c r="AT164" s="117"/>
      <c r="AU164" s="117"/>
      <c r="AV164" s="117"/>
      <c r="AW164" s="117"/>
    </row>
    <row r="165" spans="1:49" s="113" customFormat="1" ht="15.75">
      <c r="A165" s="137"/>
      <c r="B165" s="138"/>
      <c r="C165" s="139"/>
      <c r="D165" s="139"/>
      <c r="E165" s="13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L165" s="117"/>
      <c r="AM165" s="117"/>
      <c r="AN165" s="117"/>
      <c r="AO165" s="117"/>
      <c r="AP165" s="117"/>
      <c r="AQ165" s="117"/>
      <c r="AR165" s="117"/>
      <c r="AS165" s="117"/>
      <c r="AT165" s="117"/>
      <c r="AU165" s="117"/>
      <c r="AV165" s="117"/>
      <c r="AW165" s="117"/>
    </row>
    <row r="166" spans="1:49" s="113" customFormat="1" ht="15.75">
      <c r="A166" s="137"/>
      <c r="B166" s="138"/>
      <c r="C166" s="139"/>
      <c r="D166" s="139"/>
      <c r="E166" s="139"/>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L166" s="117"/>
      <c r="AM166" s="117"/>
      <c r="AN166" s="117"/>
      <c r="AO166" s="117"/>
      <c r="AP166" s="117"/>
      <c r="AQ166" s="117"/>
      <c r="AR166" s="117"/>
      <c r="AS166" s="117"/>
      <c r="AT166" s="117"/>
      <c r="AU166" s="117"/>
      <c r="AV166" s="117"/>
      <c r="AW166" s="117"/>
    </row>
    <row r="167" spans="1:49" s="113" customFormat="1" ht="15.75">
      <c r="A167" s="137"/>
      <c r="B167" s="138"/>
      <c r="C167" s="139"/>
      <c r="D167" s="139"/>
      <c r="E167" s="139"/>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L167" s="117"/>
      <c r="AM167" s="117"/>
      <c r="AN167" s="117"/>
      <c r="AO167" s="117"/>
      <c r="AP167" s="117"/>
      <c r="AQ167" s="117"/>
      <c r="AR167" s="117"/>
      <c r="AS167" s="117"/>
      <c r="AT167" s="117"/>
      <c r="AU167" s="117"/>
      <c r="AV167" s="117"/>
      <c r="AW167" s="117"/>
    </row>
    <row r="168" spans="1:49" s="113" customFormat="1" ht="15.75">
      <c r="A168" s="137"/>
      <c r="B168" s="138"/>
      <c r="C168" s="139"/>
      <c r="D168" s="139"/>
      <c r="E168" s="139"/>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L168" s="117"/>
      <c r="AM168" s="117"/>
      <c r="AN168" s="117"/>
      <c r="AO168" s="117"/>
      <c r="AP168" s="117"/>
      <c r="AQ168" s="117"/>
      <c r="AR168" s="117"/>
      <c r="AS168" s="117"/>
      <c r="AT168" s="117"/>
      <c r="AU168" s="117"/>
      <c r="AV168" s="117"/>
      <c r="AW168" s="117"/>
    </row>
    <row r="169" spans="1:49" s="113" customFormat="1" ht="15.75">
      <c r="A169" s="137"/>
      <c r="B169" s="138"/>
      <c r="C169" s="139"/>
      <c r="D169" s="139"/>
      <c r="E169" s="139"/>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L169" s="117"/>
      <c r="AM169" s="117"/>
      <c r="AN169" s="117"/>
      <c r="AO169" s="117"/>
      <c r="AP169" s="117"/>
      <c r="AQ169" s="117"/>
      <c r="AR169" s="117"/>
      <c r="AS169" s="117"/>
      <c r="AT169" s="117"/>
      <c r="AU169" s="117"/>
      <c r="AV169" s="117"/>
      <c r="AW169" s="117"/>
    </row>
    <row r="170" spans="1:49" s="113" customFormat="1" ht="15.75">
      <c r="A170" s="137"/>
      <c r="B170" s="138"/>
      <c r="C170" s="139"/>
      <c r="D170" s="139"/>
      <c r="E170" s="139"/>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L170" s="117"/>
      <c r="AM170" s="117"/>
      <c r="AN170" s="117"/>
      <c r="AO170" s="117"/>
      <c r="AP170" s="117"/>
      <c r="AQ170" s="117"/>
      <c r="AR170" s="117"/>
      <c r="AS170" s="117"/>
      <c r="AT170" s="117"/>
      <c r="AU170" s="117"/>
      <c r="AV170" s="117"/>
      <c r="AW170" s="117"/>
    </row>
    <row r="171" spans="1:49" s="113" customFormat="1" ht="15.75">
      <c r="A171" s="137"/>
      <c r="B171" s="138"/>
      <c r="C171" s="139"/>
      <c r="D171" s="139"/>
      <c r="E171" s="13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L171" s="117"/>
      <c r="AM171" s="117"/>
      <c r="AN171" s="117"/>
      <c r="AO171" s="117"/>
      <c r="AP171" s="117"/>
      <c r="AQ171" s="117"/>
      <c r="AR171" s="117"/>
      <c r="AS171" s="117"/>
      <c r="AT171" s="117"/>
      <c r="AU171" s="117"/>
      <c r="AV171" s="117"/>
      <c r="AW171" s="117"/>
    </row>
    <row r="172" spans="1:49" s="113" customFormat="1" ht="15.75">
      <c r="A172" s="137"/>
      <c r="B172" s="138"/>
      <c r="C172" s="139"/>
      <c r="D172" s="139"/>
      <c r="E172" s="139"/>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L172" s="117"/>
      <c r="AM172" s="117"/>
      <c r="AN172" s="117"/>
      <c r="AO172" s="117"/>
      <c r="AP172" s="117"/>
      <c r="AQ172" s="117"/>
      <c r="AR172" s="117"/>
      <c r="AS172" s="117"/>
      <c r="AT172" s="117"/>
      <c r="AU172" s="117"/>
      <c r="AV172" s="117"/>
      <c r="AW172" s="117"/>
    </row>
    <row r="173" spans="1:49" s="113" customFormat="1" ht="15.75">
      <c r="A173" s="137"/>
      <c r="B173" s="138"/>
      <c r="C173" s="139"/>
      <c r="D173" s="139"/>
      <c r="E173" s="139"/>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L173" s="117"/>
      <c r="AM173" s="117"/>
      <c r="AN173" s="117"/>
      <c r="AO173" s="117"/>
      <c r="AP173" s="117"/>
      <c r="AQ173" s="117"/>
      <c r="AR173" s="117"/>
      <c r="AS173" s="117"/>
      <c r="AT173" s="117"/>
      <c r="AU173" s="117"/>
      <c r="AV173" s="117"/>
      <c r="AW173" s="117"/>
    </row>
    <row r="174" spans="1:49" s="113" customFormat="1" ht="15.75">
      <c r="A174" s="137"/>
      <c r="B174" s="138"/>
      <c r="C174" s="139"/>
      <c r="D174" s="139"/>
      <c r="E174" s="139"/>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L174" s="117"/>
      <c r="AM174" s="117"/>
      <c r="AN174" s="117"/>
      <c r="AO174" s="117"/>
      <c r="AP174" s="117"/>
      <c r="AQ174" s="117"/>
      <c r="AR174" s="117"/>
      <c r="AS174" s="117"/>
      <c r="AT174" s="117"/>
      <c r="AU174" s="117"/>
      <c r="AV174" s="117"/>
      <c r="AW174" s="117"/>
    </row>
    <row r="175" spans="1:49" s="113" customFormat="1" ht="15.75">
      <c r="A175" s="137"/>
      <c r="B175" s="138"/>
      <c r="C175" s="139"/>
      <c r="D175" s="139"/>
      <c r="E175" s="139"/>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L175" s="117"/>
      <c r="AM175" s="117"/>
      <c r="AN175" s="117"/>
      <c r="AO175" s="117"/>
      <c r="AP175" s="117"/>
      <c r="AQ175" s="117"/>
      <c r="AR175" s="117"/>
      <c r="AS175" s="117"/>
      <c r="AT175" s="117"/>
      <c r="AU175" s="117"/>
      <c r="AV175" s="117"/>
      <c r="AW175" s="117"/>
    </row>
    <row r="176" spans="1:49" s="113" customFormat="1" ht="15.75">
      <c r="A176" s="137"/>
      <c r="B176" s="138"/>
      <c r="C176" s="139"/>
      <c r="D176" s="139"/>
      <c r="E176" s="139"/>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L176" s="117"/>
      <c r="AM176" s="117"/>
      <c r="AN176" s="117"/>
      <c r="AO176" s="117"/>
      <c r="AP176" s="117"/>
      <c r="AQ176" s="117"/>
      <c r="AR176" s="117"/>
      <c r="AS176" s="117"/>
      <c r="AT176" s="117"/>
      <c r="AU176" s="117"/>
      <c r="AV176" s="117"/>
      <c r="AW176" s="117"/>
    </row>
    <row r="177" spans="1:49" s="113" customFormat="1" ht="15.75">
      <c r="A177" s="137"/>
      <c r="B177" s="138"/>
      <c r="C177" s="139"/>
      <c r="D177" s="139"/>
      <c r="E177" s="139"/>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L177" s="117"/>
      <c r="AM177" s="117"/>
      <c r="AN177" s="117"/>
      <c r="AO177" s="117"/>
      <c r="AP177" s="117"/>
      <c r="AQ177" s="117"/>
      <c r="AR177" s="117"/>
      <c r="AS177" s="117"/>
      <c r="AT177" s="117"/>
      <c r="AU177" s="117"/>
      <c r="AV177" s="117"/>
      <c r="AW177" s="117"/>
    </row>
    <row r="178" spans="1:49" s="113" customFormat="1" ht="15.75">
      <c r="A178" s="137"/>
      <c r="B178" s="138"/>
      <c r="C178" s="139"/>
      <c r="D178" s="139"/>
      <c r="E178" s="139"/>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L178" s="117"/>
      <c r="AM178" s="117"/>
      <c r="AN178" s="117"/>
      <c r="AO178" s="117"/>
      <c r="AP178" s="117"/>
      <c r="AQ178" s="117"/>
      <c r="AR178" s="117"/>
      <c r="AS178" s="117"/>
      <c r="AT178" s="117"/>
      <c r="AU178" s="117"/>
      <c r="AV178" s="117"/>
      <c r="AW178" s="117"/>
    </row>
    <row r="179" spans="1:49" s="113" customFormat="1" ht="15.75">
      <c r="A179" s="137"/>
      <c r="B179" s="138"/>
      <c r="C179" s="139"/>
      <c r="D179" s="139"/>
      <c r="E179" s="139"/>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L179" s="117"/>
      <c r="AM179" s="117"/>
      <c r="AN179" s="117"/>
      <c r="AO179" s="117"/>
      <c r="AP179" s="117"/>
      <c r="AQ179" s="117"/>
      <c r="AR179" s="117"/>
      <c r="AS179" s="117"/>
      <c r="AT179" s="117"/>
      <c r="AU179" s="117"/>
      <c r="AV179" s="117"/>
      <c r="AW179" s="117"/>
    </row>
    <row r="180" spans="1:49" s="113" customFormat="1" ht="15.75">
      <c r="A180" s="137"/>
      <c r="B180" s="138"/>
      <c r="C180" s="139"/>
      <c r="D180" s="139"/>
      <c r="E180" s="139"/>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L180" s="117"/>
      <c r="AM180" s="117"/>
      <c r="AN180" s="117"/>
      <c r="AO180" s="117"/>
      <c r="AP180" s="117"/>
      <c r="AQ180" s="117"/>
      <c r="AR180" s="117"/>
      <c r="AS180" s="117"/>
      <c r="AT180" s="117"/>
      <c r="AU180" s="117"/>
      <c r="AV180" s="117"/>
      <c r="AW180" s="117"/>
    </row>
    <row r="181" spans="1:49" s="113" customFormat="1" ht="15.75">
      <c r="A181" s="137"/>
      <c r="B181" s="138"/>
      <c r="C181" s="139"/>
      <c r="D181" s="139"/>
      <c r="E181" s="139"/>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L181" s="117"/>
      <c r="AM181" s="117"/>
      <c r="AN181" s="117"/>
      <c r="AO181" s="117"/>
      <c r="AP181" s="117"/>
      <c r="AQ181" s="117"/>
      <c r="AR181" s="117"/>
      <c r="AS181" s="117"/>
      <c r="AT181" s="117"/>
      <c r="AU181" s="117"/>
      <c r="AV181" s="117"/>
      <c r="AW181" s="117"/>
    </row>
    <row r="182" spans="1:49" s="113" customFormat="1" ht="15.75">
      <c r="A182" s="137"/>
      <c r="B182" s="138"/>
      <c r="C182" s="139"/>
      <c r="D182" s="139"/>
      <c r="E182" s="139"/>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L182" s="117"/>
      <c r="AM182" s="117"/>
      <c r="AN182" s="117"/>
      <c r="AO182" s="117"/>
      <c r="AP182" s="117"/>
      <c r="AQ182" s="117"/>
      <c r="AR182" s="117"/>
      <c r="AS182" s="117"/>
      <c r="AT182" s="117"/>
      <c r="AU182" s="117"/>
      <c r="AV182" s="117"/>
      <c r="AW182" s="117"/>
    </row>
    <row r="183" spans="1:49" s="113" customFormat="1" ht="15.75">
      <c r="A183" s="137"/>
      <c r="B183" s="138"/>
      <c r="C183" s="139"/>
      <c r="D183" s="139"/>
      <c r="E183" s="13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L183" s="117"/>
      <c r="AM183" s="117"/>
      <c r="AN183" s="117"/>
      <c r="AO183" s="117"/>
      <c r="AP183" s="117"/>
      <c r="AQ183" s="117"/>
      <c r="AR183" s="117"/>
      <c r="AS183" s="117"/>
      <c r="AT183" s="117"/>
      <c r="AU183" s="117"/>
      <c r="AV183" s="117"/>
      <c r="AW183" s="117"/>
    </row>
    <row r="184" spans="1:49" s="113" customFormat="1" ht="15.75">
      <c r="A184" s="137"/>
      <c r="B184" s="138"/>
      <c r="C184" s="139"/>
      <c r="D184" s="139"/>
      <c r="E184" s="139"/>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L184" s="117"/>
      <c r="AM184" s="117"/>
      <c r="AN184" s="117"/>
      <c r="AO184" s="117"/>
      <c r="AP184" s="117"/>
      <c r="AQ184" s="117"/>
      <c r="AR184" s="117"/>
      <c r="AS184" s="117"/>
      <c r="AT184" s="117"/>
      <c r="AU184" s="117"/>
      <c r="AV184" s="117"/>
      <c r="AW184" s="117"/>
    </row>
    <row r="185" spans="1:49" s="113" customFormat="1" ht="15.75">
      <c r="A185" s="137"/>
      <c r="B185" s="138"/>
      <c r="C185" s="139"/>
      <c r="D185" s="139"/>
      <c r="E185" s="13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L185" s="117"/>
      <c r="AM185" s="117"/>
      <c r="AN185" s="117"/>
      <c r="AO185" s="117"/>
      <c r="AP185" s="117"/>
      <c r="AQ185" s="117"/>
      <c r="AR185" s="117"/>
      <c r="AS185" s="117"/>
      <c r="AT185" s="117"/>
      <c r="AU185" s="117"/>
      <c r="AV185" s="117"/>
      <c r="AW185" s="117"/>
    </row>
    <row r="186" spans="1:49" s="113" customFormat="1" ht="15.75">
      <c r="A186" s="137"/>
      <c r="B186" s="138"/>
      <c r="C186" s="139"/>
      <c r="D186" s="139"/>
      <c r="E186" s="139"/>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L186" s="117"/>
      <c r="AM186" s="117"/>
      <c r="AN186" s="117"/>
      <c r="AO186" s="117"/>
      <c r="AP186" s="117"/>
      <c r="AQ186" s="117"/>
      <c r="AR186" s="117"/>
      <c r="AS186" s="117"/>
      <c r="AT186" s="117"/>
      <c r="AU186" s="117"/>
      <c r="AV186" s="117"/>
      <c r="AW186" s="117"/>
    </row>
    <row r="187" spans="1:49" s="113" customFormat="1" ht="15.75">
      <c r="A187" s="137"/>
      <c r="B187" s="138"/>
      <c r="C187" s="139"/>
      <c r="D187" s="139"/>
      <c r="E187" s="139"/>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L187" s="117"/>
      <c r="AM187" s="117"/>
      <c r="AN187" s="117"/>
      <c r="AO187" s="117"/>
      <c r="AP187" s="117"/>
      <c r="AQ187" s="117"/>
      <c r="AR187" s="117"/>
      <c r="AS187" s="117"/>
      <c r="AT187" s="117"/>
      <c r="AU187" s="117"/>
      <c r="AV187" s="117"/>
      <c r="AW187" s="117"/>
    </row>
    <row r="188" spans="1:49" s="113" customFormat="1" ht="15.75">
      <c r="A188" s="137"/>
      <c r="B188" s="138"/>
      <c r="C188" s="139"/>
      <c r="D188" s="139"/>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L188" s="117"/>
      <c r="AM188" s="117"/>
      <c r="AN188" s="117"/>
      <c r="AO188" s="117"/>
      <c r="AP188" s="117"/>
      <c r="AQ188" s="117"/>
      <c r="AR188" s="117"/>
      <c r="AS188" s="117"/>
      <c r="AT188" s="117"/>
      <c r="AU188" s="117"/>
      <c r="AV188" s="117"/>
      <c r="AW188" s="117"/>
    </row>
    <row r="189" spans="1:49" s="113" customFormat="1" ht="15.75">
      <c r="A189" s="137"/>
      <c r="B189" s="138"/>
      <c r="C189" s="139"/>
      <c r="D189" s="139"/>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L189" s="117"/>
      <c r="AM189" s="117"/>
      <c r="AN189" s="117"/>
      <c r="AO189" s="117"/>
      <c r="AP189" s="117"/>
      <c r="AQ189" s="117"/>
      <c r="AR189" s="117"/>
      <c r="AS189" s="117"/>
      <c r="AT189" s="117"/>
      <c r="AU189" s="117"/>
      <c r="AV189" s="117"/>
      <c r="AW189" s="117"/>
    </row>
    <row r="190" spans="1:49" s="113" customFormat="1" ht="15.75">
      <c r="A190" s="137"/>
      <c r="B190" s="138"/>
      <c r="C190" s="139"/>
      <c r="D190" s="139"/>
      <c r="E190" s="139"/>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L190" s="117"/>
      <c r="AM190" s="117"/>
      <c r="AN190" s="117"/>
      <c r="AO190" s="117"/>
      <c r="AP190" s="117"/>
      <c r="AQ190" s="117"/>
      <c r="AR190" s="117"/>
      <c r="AS190" s="117"/>
      <c r="AT190" s="117"/>
      <c r="AU190" s="117"/>
      <c r="AV190" s="117"/>
      <c r="AW190" s="117"/>
    </row>
    <row r="191" spans="1:49" s="113" customFormat="1" ht="15.75">
      <c r="A191" s="137"/>
      <c r="B191" s="138"/>
      <c r="C191" s="139"/>
      <c r="D191" s="139"/>
      <c r="E191" s="139"/>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L191" s="117"/>
      <c r="AM191" s="117"/>
      <c r="AN191" s="117"/>
      <c r="AO191" s="117"/>
      <c r="AP191" s="117"/>
      <c r="AQ191" s="117"/>
      <c r="AR191" s="117"/>
      <c r="AS191" s="117"/>
      <c r="AT191" s="117"/>
      <c r="AU191" s="117"/>
      <c r="AV191" s="117"/>
      <c r="AW191" s="117"/>
    </row>
    <row r="192" spans="1:49" s="113" customFormat="1" ht="15.75">
      <c r="A192" s="137"/>
      <c r="B192" s="138"/>
      <c r="C192" s="139"/>
      <c r="D192" s="139"/>
      <c r="E192" s="139"/>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L192" s="117"/>
      <c r="AM192" s="117"/>
      <c r="AN192" s="117"/>
      <c r="AO192" s="117"/>
      <c r="AP192" s="117"/>
      <c r="AQ192" s="117"/>
      <c r="AR192" s="117"/>
      <c r="AS192" s="117"/>
      <c r="AT192" s="117"/>
      <c r="AU192" s="117"/>
      <c r="AV192" s="117"/>
      <c r="AW192" s="117"/>
    </row>
    <row r="193" spans="1:49" s="113" customFormat="1" ht="15.75">
      <c r="A193" s="137"/>
      <c r="B193" s="138"/>
      <c r="C193" s="139"/>
      <c r="D193" s="139"/>
      <c r="E193" s="139"/>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L193" s="117"/>
      <c r="AM193" s="117"/>
      <c r="AN193" s="117"/>
      <c r="AO193" s="117"/>
      <c r="AP193" s="117"/>
      <c r="AQ193" s="117"/>
      <c r="AR193" s="117"/>
      <c r="AS193" s="117"/>
      <c r="AT193" s="117"/>
      <c r="AU193" s="117"/>
      <c r="AV193" s="117"/>
      <c r="AW193" s="117"/>
    </row>
    <row r="194" spans="1:49" s="113" customFormat="1" ht="15.75">
      <c r="A194" s="137"/>
      <c r="B194" s="138"/>
      <c r="C194" s="139"/>
      <c r="D194" s="139"/>
      <c r="E194" s="139"/>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L194" s="117"/>
      <c r="AM194" s="117"/>
      <c r="AN194" s="117"/>
      <c r="AO194" s="117"/>
      <c r="AP194" s="117"/>
      <c r="AQ194" s="117"/>
      <c r="AR194" s="117"/>
      <c r="AS194" s="117"/>
      <c r="AT194" s="117"/>
      <c r="AU194" s="117"/>
      <c r="AV194" s="117"/>
      <c r="AW194" s="117"/>
    </row>
    <row r="195" spans="1:49" s="113" customFormat="1" ht="15.75">
      <c r="A195" s="137"/>
      <c r="B195" s="138"/>
      <c r="C195" s="139"/>
      <c r="D195" s="139"/>
      <c r="E195" s="139"/>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L195" s="117"/>
      <c r="AM195" s="117"/>
      <c r="AN195" s="117"/>
      <c r="AO195" s="117"/>
      <c r="AP195" s="117"/>
      <c r="AQ195" s="117"/>
      <c r="AR195" s="117"/>
      <c r="AS195" s="117"/>
      <c r="AT195" s="117"/>
      <c r="AU195" s="117"/>
      <c r="AV195" s="117"/>
      <c r="AW195" s="117"/>
    </row>
    <row r="196" spans="1:49" s="113" customFormat="1" ht="15.75">
      <c r="A196" s="137"/>
      <c r="B196" s="138"/>
      <c r="C196" s="139"/>
      <c r="D196" s="139"/>
      <c r="E196" s="139"/>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L196" s="117"/>
      <c r="AM196" s="117"/>
      <c r="AN196" s="117"/>
      <c r="AO196" s="117"/>
      <c r="AP196" s="117"/>
      <c r="AQ196" s="117"/>
      <c r="AR196" s="117"/>
      <c r="AS196" s="117"/>
      <c r="AT196" s="117"/>
      <c r="AU196" s="117"/>
      <c r="AV196" s="117"/>
      <c r="AW196" s="117"/>
    </row>
    <row r="197" spans="1:49" s="113" customFormat="1" ht="15.75">
      <c r="A197" s="137"/>
      <c r="B197" s="138"/>
      <c r="C197" s="139"/>
      <c r="D197" s="139"/>
      <c r="E197" s="139"/>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L197" s="117"/>
      <c r="AM197" s="117"/>
      <c r="AN197" s="117"/>
      <c r="AO197" s="117"/>
      <c r="AP197" s="117"/>
      <c r="AQ197" s="117"/>
      <c r="AR197" s="117"/>
      <c r="AS197" s="117"/>
      <c r="AT197" s="117"/>
      <c r="AU197" s="117"/>
      <c r="AV197" s="117"/>
      <c r="AW197" s="117"/>
    </row>
    <row r="198" spans="1:49" s="113" customFormat="1" ht="15.75">
      <c r="A198" s="137"/>
      <c r="B198" s="138"/>
      <c r="C198" s="139"/>
      <c r="D198" s="139"/>
      <c r="E198" s="139"/>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L198" s="117"/>
      <c r="AM198" s="117"/>
      <c r="AN198" s="117"/>
      <c r="AO198" s="117"/>
      <c r="AP198" s="117"/>
      <c r="AQ198" s="117"/>
      <c r="AR198" s="117"/>
      <c r="AS198" s="117"/>
      <c r="AT198" s="117"/>
      <c r="AU198" s="117"/>
      <c r="AV198" s="117"/>
      <c r="AW198" s="117"/>
    </row>
    <row r="199" spans="1:49" s="113" customFormat="1" ht="15.75">
      <c r="A199" s="137"/>
      <c r="B199" s="138"/>
      <c r="C199" s="139"/>
      <c r="D199" s="139"/>
      <c r="E199" s="139"/>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L199" s="117"/>
      <c r="AM199" s="117"/>
      <c r="AN199" s="117"/>
      <c r="AO199" s="117"/>
      <c r="AP199" s="117"/>
      <c r="AQ199" s="117"/>
      <c r="AR199" s="117"/>
      <c r="AS199" s="117"/>
      <c r="AT199" s="117"/>
      <c r="AU199" s="117"/>
      <c r="AV199" s="117"/>
      <c r="AW199" s="117"/>
    </row>
    <row r="200" spans="1:49" s="113" customFormat="1" ht="15.75">
      <c r="A200" s="137"/>
      <c r="B200" s="138"/>
      <c r="C200" s="139"/>
      <c r="D200" s="139"/>
      <c r="E200" s="139"/>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L200" s="117"/>
      <c r="AM200" s="117"/>
      <c r="AN200" s="117"/>
      <c r="AO200" s="117"/>
      <c r="AP200" s="117"/>
      <c r="AQ200" s="117"/>
      <c r="AR200" s="117"/>
      <c r="AS200" s="117"/>
      <c r="AT200" s="117"/>
      <c r="AU200" s="117"/>
      <c r="AV200" s="117"/>
      <c r="AW200" s="117"/>
    </row>
    <row r="201" spans="1:49" s="113" customFormat="1" ht="15.75">
      <c r="A201" s="137"/>
      <c r="B201" s="138"/>
      <c r="C201" s="139"/>
      <c r="D201" s="139"/>
      <c r="E201" s="139"/>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L201" s="117"/>
      <c r="AM201" s="117"/>
      <c r="AN201" s="117"/>
      <c r="AO201" s="117"/>
      <c r="AP201" s="117"/>
      <c r="AQ201" s="117"/>
      <c r="AR201" s="117"/>
      <c r="AS201" s="117"/>
      <c r="AT201" s="117"/>
      <c r="AU201" s="117"/>
      <c r="AV201" s="117"/>
      <c r="AW201" s="117"/>
    </row>
    <row r="202" spans="1:49" s="113" customFormat="1" ht="15.75">
      <c r="A202" s="137"/>
      <c r="B202" s="138"/>
      <c r="C202" s="139"/>
      <c r="D202" s="139"/>
      <c r="E202" s="139"/>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L202" s="117"/>
      <c r="AM202" s="117"/>
      <c r="AN202" s="117"/>
      <c r="AO202" s="117"/>
      <c r="AP202" s="117"/>
      <c r="AQ202" s="117"/>
      <c r="AR202" s="117"/>
      <c r="AS202" s="117"/>
      <c r="AT202" s="117"/>
      <c r="AU202" s="117"/>
      <c r="AV202" s="117"/>
      <c r="AW202" s="117"/>
    </row>
    <row r="203" spans="1:49" s="113" customFormat="1" ht="15.75">
      <c r="A203" s="137"/>
      <c r="B203" s="138"/>
      <c r="C203" s="139"/>
      <c r="D203" s="139"/>
      <c r="E203" s="139"/>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L203" s="117"/>
      <c r="AM203" s="117"/>
      <c r="AN203" s="117"/>
      <c r="AO203" s="117"/>
      <c r="AP203" s="117"/>
      <c r="AQ203" s="117"/>
      <c r="AR203" s="117"/>
      <c r="AS203" s="117"/>
      <c r="AT203" s="117"/>
      <c r="AU203" s="117"/>
      <c r="AV203" s="117"/>
      <c r="AW203" s="117"/>
    </row>
    <row r="204" spans="1:49" s="113" customFormat="1" ht="15.75">
      <c r="A204" s="137"/>
      <c r="B204" s="138"/>
      <c r="C204" s="139"/>
      <c r="D204" s="139"/>
      <c r="E204" s="139"/>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L204" s="117"/>
      <c r="AM204" s="117"/>
      <c r="AN204" s="117"/>
      <c r="AO204" s="117"/>
      <c r="AP204" s="117"/>
      <c r="AQ204" s="117"/>
      <c r="AR204" s="117"/>
      <c r="AS204" s="117"/>
      <c r="AT204" s="117"/>
      <c r="AU204" s="117"/>
      <c r="AV204" s="117"/>
      <c r="AW204" s="117"/>
    </row>
    <row r="205" spans="1:49" s="113" customFormat="1" ht="15.75">
      <c r="A205" s="137"/>
      <c r="B205" s="138"/>
      <c r="C205" s="139"/>
      <c r="D205" s="139"/>
      <c r="E205" s="139"/>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L205" s="117"/>
      <c r="AM205" s="117"/>
      <c r="AN205" s="117"/>
      <c r="AO205" s="117"/>
      <c r="AP205" s="117"/>
      <c r="AQ205" s="117"/>
      <c r="AR205" s="117"/>
      <c r="AS205" s="117"/>
      <c r="AT205" s="117"/>
      <c r="AU205" s="117"/>
      <c r="AV205" s="117"/>
      <c r="AW205" s="117"/>
    </row>
    <row r="206" spans="1:49" s="113" customFormat="1" ht="15.75">
      <c r="A206" s="137"/>
      <c r="B206" s="138"/>
      <c r="C206" s="139"/>
      <c r="D206" s="139"/>
      <c r="E206" s="139"/>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L206" s="117"/>
      <c r="AM206" s="117"/>
      <c r="AN206" s="117"/>
      <c r="AO206" s="117"/>
      <c r="AP206" s="117"/>
      <c r="AQ206" s="117"/>
      <c r="AR206" s="117"/>
      <c r="AS206" s="117"/>
      <c r="AT206" s="117"/>
      <c r="AU206" s="117"/>
      <c r="AV206" s="117"/>
      <c r="AW206" s="117"/>
    </row>
    <row r="207" spans="1:49" s="113" customFormat="1" ht="15.75">
      <c r="A207" s="137"/>
      <c r="B207" s="138"/>
      <c r="C207" s="139"/>
      <c r="D207" s="139"/>
      <c r="E207" s="139"/>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L207" s="117"/>
      <c r="AM207" s="117"/>
      <c r="AN207" s="117"/>
      <c r="AO207" s="117"/>
      <c r="AP207" s="117"/>
      <c r="AQ207" s="117"/>
      <c r="AR207" s="117"/>
      <c r="AS207" s="117"/>
      <c r="AT207" s="117"/>
      <c r="AU207" s="117"/>
      <c r="AV207" s="117"/>
      <c r="AW207" s="117"/>
    </row>
    <row r="208" spans="1:49" s="113" customFormat="1" ht="15.75">
      <c r="A208" s="137"/>
      <c r="B208" s="138"/>
      <c r="C208" s="139"/>
      <c r="D208" s="139"/>
      <c r="E208" s="139"/>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L208" s="117"/>
      <c r="AM208" s="117"/>
      <c r="AN208" s="117"/>
      <c r="AO208" s="117"/>
      <c r="AP208" s="117"/>
      <c r="AQ208" s="117"/>
      <c r="AR208" s="117"/>
      <c r="AS208" s="117"/>
      <c r="AT208" s="117"/>
      <c r="AU208" s="117"/>
      <c r="AV208" s="117"/>
      <c r="AW208" s="117"/>
    </row>
    <row r="209" spans="1:49" s="113" customFormat="1" ht="15.75">
      <c r="A209" s="137"/>
      <c r="B209" s="138"/>
      <c r="C209" s="139"/>
      <c r="D209" s="139"/>
      <c r="E209" s="139"/>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L209" s="117"/>
      <c r="AM209" s="117"/>
      <c r="AN209" s="117"/>
      <c r="AO209" s="117"/>
      <c r="AP209" s="117"/>
      <c r="AQ209" s="117"/>
      <c r="AR209" s="117"/>
      <c r="AS209" s="117"/>
      <c r="AT209" s="117"/>
      <c r="AU209" s="117"/>
      <c r="AV209" s="117"/>
      <c r="AW209" s="117"/>
    </row>
    <row r="210" spans="1:49" s="113" customFormat="1" ht="15.75">
      <c r="A210" s="137"/>
      <c r="B210" s="138"/>
      <c r="C210" s="139"/>
      <c r="D210" s="139"/>
      <c r="E210" s="139"/>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L210" s="117"/>
      <c r="AM210" s="117"/>
      <c r="AN210" s="117"/>
      <c r="AO210" s="117"/>
      <c r="AP210" s="117"/>
      <c r="AQ210" s="117"/>
      <c r="AR210" s="117"/>
      <c r="AS210" s="117"/>
      <c r="AT210" s="117"/>
      <c r="AU210" s="117"/>
      <c r="AV210" s="117"/>
      <c r="AW210" s="117"/>
    </row>
    <row r="211" spans="1:49" s="113" customFormat="1" ht="15.75">
      <c r="A211" s="137"/>
      <c r="B211" s="138"/>
      <c r="C211" s="139"/>
      <c r="D211" s="139"/>
      <c r="E211" s="13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L211" s="117"/>
      <c r="AM211" s="117"/>
      <c r="AN211" s="117"/>
      <c r="AO211" s="117"/>
      <c r="AP211" s="117"/>
      <c r="AQ211" s="117"/>
      <c r="AR211" s="117"/>
      <c r="AS211" s="117"/>
      <c r="AT211" s="117"/>
      <c r="AU211" s="117"/>
      <c r="AV211" s="117"/>
      <c r="AW211" s="117"/>
    </row>
    <row r="212" spans="1:49" s="113" customFormat="1" ht="15.75">
      <c r="A212" s="137"/>
      <c r="B212" s="138"/>
      <c r="C212" s="139"/>
      <c r="D212" s="139"/>
      <c r="E212" s="139"/>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L212" s="117"/>
      <c r="AM212" s="117"/>
      <c r="AN212" s="117"/>
      <c r="AO212" s="117"/>
      <c r="AP212" s="117"/>
      <c r="AQ212" s="117"/>
      <c r="AR212" s="117"/>
      <c r="AS212" s="117"/>
      <c r="AT212" s="117"/>
      <c r="AU212" s="117"/>
      <c r="AV212" s="117"/>
      <c r="AW212" s="117"/>
    </row>
    <row r="213" spans="1:49" s="113" customFormat="1" ht="15.75">
      <c r="A213" s="137"/>
      <c r="B213" s="138"/>
      <c r="C213" s="139"/>
      <c r="D213" s="139"/>
      <c r="E213" s="139"/>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L213" s="117"/>
      <c r="AM213" s="117"/>
      <c r="AN213" s="117"/>
      <c r="AO213" s="117"/>
      <c r="AP213" s="117"/>
      <c r="AQ213" s="117"/>
      <c r="AR213" s="117"/>
      <c r="AS213" s="117"/>
      <c r="AT213" s="117"/>
      <c r="AU213" s="117"/>
      <c r="AV213" s="117"/>
      <c r="AW213" s="117"/>
    </row>
    <row r="214" spans="1:49" s="113" customFormat="1" ht="15.75">
      <c r="A214" s="137"/>
      <c r="B214" s="138"/>
      <c r="C214" s="139"/>
      <c r="D214" s="139"/>
      <c r="E214" s="139"/>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L214" s="117"/>
      <c r="AM214" s="117"/>
      <c r="AN214" s="117"/>
      <c r="AO214" s="117"/>
      <c r="AP214" s="117"/>
      <c r="AQ214" s="117"/>
      <c r="AR214" s="117"/>
      <c r="AS214" s="117"/>
      <c r="AT214" s="117"/>
      <c r="AU214" s="117"/>
      <c r="AV214" s="117"/>
      <c r="AW214" s="117"/>
    </row>
    <row r="215" spans="1:49" s="113" customFormat="1" ht="15.75">
      <c r="A215" s="137"/>
      <c r="B215" s="138"/>
      <c r="C215" s="139"/>
      <c r="D215" s="139"/>
      <c r="E215" s="139"/>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L215" s="117"/>
      <c r="AM215" s="117"/>
      <c r="AN215" s="117"/>
      <c r="AO215" s="117"/>
      <c r="AP215" s="117"/>
      <c r="AQ215" s="117"/>
      <c r="AR215" s="117"/>
      <c r="AS215" s="117"/>
      <c r="AT215" s="117"/>
      <c r="AU215" s="117"/>
      <c r="AV215" s="117"/>
      <c r="AW215" s="117"/>
    </row>
    <row r="216" spans="1:49" s="113" customFormat="1" ht="15.75">
      <c r="A216" s="137"/>
      <c r="B216" s="138"/>
      <c r="C216" s="139"/>
      <c r="D216" s="139"/>
      <c r="E216" s="139"/>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L216" s="117"/>
      <c r="AM216" s="117"/>
      <c r="AN216" s="117"/>
      <c r="AO216" s="117"/>
      <c r="AP216" s="117"/>
      <c r="AQ216" s="117"/>
      <c r="AR216" s="117"/>
      <c r="AS216" s="117"/>
      <c r="AT216" s="117"/>
      <c r="AU216" s="117"/>
      <c r="AV216" s="117"/>
      <c r="AW216" s="117"/>
    </row>
    <row r="217" spans="1:49" s="113" customFormat="1" ht="15.75">
      <c r="A217" s="137"/>
      <c r="B217" s="138"/>
      <c r="C217" s="139"/>
      <c r="D217" s="139"/>
      <c r="E217" s="139"/>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L217" s="117"/>
      <c r="AM217" s="117"/>
      <c r="AN217" s="117"/>
      <c r="AO217" s="117"/>
      <c r="AP217" s="117"/>
      <c r="AQ217" s="117"/>
      <c r="AR217" s="117"/>
      <c r="AS217" s="117"/>
      <c r="AT217" s="117"/>
      <c r="AU217" s="117"/>
      <c r="AV217" s="117"/>
      <c r="AW217" s="117"/>
    </row>
    <row r="218" spans="1:49" s="113" customFormat="1" ht="15.75">
      <c r="A218" s="137"/>
      <c r="B218" s="138"/>
      <c r="C218" s="139"/>
      <c r="D218" s="139"/>
      <c r="E218" s="139"/>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L218" s="117"/>
      <c r="AM218" s="117"/>
      <c r="AN218" s="117"/>
      <c r="AO218" s="117"/>
      <c r="AP218" s="117"/>
      <c r="AQ218" s="117"/>
      <c r="AR218" s="117"/>
      <c r="AS218" s="117"/>
      <c r="AT218" s="117"/>
      <c r="AU218" s="117"/>
      <c r="AV218" s="117"/>
      <c r="AW218" s="117"/>
    </row>
    <row r="219" spans="1:49" s="113" customFormat="1" ht="15.75">
      <c r="A219" s="137"/>
      <c r="B219" s="138"/>
      <c r="C219" s="139"/>
      <c r="D219" s="139"/>
      <c r="E219" s="139"/>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L219" s="117"/>
      <c r="AM219" s="117"/>
      <c r="AN219" s="117"/>
      <c r="AO219" s="117"/>
      <c r="AP219" s="117"/>
      <c r="AQ219" s="117"/>
      <c r="AR219" s="117"/>
      <c r="AS219" s="117"/>
      <c r="AT219" s="117"/>
      <c r="AU219" s="117"/>
      <c r="AV219" s="117"/>
      <c r="AW219" s="117"/>
    </row>
    <row r="220" spans="1:49" s="113" customFormat="1" ht="15.75">
      <c r="A220" s="137"/>
      <c r="B220" s="138"/>
      <c r="C220" s="139"/>
      <c r="D220" s="139"/>
      <c r="E220" s="139"/>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L220" s="117"/>
      <c r="AM220" s="117"/>
      <c r="AN220" s="117"/>
      <c r="AO220" s="117"/>
      <c r="AP220" s="117"/>
      <c r="AQ220" s="117"/>
      <c r="AR220" s="117"/>
      <c r="AS220" s="117"/>
      <c r="AT220" s="117"/>
      <c r="AU220" s="117"/>
      <c r="AV220" s="117"/>
      <c r="AW220" s="117"/>
    </row>
    <row r="221" spans="1:49" s="113" customFormat="1" ht="15.75">
      <c r="A221" s="137"/>
      <c r="B221" s="138"/>
      <c r="C221" s="139"/>
      <c r="D221" s="139"/>
      <c r="E221" s="139"/>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L221" s="117"/>
      <c r="AM221" s="117"/>
      <c r="AN221" s="117"/>
      <c r="AO221" s="117"/>
      <c r="AP221" s="117"/>
      <c r="AQ221" s="117"/>
      <c r="AR221" s="117"/>
      <c r="AS221" s="117"/>
      <c r="AT221" s="117"/>
      <c r="AU221" s="117"/>
      <c r="AV221" s="117"/>
      <c r="AW221" s="117"/>
    </row>
    <row r="222" spans="1:49" s="113" customFormat="1" ht="15.75">
      <c r="A222" s="137"/>
      <c r="B222" s="138"/>
      <c r="C222" s="139"/>
      <c r="D222" s="139"/>
      <c r="E222" s="139"/>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L222" s="117"/>
      <c r="AM222" s="117"/>
      <c r="AN222" s="117"/>
      <c r="AO222" s="117"/>
      <c r="AP222" s="117"/>
      <c r="AQ222" s="117"/>
      <c r="AR222" s="117"/>
      <c r="AS222" s="117"/>
      <c r="AT222" s="117"/>
      <c r="AU222" s="117"/>
      <c r="AV222" s="117"/>
      <c r="AW222" s="117"/>
    </row>
    <row r="223" spans="1:49" s="113" customFormat="1" ht="15.75">
      <c r="A223" s="137"/>
      <c r="B223" s="138"/>
      <c r="C223" s="139"/>
      <c r="D223" s="139"/>
      <c r="E223" s="139"/>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L223" s="117"/>
      <c r="AM223" s="117"/>
      <c r="AN223" s="117"/>
      <c r="AO223" s="117"/>
      <c r="AP223" s="117"/>
      <c r="AQ223" s="117"/>
      <c r="AR223" s="117"/>
      <c r="AS223" s="117"/>
      <c r="AT223" s="117"/>
      <c r="AU223" s="117"/>
      <c r="AV223" s="117"/>
      <c r="AW223" s="117"/>
    </row>
    <row r="224" spans="1:49" s="113" customFormat="1" ht="15.75">
      <c r="A224" s="137"/>
      <c r="B224" s="138"/>
      <c r="C224" s="139"/>
      <c r="D224" s="139"/>
      <c r="E224" s="139"/>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L224" s="117"/>
      <c r="AM224" s="117"/>
      <c r="AN224" s="117"/>
      <c r="AO224" s="117"/>
      <c r="AP224" s="117"/>
      <c r="AQ224" s="117"/>
      <c r="AR224" s="117"/>
      <c r="AS224" s="117"/>
      <c r="AT224" s="117"/>
      <c r="AU224" s="117"/>
      <c r="AV224" s="117"/>
      <c r="AW224" s="117"/>
    </row>
    <row r="225" spans="1:49" s="113" customFormat="1" ht="15.75">
      <c r="A225" s="137"/>
      <c r="B225" s="138"/>
      <c r="C225" s="139"/>
      <c r="D225" s="139"/>
      <c r="E225" s="139"/>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L225" s="117"/>
      <c r="AM225" s="117"/>
      <c r="AN225" s="117"/>
      <c r="AO225" s="117"/>
      <c r="AP225" s="117"/>
      <c r="AQ225" s="117"/>
      <c r="AR225" s="117"/>
      <c r="AS225" s="117"/>
      <c r="AT225" s="117"/>
      <c r="AU225" s="117"/>
      <c r="AV225" s="117"/>
      <c r="AW225" s="117"/>
    </row>
    <row r="226" spans="1:49" s="113" customFormat="1" ht="15.75">
      <c r="A226" s="137"/>
      <c r="B226" s="138"/>
      <c r="C226" s="139"/>
      <c r="D226" s="139"/>
      <c r="E226" s="139"/>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L226" s="117"/>
      <c r="AM226" s="117"/>
      <c r="AN226" s="117"/>
      <c r="AO226" s="117"/>
      <c r="AP226" s="117"/>
      <c r="AQ226" s="117"/>
      <c r="AR226" s="117"/>
      <c r="AS226" s="117"/>
      <c r="AT226" s="117"/>
      <c r="AU226" s="117"/>
      <c r="AV226" s="117"/>
      <c r="AW226" s="117"/>
    </row>
    <row r="227" spans="1:49" s="113" customFormat="1" ht="15.75">
      <c r="A227" s="137"/>
      <c r="B227" s="138"/>
      <c r="C227" s="139"/>
      <c r="D227" s="139"/>
      <c r="E227" s="139"/>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L227" s="117"/>
      <c r="AM227" s="117"/>
      <c r="AN227" s="117"/>
      <c r="AO227" s="117"/>
      <c r="AP227" s="117"/>
      <c r="AQ227" s="117"/>
      <c r="AR227" s="117"/>
      <c r="AS227" s="117"/>
      <c r="AT227" s="117"/>
      <c r="AU227" s="117"/>
      <c r="AV227" s="117"/>
      <c r="AW227" s="117"/>
    </row>
    <row r="228" spans="1:49" s="113" customFormat="1" ht="15.75">
      <c r="A228" s="137"/>
      <c r="B228" s="138"/>
      <c r="C228" s="139"/>
      <c r="D228" s="139"/>
      <c r="E228" s="139"/>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L228" s="117"/>
      <c r="AM228" s="117"/>
      <c r="AN228" s="117"/>
      <c r="AO228" s="117"/>
      <c r="AP228" s="117"/>
      <c r="AQ228" s="117"/>
      <c r="AR228" s="117"/>
      <c r="AS228" s="117"/>
      <c r="AT228" s="117"/>
      <c r="AU228" s="117"/>
      <c r="AV228" s="117"/>
      <c r="AW228" s="117"/>
    </row>
    <row r="229" spans="1:49" s="113" customFormat="1" ht="15.75">
      <c r="A229" s="137"/>
      <c r="B229" s="138"/>
      <c r="C229" s="139"/>
      <c r="D229" s="139"/>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L229" s="117"/>
      <c r="AM229" s="117"/>
      <c r="AN229" s="117"/>
      <c r="AO229" s="117"/>
      <c r="AP229" s="117"/>
      <c r="AQ229" s="117"/>
      <c r="AR229" s="117"/>
      <c r="AS229" s="117"/>
      <c r="AT229" s="117"/>
      <c r="AU229" s="117"/>
      <c r="AV229" s="117"/>
      <c r="AW229" s="117"/>
    </row>
    <row r="230" spans="1:49" s="113" customFormat="1" ht="15.75">
      <c r="A230" s="137"/>
      <c r="B230" s="138"/>
      <c r="C230" s="139"/>
      <c r="D230" s="139"/>
      <c r="E230" s="139"/>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L230" s="117"/>
      <c r="AM230" s="117"/>
      <c r="AN230" s="117"/>
      <c r="AO230" s="117"/>
      <c r="AP230" s="117"/>
      <c r="AQ230" s="117"/>
      <c r="AR230" s="117"/>
      <c r="AS230" s="117"/>
      <c r="AT230" s="117"/>
      <c r="AU230" s="117"/>
      <c r="AV230" s="117"/>
      <c r="AW230" s="117"/>
    </row>
    <row r="231" spans="1:49" s="113" customFormat="1" ht="15.75">
      <c r="A231" s="137"/>
      <c r="B231" s="138"/>
      <c r="C231" s="139"/>
      <c r="D231" s="139"/>
      <c r="E231" s="139"/>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L231" s="117"/>
      <c r="AM231" s="117"/>
      <c r="AN231" s="117"/>
      <c r="AO231" s="117"/>
      <c r="AP231" s="117"/>
      <c r="AQ231" s="117"/>
      <c r="AR231" s="117"/>
      <c r="AS231" s="117"/>
      <c r="AT231" s="117"/>
      <c r="AU231" s="117"/>
      <c r="AV231" s="117"/>
      <c r="AW231" s="117"/>
    </row>
    <row r="232" spans="1:49" s="113" customFormat="1" ht="15.75">
      <c r="A232" s="137"/>
      <c r="B232" s="138"/>
      <c r="C232" s="139"/>
      <c r="D232" s="139"/>
      <c r="E232" s="139"/>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L232" s="117"/>
      <c r="AM232" s="117"/>
      <c r="AN232" s="117"/>
      <c r="AO232" s="117"/>
      <c r="AP232" s="117"/>
      <c r="AQ232" s="117"/>
      <c r="AR232" s="117"/>
      <c r="AS232" s="117"/>
      <c r="AT232" s="117"/>
      <c r="AU232" s="117"/>
      <c r="AV232" s="117"/>
      <c r="AW232" s="117"/>
    </row>
    <row r="233" spans="1:49" s="113" customFormat="1" ht="15.75">
      <c r="A233" s="137"/>
      <c r="B233" s="138"/>
      <c r="C233" s="139"/>
      <c r="D233" s="139"/>
      <c r="E233" s="139"/>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L233" s="117"/>
      <c r="AM233" s="117"/>
      <c r="AN233" s="117"/>
      <c r="AO233" s="117"/>
      <c r="AP233" s="117"/>
      <c r="AQ233" s="117"/>
      <c r="AR233" s="117"/>
      <c r="AS233" s="117"/>
      <c r="AT233" s="117"/>
      <c r="AU233" s="117"/>
      <c r="AV233" s="117"/>
      <c r="AW233" s="117"/>
    </row>
    <row r="234" spans="1:49" s="113" customFormat="1" ht="15.75">
      <c r="A234" s="137"/>
      <c r="B234" s="138"/>
      <c r="C234" s="139"/>
      <c r="D234" s="139"/>
      <c r="E234" s="139"/>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L234" s="117"/>
      <c r="AM234" s="117"/>
      <c r="AN234" s="117"/>
      <c r="AO234" s="117"/>
      <c r="AP234" s="117"/>
      <c r="AQ234" s="117"/>
      <c r="AR234" s="117"/>
      <c r="AS234" s="117"/>
      <c r="AT234" s="117"/>
      <c r="AU234" s="117"/>
      <c r="AV234" s="117"/>
      <c r="AW234" s="117"/>
    </row>
    <row r="235" spans="1:49" s="113" customFormat="1" ht="15.75">
      <c r="A235" s="137"/>
      <c r="B235" s="138"/>
      <c r="C235" s="139"/>
      <c r="D235" s="139"/>
      <c r="E235" s="139"/>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L235" s="117"/>
      <c r="AM235" s="117"/>
      <c r="AN235" s="117"/>
      <c r="AO235" s="117"/>
      <c r="AP235" s="117"/>
      <c r="AQ235" s="117"/>
      <c r="AR235" s="117"/>
      <c r="AS235" s="117"/>
      <c r="AT235" s="117"/>
      <c r="AU235" s="117"/>
      <c r="AV235" s="117"/>
      <c r="AW235" s="117"/>
    </row>
    <row r="236" spans="1:49" s="113" customFormat="1" ht="15.75">
      <c r="A236" s="137"/>
      <c r="B236" s="138"/>
      <c r="C236" s="139"/>
      <c r="D236" s="139"/>
      <c r="E236" s="139"/>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L236" s="117"/>
      <c r="AM236" s="117"/>
      <c r="AN236" s="117"/>
      <c r="AO236" s="117"/>
      <c r="AP236" s="117"/>
      <c r="AQ236" s="117"/>
      <c r="AR236" s="117"/>
      <c r="AS236" s="117"/>
      <c r="AT236" s="117"/>
      <c r="AU236" s="117"/>
      <c r="AV236" s="117"/>
      <c r="AW236" s="117"/>
    </row>
    <row r="237" spans="1:49" s="113" customFormat="1" ht="15.75">
      <c r="A237" s="137"/>
      <c r="B237" s="138"/>
      <c r="C237" s="139"/>
      <c r="D237" s="139"/>
      <c r="E237" s="139"/>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L237" s="117"/>
      <c r="AM237" s="117"/>
      <c r="AN237" s="117"/>
      <c r="AO237" s="117"/>
      <c r="AP237" s="117"/>
      <c r="AQ237" s="117"/>
      <c r="AR237" s="117"/>
      <c r="AS237" s="117"/>
      <c r="AT237" s="117"/>
      <c r="AU237" s="117"/>
      <c r="AV237" s="117"/>
      <c r="AW237" s="117"/>
    </row>
    <row r="238" spans="1:49" s="113" customFormat="1" ht="15.75">
      <c r="A238" s="137"/>
      <c r="B238" s="138"/>
      <c r="C238" s="139"/>
      <c r="D238" s="139"/>
      <c r="E238" s="139"/>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L238" s="117"/>
      <c r="AM238" s="117"/>
      <c r="AN238" s="117"/>
      <c r="AO238" s="117"/>
      <c r="AP238" s="117"/>
      <c r="AQ238" s="117"/>
      <c r="AR238" s="117"/>
      <c r="AS238" s="117"/>
      <c r="AT238" s="117"/>
      <c r="AU238" s="117"/>
      <c r="AV238" s="117"/>
      <c r="AW238" s="117"/>
    </row>
    <row r="239" spans="1:49" s="113" customFormat="1" ht="15.75">
      <c r="A239" s="137"/>
      <c r="B239" s="138"/>
      <c r="C239" s="139"/>
      <c r="D239" s="139"/>
      <c r="E239" s="139"/>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L239" s="117"/>
      <c r="AM239" s="117"/>
      <c r="AN239" s="117"/>
      <c r="AO239" s="117"/>
      <c r="AP239" s="117"/>
      <c r="AQ239" s="117"/>
      <c r="AR239" s="117"/>
      <c r="AS239" s="117"/>
      <c r="AT239" s="117"/>
      <c r="AU239" s="117"/>
      <c r="AV239" s="117"/>
      <c r="AW239" s="117"/>
    </row>
    <row r="240" spans="1:49" s="113" customFormat="1" ht="15.75">
      <c r="A240" s="137"/>
      <c r="B240" s="138"/>
      <c r="C240" s="139"/>
      <c r="D240" s="139"/>
      <c r="E240" s="139"/>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L240" s="117"/>
      <c r="AM240" s="117"/>
      <c r="AN240" s="117"/>
      <c r="AO240" s="117"/>
      <c r="AP240" s="117"/>
      <c r="AQ240" s="117"/>
      <c r="AR240" s="117"/>
      <c r="AS240" s="117"/>
      <c r="AT240" s="117"/>
      <c r="AU240" s="117"/>
      <c r="AV240" s="117"/>
      <c r="AW240" s="117"/>
    </row>
    <row r="241" spans="1:49" s="113" customFormat="1" ht="15.75">
      <c r="A241" s="137"/>
      <c r="B241" s="138"/>
      <c r="C241" s="139"/>
      <c r="D241" s="139"/>
      <c r="E241" s="139"/>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L241" s="117"/>
      <c r="AM241" s="117"/>
      <c r="AN241" s="117"/>
      <c r="AO241" s="117"/>
      <c r="AP241" s="117"/>
      <c r="AQ241" s="117"/>
      <c r="AR241" s="117"/>
      <c r="AS241" s="117"/>
      <c r="AT241" s="117"/>
      <c r="AU241" s="117"/>
      <c r="AV241" s="117"/>
      <c r="AW241" s="117"/>
    </row>
    <row r="242" spans="1:49" s="113" customFormat="1" ht="15.75">
      <c r="A242" s="137"/>
      <c r="B242" s="138"/>
      <c r="C242" s="139"/>
      <c r="D242" s="139"/>
      <c r="E242" s="139"/>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L242" s="117"/>
      <c r="AM242" s="117"/>
      <c r="AN242" s="117"/>
      <c r="AO242" s="117"/>
      <c r="AP242" s="117"/>
      <c r="AQ242" s="117"/>
      <c r="AR242" s="117"/>
      <c r="AS242" s="117"/>
      <c r="AT242" s="117"/>
      <c r="AU242" s="117"/>
      <c r="AV242" s="117"/>
      <c r="AW242" s="117"/>
    </row>
    <row r="243" spans="1:49" s="113" customFormat="1" ht="15.75">
      <c r="A243" s="137"/>
      <c r="B243" s="138"/>
      <c r="C243" s="139"/>
      <c r="D243" s="139"/>
      <c r="E243" s="139"/>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L243" s="117"/>
      <c r="AM243" s="117"/>
      <c r="AN243" s="117"/>
      <c r="AO243" s="117"/>
      <c r="AP243" s="117"/>
      <c r="AQ243" s="117"/>
      <c r="AR243" s="117"/>
      <c r="AS243" s="117"/>
      <c r="AT243" s="117"/>
      <c r="AU243" s="117"/>
      <c r="AV243" s="117"/>
      <c r="AW243" s="117"/>
    </row>
    <row r="244" spans="1:49" s="113" customFormat="1" ht="15.75">
      <c r="A244" s="137"/>
      <c r="B244" s="138"/>
      <c r="C244" s="139"/>
      <c r="D244" s="139"/>
      <c r="E244" s="139"/>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L244" s="117"/>
      <c r="AM244" s="117"/>
      <c r="AN244" s="117"/>
      <c r="AO244" s="117"/>
      <c r="AP244" s="117"/>
      <c r="AQ244" s="117"/>
      <c r="AR244" s="117"/>
      <c r="AS244" s="117"/>
      <c r="AT244" s="117"/>
      <c r="AU244" s="117"/>
      <c r="AV244" s="117"/>
      <c r="AW244" s="117"/>
    </row>
    <row r="245" spans="1:49" s="113" customFormat="1" ht="15.75">
      <c r="A245" s="137"/>
      <c r="B245" s="138"/>
      <c r="C245" s="139"/>
      <c r="D245" s="139"/>
      <c r="E245" s="139"/>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L245" s="117"/>
      <c r="AM245" s="117"/>
      <c r="AN245" s="117"/>
      <c r="AO245" s="117"/>
      <c r="AP245" s="117"/>
      <c r="AQ245" s="117"/>
      <c r="AR245" s="117"/>
      <c r="AS245" s="117"/>
      <c r="AT245" s="117"/>
      <c r="AU245" s="117"/>
      <c r="AV245" s="117"/>
      <c r="AW245" s="117"/>
    </row>
    <row r="246" spans="1:49" s="113" customFormat="1" ht="15.75">
      <c r="A246" s="137"/>
      <c r="B246" s="138"/>
      <c r="C246" s="139"/>
      <c r="D246" s="139"/>
      <c r="E246" s="13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L246" s="117"/>
      <c r="AM246" s="117"/>
      <c r="AN246" s="117"/>
      <c r="AO246" s="117"/>
      <c r="AP246" s="117"/>
      <c r="AQ246" s="117"/>
      <c r="AR246" s="117"/>
      <c r="AS246" s="117"/>
      <c r="AT246" s="117"/>
      <c r="AU246" s="117"/>
      <c r="AV246" s="117"/>
      <c r="AW246" s="117"/>
    </row>
    <row r="247" spans="1:49" s="113" customFormat="1" ht="15.75">
      <c r="A247" s="137"/>
      <c r="B247" s="138"/>
      <c r="C247" s="139"/>
      <c r="D247" s="139"/>
      <c r="E247" s="139"/>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L247" s="117"/>
      <c r="AM247" s="117"/>
      <c r="AN247" s="117"/>
      <c r="AO247" s="117"/>
      <c r="AP247" s="117"/>
      <c r="AQ247" s="117"/>
      <c r="AR247" s="117"/>
      <c r="AS247" s="117"/>
      <c r="AT247" s="117"/>
      <c r="AU247" s="117"/>
      <c r="AV247" s="117"/>
      <c r="AW247" s="117"/>
    </row>
    <row r="248" spans="1:49" s="113" customFormat="1" ht="15.75">
      <c r="A248" s="137"/>
      <c r="B248" s="138"/>
      <c r="C248" s="139"/>
      <c r="D248" s="139"/>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L248" s="117"/>
      <c r="AM248" s="117"/>
      <c r="AN248" s="117"/>
      <c r="AO248" s="117"/>
      <c r="AP248" s="117"/>
      <c r="AQ248" s="117"/>
      <c r="AR248" s="117"/>
      <c r="AS248" s="117"/>
      <c r="AT248" s="117"/>
      <c r="AU248" s="117"/>
      <c r="AV248" s="117"/>
      <c r="AW248" s="117"/>
    </row>
    <row r="249" spans="1:49" s="113" customFormat="1" ht="15.75">
      <c r="A249" s="137"/>
      <c r="B249" s="138"/>
      <c r="C249" s="139"/>
      <c r="D249" s="139"/>
      <c r="E249" s="139"/>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L249" s="117"/>
      <c r="AM249" s="117"/>
      <c r="AN249" s="117"/>
      <c r="AO249" s="117"/>
      <c r="AP249" s="117"/>
      <c r="AQ249" s="117"/>
      <c r="AR249" s="117"/>
      <c r="AS249" s="117"/>
      <c r="AT249" s="117"/>
      <c r="AU249" s="117"/>
      <c r="AV249" s="117"/>
      <c r="AW249" s="117"/>
    </row>
    <row r="250" spans="1:49" s="113" customFormat="1" ht="15.75">
      <c r="A250" s="137"/>
      <c r="B250" s="138"/>
      <c r="C250" s="139"/>
      <c r="D250" s="139"/>
      <c r="E250" s="13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L250" s="117"/>
      <c r="AM250" s="117"/>
      <c r="AN250" s="117"/>
      <c r="AO250" s="117"/>
      <c r="AP250" s="117"/>
      <c r="AQ250" s="117"/>
      <c r="AR250" s="117"/>
      <c r="AS250" s="117"/>
      <c r="AT250" s="117"/>
      <c r="AU250" s="117"/>
      <c r="AV250" s="117"/>
      <c r="AW250" s="117"/>
    </row>
    <row r="251" spans="1:49" s="113" customFormat="1" ht="15.75">
      <c r="A251" s="137"/>
      <c r="B251" s="138"/>
      <c r="C251" s="139"/>
      <c r="D251" s="139"/>
      <c r="E251" s="139"/>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L251" s="117"/>
      <c r="AM251" s="117"/>
      <c r="AN251" s="117"/>
      <c r="AO251" s="117"/>
      <c r="AP251" s="117"/>
      <c r="AQ251" s="117"/>
      <c r="AR251" s="117"/>
      <c r="AS251" s="117"/>
      <c r="AT251" s="117"/>
      <c r="AU251" s="117"/>
      <c r="AV251" s="117"/>
      <c r="AW251" s="117"/>
    </row>
    <row r="252" spans="1:49" s="113" customFormat="1" ht="15.75">
      <c r="A252" s="137"/>
      <c r="B252" s="138"/>
      <c r="C252" s="139"/>
      <c r="D252" s="139"/>
      <c r="E252" s="13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L252" s="117"/>
      <c r="AM252" s="117"/>
      <c r="AN252" s="117"/>
      <c r="AO252" s="117"/>
      <c r="AP252" s="117"/>
      <c r="AQ252" s="117"/>
      <c r="AR252" s="117"/>
      <c r="AS252" s="117"/>
      <c r="AT252" s="117"/>
      <c r="AU252" s="117"/>
      <c r="AV252" s="117"/>
      <c r="AW252" s="117"/>
    </row>
    <row r="253" spans="1:49" s="113" customFormat="1" ht="15.75">
      <c r="A253" s="137"/>
      <c r="B253" s="138"/>
      <c r="C253" s="139"/>
      <c r="D253" s="139"/>
      <c r="E253" s="139"/>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L253" s="117"/>
      <c r="AM253" s="117"/>
      <c r="AN253" s="117"/>
      <c r="AO253" s="117"/>
      <c r="AP253" s="117"/>
      <c r="AQ253" s="117"/>
      <c r="AR253" s="117"/>
      <c r="AS253" s="117"/>
      <c r="AT253" s="117"/>
      <c r="AU253" s="117"/>
      <c r="AV253" s="117"/>
      <c r="AW253" s="117"/>
    </row>
    <row r="254" spans="1:49" s="113" customFormat="1" ht="15.75">
      <c r="A254" s="137"/>
      <c r="B254" s="138"/>
      <c r="C254" s="139"/>
      <c r="D254" s="139"/>
      <c r="E254" s="13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L254" s="117"/>
      <c r="AM254" s="117"/>
      <c r="AN254" s="117"/>
      <c r="AO254" s="117"/>
      <c r="AP254" s="117"/>
      <c r="AQ254" s="117"/>
      <c r="AR254" s="117"/>
      <c r="AS254" s="117"/>
      <c r="AT254" s="117"/>
      <c r="AU254" s="117"/>
      <c r="AV254" s="117"/>
      <c r="AW254" s="117"/>
    </row>
    <row r="255" spans="1:49" s="113" customFormat="1" ht="15.75">
      <c r="A255" s="137"/>
      <c r="B255" s="138"/>
      <c r="C255" s="139"/>
      <c r="D255" s="139"/>
      <c r="E255" s="139"/>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L255" s="117"/>
      <c r="AM255" s="117"/>
      <c r="AN255" s="117"/>
      <c r="AO255" s="117"/>
      <c r="AP255" s="117"/>
      <c r="AQ255" s="117"/>
      <c r="AR255" s="117"/>
      <c r="AS255" s="117"/>
      <c r="AT255" s="117"/>
      <c r="AU255" s="117"/>
      <c r="AV255" s="117"/>
      <c r="AW255" s="117"/>
    </row>
    <row r="256" spans="1:49" s="113" customFormat="1" ht="15.75">
      <c r="A256" s="137"/>
      <c r="B256" s="138"/>
      <c r="C256" s="139"/>
      <c r="D256" s="139"/>
      <c r="E256" s="13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L256" s="117"/>
      <c r="AM256" s="117"/>
      <c r="AN256" s="117"/>
      <c r="AO256" s="117"/>
      <c r="AP256" s="117"/>
      <c r="AQ256" s="117"/>
      <c r="AR256" s="117"/>
      <c r="AS256" s="117"/>
      <c r="AT256" s="117"/>
      <c r="AU256" s="117"/>
      <c r="AV256" s="117"/>
      <c r="AW256" s="117"/>
    </row>
    <row r="257" spans="1:49" s="113" customFormat="1" ht="15.75">
      <c r="A257" s="137"/>
      <c r="B257" s="138"/>
      <c r="C257" s="139"/>
      <c r="D257" s="139"/>
      <c r="E257" s="139"/>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L257" s="117"/>
      <c r="AM257" s="117"/>
      <c r="AN257" s="117"/>
      <c r="AO257" s="117"/>
      <c r="AP257" s="117"/>
      <c r="AQ257" s="117"/>
      <c r="AR257" s="117"/>
      <c r="AS257" s="117"/>
      <c r="AT257" s="117"/>
      <c r="AU257" s="117"/>
      <c r="AV257" s="117"/>
      <c r="AW257" s="117"/>
    </row>
    <row r="258" spans="1:49" s="113" customFormat="1" ht="15.75">
      <c r="A258" s="137"/>
      <c r="B258" s="138"/>
      <c r="C258" s="139"/>
      <c r="D258" s="139"/>
      <c r="E258" s="13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L258" s="117"/>
      <c r="AM258" s="117"/>
      <c r="AN258" s="117"/>
      <c r="AO258" s="117"/>
      <c r="AP258" s="117"/>
      <c r="AQ258" s="117"/>
      <c r="AR258" s="117"/>
      <c r="AS258" s="117"/>
      <c r="AT258" s="117"/>
      <c r="AU258" s="117"/>
      <c r="AV258" s="117"/>
      <c r="AW258" s="117"/>
    </row>
    <row r="259" spans="1:49" s="113" customFormat="1" ht="15.75">
      <c r="A259" s="137"/>
      <c r="B259" s="138"/>
      <c r="C259" s="139"/>
      <c r="D259" s="139"/>
      <c r="E259" s="139"/>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L259" s="117"/>
      <c r="AM259" s="117"/>
      <c r="AN259" s="117"/>
      <c r="AO259" s="117"/>
      <c r="AP259" s="117"/>
      <c r="AQ259" s="117"/>
      <c r="AR259" s="117"/>
      <c r="AS259" s="117"/>
      <c r="AT259" s="117"/>
      <c r="AU259" s="117"/>
      <c r="AV259" s="117"/>
      <c r="AW259" s="117"/>
    </row>
    <row r="260" spans="1:49" s="113" customFormat="1" ht="15.75">
      <c r="A260" s="137"/>
      <c r="B260" s="138"/>
      <c r="C260" s="139"/>
      <c r="D260" s="139"/>
      <c r="E260" s="13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L260" s="117"/>
      <c r="AM260" s="117"/>
      <c r="AN260" s="117"/>
      <c r="AO260" s="117"/>
      <c r="AP260" s="117"/>
      <c r="AQ260" s="117"/>
      <c r="AR260" s="117"/>
      <c r="AS260" s="117"/>
      <c r="AT260" s="117"/>
      <c r="AU260" s="117"/>
      <c r="AV260" s="117"/>
      <c r="AW260" s="117"/>
    </row>
    <row r="261" spans="1:49" s="113" customFormat="1" ht="15.75">
      <c r="A261" s="137"/>
      <c r="B261" s="138"/>
      <c r="C261" s="139"/>
      <c r="D261" s="139"/>
      <c r="E261" s="139"/>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L261" s="117"/>
      <c r="AM261" s="117"/>
      <c r="AN261" s="117"/>
      <c r="AO261" s="117"/>
      <c r="AP261" s="117"/>
      <c r="AQ261" s="117"/>
      <c r="AR261" s="117"/>
      <c r="AS261" s="117"/>
      <c r="AT261" s="117"/>
      <c r="AU261" s="117"/>
      <c r="AV261" s="117"/>
      <c r="AW261" s="117"/>
    </row>
    <row r="262" spans="1:49" s="113" customFormat="1" ht="15.75">
      <c r="A262" s="137"/>
      <c r="B262" s="138"/>
      <c r="C262" s="139"/>
      <c r="D262" s="139"/>
      <c r="E262" s="13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L262" s="117"/>
      <c r="AM262" s="117"/>
      <c r="AN262" s="117"/>
      <c r="AO262" s="117"/>
      <c r="AP262" s="117"/>
      <c r="AQ262" s="117"/>
      <c r="AR262" s="117"/>
      <c r="AS262" s="117"/>
      <c r="AT262" s="117"/>
      <c r="AU262" s="117"/>
      <c r="AV262" s="117"/>
      <c r="AW262" s="117"/>
    </row>
    <row r="263" spans="1:49" s="113" customFormat="1" ht="15.75">
      <c r="A263" s="137"/>
      <c r="B263" s="138"/>
      <c r="C263" s="139"/>
      <c r="D263" s="139"/>
      <c r="E263" s="139"/>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L263" s="117"/>
      <c r="AM263" s="117"/>
      <c r="AN263" s="117"/>
      <c r="AO263" s="117"/>
      <c r="AP263" s="117"/>
      <c r="AQ263" s="117"/>
      <c r="AR263" s="117"/>
      <c r="AS263" s="117"/>
      <c r="AT263" s="117"/>
      <c r="AU263" s="117"/>
      <c r="AV263" s="117"/>
      <c r="AW263" s="117"/>
    </row>
    <row r="264" spans="1:49" s="113" customFormat="1" ht="15.75">
      <c r="A264" s="137"/>
      <c r="B264" s="138"/>
      <c r="C264" s="139"/>
      <c r="D264" s="139"/>
      <c r="E264" s="13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L264" s="117"/>
      <c r="AM264" s="117"/>
      <c r="AN264" s="117"/>
      <c r="AO264" s="117"/>
      <c r="AP264" s="117"/>
      <c r="AQ264" s="117"/>
      <c r="AR264" s="117"/>
      <c r="AS264" s="117"/>
      <c r="AT264" s="117"/>
      <c r="AU264" s="117"/>
      <c r="AV264" s="117"/>
      <c r="AW264" s="117"/>
    </row>
    <row r="265" spans="1:49" s="113" customFormat="1" ht="15.75">
      <c r="A265" s="137"/>
      <c r="B265" s="138"/>
      <c r="C265" s="139"/>
      <c r="D265" s="139"/>
      <c r="E265" s="139"/>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L265" s="117"/>
      <c r="AM265" s="117"/>
      <c r="AN265" s="117"/>
      <c r="AO265" s="117"/>
      <c r="AP265" s="117"/>
      <c r="AQ265" s="117"/>
      <c r="AR265" s="117"/>
      <c r="AS265" s="117"/>
      <c r="AT265" s="117"/>
      <c r="AU265" s="117"/>
      <c r="AV265" s="117"/>
      <c r="AW265" s="117"/>
    </row>
    <row r="266" spans="1:49" s="113" customFormat="1" ht="15.75">
      <c r="A266" s="137"/>
      <c r="B266" s="138"/>
      <c r="C266" s="139"/>
      <c r="D266" s="139"/>
      <c r="E266" s="13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L266" s="117"/>
      <c r="AM266" s="117"/>
      <c r="AN266" s="117"/>
      <c r="AO266" s="117"/>
      <c r="AP266" s="117"/>
      <c r="AQ266" s="117"/>
      <c r="AR266" s="117"/>
      <c r="AS266" s="117"/>
      <c r="AT266" s="117"/>
      <c r="AU266" s="117"/>
      <c r="AV266" s="117"/>
      <c r="AW266" s="117"/>
    </row>
    <row r="267" spans="1:49" s="113" customFormat="1" ht="15.75">
      <c r="A267" s="137"/>
      <c r="B267" s="138"/>
      <c r="C267" s="139"/>
      <c r="D267" s="139"/>
      <c r="E267" s="139"/>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L267" s="117"/>
      <c r="AM267" s="117"/>
      <c r="AN267" s="117"/>
      <c r="AO267" s="117"/>
      <c r="AP267" s="117"/>
      <c r="AQ267" s="117"/>
      <c r="AR267" s="117"/>
      <c r="AS267" s="117"/>
      <c r="AT267" s="117"/>
      <c r="AU267" s="117"/>
      <c r="AV267" s="117"/>
      <c r="AW267" s="117"/>
    </row>
    <row r="268" spans="1:49" s="113" customFormat="1" ht="15.75">
      <c r="A268" s="137"/>
      <c r="B268" s="138"/>
      <c r="C268" s="139"/>
      <c r="D268" s="139"/>
      <c r="E268" s="13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L268" s="117"/>
      <c r="AM268" s="117"/>
      <c r="AN268" s="117"/>
      <c r="AO268" s="117"/>
      <c r="AP268" s="117"/>
      <c r="AQ268" s="117"/>
      <c r="AR268" s="117"/>
      <c r="AS268" s="117"/>
      <c r="AT268" s="117"/>
      <c r="AU268" s="117"/>
      <c r="AV268" s="117"/>
      <c r="AW268" s="117"/>
    </row>
    <row r="269" spans="1:49" s="113" customFormat="1" ht="15.75">
      <c r="A269" s="137"/>
      <c r="B269" s="138"/>
      <c r="C269" s="139"/>
      <c r="D269" s="139"/>
      <c r="E269" s="139"/>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L269" s="117"/>
      <c r="AM269" s="117"/>
      <c r="AN269" s="117"/>
      <c r="AO269" s="117"/>
      <c r="AP269" s="117"/>
      <c r="AQ269" s="117"/>
      <c r="AR269" s="117"/>
      <c r="AS269" s="117"/>
      <c r="AT269" s="117"/>
      <c r="AU269" s="117"/>
      <c r="AV269" s="117"/>
      <c r="AW269" s="117"/>
    </row>
    <row r="270" spans="1:49" s="113" customFormat="1" ht="15.75">
      <c r="A270" s="137"/>
      <c r="B270" s="138"/>
      <c r="C270" s="139"/>
      <c r="D270" s="139"/>
      <c r="E270" s="139"/>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L270" s="117"/>
      <c r="AM270" s="117"/>
      <c r="AN270" s="117"/>
      <c r="AO270" s="117"/>
      <c r="AP270" s="117"/>
      <c r="AQ270" s="117"/>
      <c r="AR270" s="117"/>
      <c r="AS270" s="117"/>
      <c r="AT270" s="117"/>
      <c r="AU270" s="117"/>
      <c r="AV270" s="117"/>
      <c r="AW270" s="117"/>
    </row>
    <row r="271" spans="1:49" s="113" customFormat="1" ht="15.75">
      <c r="A271" s="137"/>
      <c r="B271" s="138"/>
      <c r="C271" s="139"/>
      <c r="D271" s="139"/>
      <c r="E271" s="139"/>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L271" s="117"/>
      <c r="AM271" s="117"/>
      <c r="AN271" s="117"/>
      <c r="AO271" s="117"/>
      <c r="AP271" s="117"/>
      <c r="AQ271" s="117"/>
      <c r="AR271" s="117"/>
      <c r="AS271" s="117"/>
      <c r="AT271" s="117"/>
      <c r="AU271" s="117"/>
      <c r="AV271" s="117"/>
      <c r="AW271" s="117"/>
    </row>
    <row r="272" spans="1:49" s="113" customFormat="1" ht="15.75">
      <c r="A272" s="137"/>
      <c r="B272" s="138"/>
      <c r="C272" s="139"/>
      <c r="D272" s="139"/>
      <c r="E272" s="139"/>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L272" s="117"/>
      <c r="AM272" s="117"/>
      <c r="AN272" s="117"/>
      <c r="AO272" s="117"/>
      <c r="AP272" s="117"/>
      <c r="AQ272" s="117"/>
      <c r="AR272" s="117"/>
      <c r="AS272" s="117"/>
      <c r="AT272" s="117"/>
      <c r="AU272" s="117"/>
      <c r="AV272" s="117"/>
      <c r="AW272" s="117"/>
    </row>
    <row r="273" spans="1:49" s="113" customFormat="1" ht="15.75">
      <c r="A273" s="137"/>
      <c r="B273" s="138"/>
      <c r="C273" s="139"/>
      <c r="D273" s="139"/>
      <c r="E273" s="139"/>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L273" s="117"/>
      <c r="AM273" s="117"/>
      <c r="AN273" s="117"/>
      <c r="AO273" s="117"/>
      <c r="AP273" s="117"/>
      <c r="AQ273" s="117"/>
      <c r="AR273" s="117"/>
      <c r="AS273" s="117"/>
      <c r="AT273" s="117"/>
      <c r="AU273" s="117"/>
      <c r="AV273" s="117"/>
      <c r="AW273" s="117"/>
    </row>
    <row r="274" spans="1:49" s="113" customFormat="1" ht="15.75">
      <c r="A274" s="137"/>
      <c r="B274" s="138"/>
      <c r="C274" s="139"/>
      <c r="D274" s="139"/>
      <c r="E274" s="139"/>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L274" s="117"/>
      <c r="AM274" s="117"/>
      <c r="AN274" s="117"/>
      <c r="AO274" s="117"/>
      <c r="AP274" s="117"/>
      <c r="AQ274" s="117"/>
      <c r="AR274" s="117"/>
      <c r="AS274" s="117"/>
      <c r="AT274" s="117"/>
      <c r="AU274" s="117"/>
      <c r="AV274" s="117"/>
      <c r="AW274" s="117"/>
    </row>
    <row r="275" spans="1:49" s="113" customFormat="1" ht="15.75">
      <c r="A275" s="137"/>
      <c r="B275" s="138"/>
      <c r="C275" s="139"/>
      <c r="D275" s="139"/>
      <c r="E275" s="139"/>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L275" s="117"/>
      <c r="AM275" s="117"/>
      <c r="AN275" s="117"/>
      <c r="AO275" s="117"/>
      <c r="AP275" s="117"/>
      <c r="AQ275" s="117"/>
      <c r="AR275" s="117"/>
      <c r="AS275" s="117"/>
      <c r="AT275" s="117"/>
      <c r="AU275" s="117"/>
      <c r="AV275" s="117"/>
      <c r="AW275" s="117"/>
    </row>
    <row r="276" spans="1:49" s="113" customFormat="1" ht="15.75">
      <c r="A276" s="137"/>
      <c r="B276" s="138"/>
      <c r="C276" s="139"/>
      <c r="D276" s="139"/>
      <c r="E276" s="139"/>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L276" s="117"/>
      <c r="AM276" s="117"/>
      <c r="AN276" s="117"/>
      <c r="AO276" s="117"/>
      <c r="AP276" s="117"/>
      <c r="AQ276" s="117"/>
      <c r="AR276" s="117"/>
      <c r="AS276" s="117"/>
      <c r="AT276" s="117"/>
      <c r="AU276" s="117"/>
      <c r="AV276" s="117"/>
      <c r="AW276" s="117"/>
    </row>
    <row r="277" spans="1:49" s="113" customFormat="1" ht="15.75">
      <c r="A277" s="137"/>
      <c r="B277" s="138"/>
      <c r="C277" s="139"/>
      <c r="D277" s="139"/>
      <c r="E277" s="139"/>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L277" s="117"/>
      <c r="AM277" s="117"/>
      <c r="AN277" s="117"/>
      <c r="AO277" s="117"/>
      <c r="AP277" s="117"/>
      <c r="AQ277" s="117"/>
      <c r="AR277" s="117"/>
      <c r="AS277" s="117"/>
      <c r="AT277" s="117"/>
      <c r="AU277" s="117"/>
      <c r="AV277" s="117"/>
      <c r="AW277" s="117"/>
    </row>
    <row r="278" spans="1:49" s="113" customFormat="1" ht="15.75">
      <c r="A278" s="137"/>
      <c r="B278" s="138"/>
      <c r="C278" s="139"/>
      <c r="D278" s="139"/>
      <c r="E278" s="139"/>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L278" s="117"/>
      <c r="AM278" s="117"/>
      <c r="AN278" s="117"/>
      <c r="AO278" s="117"/>
      <c r="AP278" s="117"/>
      <c r="AQ278" s="117"/>
      <c r="AR278" s="117"/>
      <c r="AS278" s="117"/>
      <c r="AT278" s="117"/>
      <c r="AU278" s="117"/>
      <c r="AV278" s="117"/>
      <c r="AW278" s="117"/>
    </row>
    <row r="279" spans="1:49" s="113" customFormat="1" ht="15.75">
      <c r="A279" s="137"/>
      <c r="B279" s="138"/>
      <c r="C279" s="139"/>
      <c r="D279" s="139"/>
      <c r="E279" s="139"/>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L279" s="117"/>
      <c r="AM279" s="117"/>
      <c r="AN279" s="117"/>
      <c r="AO279" s="117"/>
      <c r="AP279" s="117"/>
      <c r="AQ279" s="117"/>
      <c r="AR279" s="117"/>
      <c r="AS279" s="117"/>
      <c r="AT279" s="117"/>
      <c r="AU279" s="117"/>
      <c r="AV279" s="117"/>
      <c r="AW279" s="117"/>
    </row>
    <row r="280" spans="1:49" s="113" customFormat="1" ht="15.75">
      <c r="A280" s="137"/>
      <c r="B280" s="138"/>
      <c r="C280" s="139"/>
      <c r="D280" s="139"/>
      <c r="E280" s="139"/>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L280" s="117"/>
      <c r="AM280" s="117"/>
      <c r="AN280" s="117"/>
      <c r="AO280" s="117"/>
      <c r="AP280" s="117"/>
      <c r="AQ280" s="117"/>
      <c r="AR280" s="117"/>
      <c r="AS280" s="117"/>
      <c r="AT280" s="117"/>
      <c r="AU280" s="117"/>
      <c r="AV280" s="117"/>
      <c r="AW280" s="117"/>
    </row>
    <row r="281" spans="1:49" s="113" customFormat="1" ht="15.75">
      <c r="A281" s="137"/>
      <c r="B281" s="138"/>
      <c r="C281" s="139"/>
      <c r="D281" s="139"/>
      <c r="E281" s="139"/>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L281" s="117"/>
      <c r="AM281" s="117"/>
      <c r="AN281" s="117"/>
      <c r="AO281" s="117"/>
      <c r="AP281" s="117"/>
      <c r="AQ281" s="117"/>
      <c r="AR281" s="117"/>
      <c r="AS281" s="117"/>
      <c r="AT281" s="117"/>
      <c r="AU281" s="117"/>
      <c r="AV281" s="117"/>
      <c r="AW281" s="117"/>
    </row>
    <row r="282" spans="1:49" s="113" customFormat="1" ht="15.75">
      <c r="A282" s="137"/>
      <c r="B282" s="138"/>
      <c r="C282" s="139"/>
      <c r="D282" s="139"/>
      <c r="E282" s="139"/>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L282" s="117"/>
      <c r="AM282" s="117"/>
      <c r="AN282" s="117"/>
      <c r="AO282" s="117"/>
      <c r="AP282" s="117"/>
      <c r="AQ282" s="117"/>
      <c r="AR282" s="117"/>
      <c r="AS282" s="117"/>
      <c r="AT282" s="117"/>
      <c r="AU282" s="117"/>
      <c r="AV282" s="117"/>
      <c r="AW282" s="117"/>
    </row>
    <row r="283" spans="1:49" s="113" customFormat="1" ht="15.75">
      <c r="A283" s="137"/>
      <c r="B283" s="138"/>
      <c r="C283" s="139"/>
      <c r="D283" s="139"/>
      <c r="E283" s="139"/>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L283" s="117"/>
      <c r="AM283" s="117"/>
      <c r="AN283" s="117"/>
      <c r="AO283" s="117"/>
      <c r="AP283" s="117"/>
      <c r="AQ283" s="117"/>
      <c r="AR283" s="117"/>
      <c r="AS283" s="117"/>
      <c r="AT283" s="117"/>
      <c r="AU283" s="117"/>
      <c r="AV283" s="117"/>
      <c r="AW283" s="117"/>
    </row>
    <row r="284" spans="1:49" s="113" customFormat="1" ht="15.75">
      <c r="A284" s="137"/>
      <c r="B284" s="138"/>
      <c r="C284" s="139"/>
      <c r="D284" s="139"/>
      <c r="E284" s="139"/>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L284" s="117"/>
      <c r="AM284" s="117"/>
      <c r="AN284" s="117"/>
      <c r="AO284" s="117"/>
      <c r="AP284" s="117"/>
      <c r="AQ284" s="117"/>
      <c r="AR284" s="117"/>
      <c r="AS284" s="117"/>
      <c r="AT284" s="117"/>
      <c r="AU284" s="117"/>
      <c r="AV284" s="117"/>
      <c r="AW284" s="117"/>
    </row>
    <row r="285" spans="1:49" s="113" customFormat="1" ht="15.75">
      <c r="A285" s="137"/>
      <c r="B285" s="138"/>
      <c r="C285" s="139"/>
      <c r="D285" s="139"/>
      <c r="E285" s="139"/>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L285" s="117"/>
      <c r="AM285" s="117"/>
      <c r="AN285" s="117"/>
      <c r="AO285" s="117"/>
      <c r="AP285" s="117"/>
      <c r="AQ285" s="117"/>
      <c r="AR285" s="117"/>
      <c r="AS285" s="117"/>
      <c r="AT285" s="117"/>
      <c r="AU285" s="117"/>
      <c r="AV285" s="117"/>
      <c r="AW285" s="117"/>
    </row>
    <row r="286" spans="1:49" s="113" customFormat="1" ht="15.75">
      <c r="A286" s="137"/>
      <c r="B286" s="138"/>
      <c r="C286" s="139"/>
      <c r="D286" s="139"/>
      <c r="E286" s="139"/>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L286" s="117"/>
      <c r="AM286" s="117"/>
      <c r="AN286" s="117"/>
      <c r="AO286" s="117"/>
      <c r="AP286" s="117"/>
      <c r="AQ286" s="117"/>
      <c r="AR286" s="117"/>
      <c r="AS286" s="117"/>
      <c r="AT286" s="117"/>
      <c r="AU286" s="117"/>
      <c r="AV286" s="117"/>
      <c r="AW286" s="117"/>
    </row>
    <row r="287" spans="1:49" s="113" customFormat="1" ht="15.75">
      <c r="A287" s="137"/>
      <c r="B287" s="138"/>
      <c r="C287" s="139"/>
      <c r="D287" s="139"/>
      <c r="E287" s="139"/>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L287" s="117"/>
      <c r="AM287" s="117"/>
      <c r="AN287" s="117"/>
      <c r="AO287" s="117"/>
      <c r="AP287" s="117"/>
      <c r="AQ287" s="117"/>
      <c r="AR287" s="117"/>
      <c r="AS287" s="117"/>
      <c r="AT287" s="117"/>
      <c r="AU287" s="117"/>
      <c r="AV287" s="117"/>
      <c r="AW287" s="117"/>
    </row>
    <row r="288" spans="1:49" s="113" customFormat="1" ht="15.75">
      <c r="A288" s="137"/>
      <c r="B288" s="138"/>
      <c r="C288" s="139"/>
      <c r="D288" s="139"/>
      <c r="E288" s="139"/>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L288" s="117"/>
      <c r="AM288" s="117"/>
      <c r="AN288" s="117"/>
      <c r="AO288" s="117"/>
      <c r="AP288" s="117"/>
      <c r="AQ288" s="117"/>
      <c r="AR288" s="117"/>
      <c r="AS288" s="117"/>
      <c r="AT288" s="117"/>
      <c r="AU288" s="117"/>
      <c r="AV288" s="117"/>
      <c r="AW288" s="117"/>
    </row>
    <row r="289" spans="1:49" s="113" customFormat="1" ht="15.75">
      <c r="A289" s="137"/>
      <c r="B289" s="138"/>
      <c r="C289" s="139"/>
      <c r="D289" s="139"/>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L289" s="117"/>
      <c r="AM289" s="117"/>
      <c r="AN289" s="117"/>
      <c r="AO289" s="117"/>
      <c r="AP289" s="117"/>
      <c r="AQ289" s="117"/>
      <c r="AR289" s="117"/>
      <c r="AS289" s="117"/>
      <c r="AT289" s="117"/>
      <c r="AU289" s="117"/>
      <c r="AV289" s="117"/>
      <c r="AW289" s="117"/>
    </row>
    <row r="290" spans="1:49" s="113" customFormat="1" ht="15.75">
      <c r="A290" s="137"/>
      <c r="B290" s="138"/>
      <c r="C290" s="139"/>
      <c r="D290" s="139"/>
      <c r="E290" s="139"/>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L290" s="117"/>
      <c r="AM290" s="117"/>
      <c r="AN290" s="117"/>
      <c r="AO290" s="117"/>
      <c r="AP290" s="117"/>
      <c r="AQ290" s="117"/>
      <c r="AR290" s="117"/>
      <c r="AS290" s="117"/>
      <c r="AT290" s="117"/>
      <c r="AU290" s="117"/>
      <c r="AV290" s="117"/>
      <c r="AW290" s="117"/>
    </row>
    <row r="291" spans="1:49" s="113" customFormat="1" ht="15.75">
      <c r="A291" s="137"/>
      <c r="B291" s="138"/>
      <c r="C291" s="139"/>
      <c r="D291" s="139"/>
      <c r="E291" s="139"/>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L291" s="117"/>
      <c r="AM291" s="117"/>
      <c r="AN291" s="117"/>
      <c r="AO291" s="117"/>
      <c r="AP291" s="117"/>
      <c r="AQ291" s="117"/>
      <c r="AR291" s="117"/>
      <c r="AS291" s="117"/>
      <c r="AT291" s="117"/>
      <c r="AU291" s="117"/>
      <c r="AV291" s="117"/>
      <c r="AW291" s="117"/>
    </row>
    <row r="292" spans="1:49" s="113" customFormat="1" ht="15.75">
      <c r="A292" s="137"/>
      <c r="B292" s="138"/>
      <c r="C292" s="139"/>
      <c r="D292" s="139"/>
      <c r="E292" s="139"/>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L292" s="117"/>
      <c r="AM292" s="117"/>
      <c r="AN292" s="117"/>
      <c r="AO292" s="117"/>
      <c r="AP292" s="117"/>
      <c r="AQ292" s="117"/>
      <c r="AR292" s="117"/>
      <c r="AS292" s="117"/>
      <c r="AT292" s="117"/>
      <c r="AU292" s="117"/>
      <c r="AV292" s="117"/>
      <c r="AW292" s="117"/>
    </row>
    <row r="293" spans="1:49" s="113" customFormat="1" ht="15.75">
      <c r="A293" s="137"/>
      <c r="B293" s="138"/>
      <c r="C293" s="139"/>
      <c r="D293" s="139"/>
      <c r="E293" s="139"/>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L293" s="117"/>
      <c r="AM293" s="117"/>
      <c r="AN293" s="117"/>
      <c r="AO293" s="117"/>
      <c r="AP293" s="117"/>
      <c r="AQ293" s="117"/>
      <c r="AR293" s="117"/>
      <c r="AS293" s="117"/>
      <c r="AT293" s="117"/>
      <c r="AU293" s="117"/>
      <c r="AV293" s="117"/>
      <c r="AW293" s="117"/>
    </row>
    <row r="294" spans="1:49" s="113" customFormat="1" ht="15.75">
      <c r="A294" s="137"/>
      <c r="B294" s="138"/>
      <c r="C294" s="139"/>
      <c r="D294" s="139"/>
      <c r="E294" s="139"/>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L294" s="117"/>
      <c r="AM294" s="117"/>
      <c r="AN294" s="117"/>
      <c r="AO294" s="117"/>
      <c r="AP294" s="117"/>
      <c r="AQ294" s="117"/>
      <c r="AR294" s="117"/>
      <c r="AS294" s="117"/>
      <c r="AT294" s="117"/>
      <c r="AU294" s="117"/>
      <c r="AV294" s="117"/>
      <c r="AW294" s="117"/>
    </row>
    <row r="295" spans="1:49" s="113" customFormat="1" ht="15.75">
      <c r="A295" s="137"/>
      <c r="B295" s="138"/>
      <c r="C295" s="139"/>
      <c r="D295" s="139"/>
      <c r="E295" s="139"/>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L295" s="117"/>
      <c r="AM295" s="117"/>
      <c r="AN295" s="117"/>
      <c r="AO295" s="117"/>
      <c r="AP295" s="117"/>
      <c r="AQ295" s="117"/>
      <c r="AR295" s="117"/>
      <c r="AS295" s="117"/>
      <c r="AT295" s="117"/>
      <c r="AU295" s="117"/>
      <c r="AV295" s="117"/>
      <c r="AW295" s="117"/>
    </row>
    <row r="296" spans="1:49" s="113" customFormat="1" ht="15.75">
      <c r="A296" s="137"/>
      <c r="B296" s="138"/>
      <c r="C296" s="139"/>
      <c r="D296" s="139"/>
      <c r="E296" s="139"/>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L296" s="117"/>
      <c r="AM296" s="117"/>
      <c r="AN296" s="117"/>
      <c r="AO296" s="117"/>
      <c r="AP296" s="117"/>
      <c r="AQ296" s="117"/>
      <c r="AR296" s="117"/>
      <c r="AS296" s="117"/>
      <c r="AT296" s="117"/>
      <c r="AU296" s="117"/>
      <c r="AV296" s="117"/>
      <c r="AW296" s="117"/>
    </row>
    <row r="297" spans="1:49" s="113" customFormat="1" ht="15.75">
      <c r="A297" s="137"/>
      <c r="B297" s="138"/>
      <c r="C297" s="139"/>
      <c r="D297" s="139"/>
      <c r="E297" s="139"/>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L297" s="117"/>
      <c r="AM297" s="117"/>
      <c r="AN297" s="117"/>
      <c r="AO297" s="117"/>
      <c r="AP297" s="117"/>
      <c r="AQ297" s="117"/>
      <c r="AR297" s="117"/>
      <c r="AS297" s="117"/>
      <c r="AT297" s="117"/>
      <c r="AU297" s="117"/>
      <c r="AV297" s="117"/>
      <c r="AW297" s="117"/>
    </row>
    <row r="298" spans="1:49" s="113" customFormat="1" ht="15.75">
      <c r="A298" s="137"/>
      <c r="B298" s="138"/>
      <c r="C298" s="139"/>
      <c r="D298" s="139"/>
      <c r="E298" s="139"/>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L298" s="117"/>
      <c r="AM298" s="117"/>
      <c r="AN298" s="117"/>
      <c r="AO298" s="117"/>
      <c r="AP298" s="117"/>
      <c r="AQ298" s="117"/>
      <c r="AR298" s="117"/>
      <c r="AS298" s="117"/>
      <c r="AT298" s="117"/>
      <c r="AU298" s="117"/>
      <c r="AV298" s="117"/>
      <c r="AW298" s="117"/>
    </row>
    <row r="299" spans="1:49" s="113" customFormat="1" ht="15.75">
      <c r="A299" s="137"/>
      <c r="B299" s="138"/>
      <c r="C299" s="139"/>
      <c r="D299" s="139"/>
      <c r="E299" s="139"/>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L299" s="117"/>
      <c r="AM299" s="117"/>
      <c r="AN299" s="117"/>
      <c r="AO299" s="117"/>
      <c r="AP299" s="117"/>
      <c r="AQ299" s="117"/>
      <c r="AR299" s="117"/>
      <c r="AS299" s="117"/>
      <c r="AT299" s="117"/>
      <c r="AU299" s="117"/>
      <c r="AV299" s="117"/>
      <c r="AW299" s="117"/>
    </row>
    <row r="300" spans="1:49" s="113" customFormat="1" ht="15.75">
      <c r="A300" s="137"/>
      <c r="B300" s="138"/>
      <c r="C300" s="139"/>
      <c r="D300" s="139"/>
      <c r="E300" s="139"/>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L300" s="117"/>
      <c r="AM300" s="117"/>
      <c r="AN300" s="117"/>
      <c r="AO300" s="117"/>
      <c r="AP300" s="117"/>
      <c r="AQ300" s="117"/>
      <c r="AR300" s="117"/>
      <c r="AS300" s="117"/>
      <c r="AT300" s="117"/>
      <c r="AU300" s="117"/>
      <c r="AV300" s="117"/>
      <c r="AW300" s="117"/>
    </row>
    <row r="301" spans="1:49" s="113" customFormat="1" ht="15.75">
      <c r="A301" s="137"/>
      <c r="B301" s="138"/>
      <c r="C301" s="139"/>
      <c r="D301" s="139"/>
      <c r="E301" s="139"/>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L301" s="117"/>
      <c r="AM301" s="117"/>
      <c r="AN301" s="117"/>
      <c r="AO301" s="117"/>
      <c r="AP301" s="117"/>
      <c r="AQ301" s="117"/>
      <c r="AR301" s="117"/>
      <c r="AS301" s="117"/>
      <c r="AT301" s="117"/>
      <c r="AU301" s="117"/>
      <c r="AV301" s="117"/>
      <c r="AW301" s="117"/>
    </row>
    <row r="302" spans="1:49" s="113" customFormat="1" ht="15.75">
      <c r="A302" s="137"/>
      <c r="B302" s="138"/>
      <c r="C302" s="139"/>
      <c r="D302" s="139"/>
      <c r="E302" s="139"/>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L302" s="117"/>
      <c r="AM302" s="117"/>
      <c r="AN302" s="117"/>
      <c r="AO302" s="117"/>
      <c r="AP302" s="117"/>
      <c r="AQ302" s="117"/>
      <c r="AR302" s="117"/>
      <c r="AS302" s="117"/>
      <c r="AT302" s="117"/>
      <c r="AU302" s="117"/>
      <c r="AV302" s="117"/>
      <c r="AW302" s="117"/>
    </row>
    <row r="303" spans="1:49" s="113" customFormat="1" ht="15.75">
      <c r="A303" s="137"/>
      <c r="B303" s="138"/>
      <c r="C303" s="139"/>
      <c r="D303" s="139"/>
      <c r="E303" s="139"/>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L303" s="117"/>
      <c r="AM303" s="117"/>
      <c r="AN303" s="117"/>
      <c r="AO303" s="117"/>
      <c r="AP303" s="117"/>
      <c r="AQ303" s="117"/>
      <c r="AR303" s="117"/>
      <c r="AS303" s="117"/>
      <c r="AT303" s="117"/>
      <c r="AU303" s="117"/>
      <c r="AV303" s="117"/>
      <c r="AW303" s="117"/>
    </row>
    <row r="304" spans="1:49" s="113" customFormat="1" ht="15.75">
      <c r="A304" s="137"/>
      <c r="B304" s="138"/>
      <c r="C304" s="139"/>
      <c r="D304" s="139"/>
      <c r="E304" s="139"/>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L304" s="117"/>
      <c r="AM304" s="117"/>
      <c r="AN304" s="117"/>
      <c r="AO304" s="117"/>
      <c r="AP304" s="117"/>
      <c r="AQ304" s="117"/>
      <c r="AR304" s="117"/>
      <c r="AS304" s="117"/>
      <c r="AT304" s="117"/>
      <c r="AU304" s="117"/>
      <c r="AV304" s="117"/>
      <c r="AW304" s="117"/>
    </row>
    <row r="305" spans="1:49" s="113" customFormat="1" ht="15.75">
      <c r="A305" s="137"/>
      <c r="B305" s="138"/>
      <c r="C305" s="139"/>
      <c r="D305" s="139"/>
      <c r="E305" s="139"/>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L305" s="117"/>
      <c r="AM305" s="117"/>
      <c r="AN305" s="117"/>
      <c r="AO305" s="117"/>
      <c r="AP305" s="117"/>
      <c r="AQ305" s="117"/>
      <c r="AR305" s="117"/>
      <c r="AS305" s="117"/>
      <c r="AT305" s="117"/>
      <c r="AU305" s="117"/>
      <c r="AV305" s="117"/>
      <c r="AW305" s="117"/>
    </row>
    <row r="306" spans="1:49" s="113" customFormat="1" ht="15.75">
      <c r="A306" s="137"/>
      <c r="B306" s="138"/>
      <c r="C306" s="139"/>
      <c r="D306" s="139"/>
      <c r="E306" s="139"/>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L306" s="117"/>
      <c r="AM306" s="117"/>
      <c r="AN306" s="117"/>
      <c r="AO306" s="117"/>
      <c r="AP306" s="117"/>
      <c r="AQ306" s="117"/>
      <c r="AR306" s="117"/>
      <c r="AS306" s="117"/>
      <c r="AT306" s="117"/>
      <c r="AU306" s="117"/>
      <c r="AV306" s="117"/>
      <c r="AW306" s="117"/>
    </row>
    <row r="307" spans="1:49" s="113" customFormat="1" ht="15.75">
      <c r="A307" s="137"/>
      <c r="B307" s="138"/>
      <c r="C307" s="139"/>
      <c r="D307" s="139"/>
      <c r="E307" s="139"/>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L307" s="117"/>
      <c r="AM307" s="117"/>
      <c r="AN307" s="117"/>
      <c r="AO307" s="117"/>
      <c r="AP307" s="117"/>
      <c r="AQ307" s="117"/>
      <c r="AR307" s="117"/>
      <c r="AS307" s="117"/>
      <c r="AT307" s="117"/>
      <c r="AU307" s="117"/>
      <c r="AV307" s="117"/>
      <c r="AW307" s="117"/>
    </row>
    <row r="308" spans="1:49" s="113" customFormat="1" ht="15.75">
      <c r="A308" s="137"/>
      <c r="B308" s="138"/>
      <c r="C308" s="139"/>
      <c r="D308" s="139"/>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L308" s="117"/>
      <c r="AM308" s="117"/>
      <c r="AN308" s="117"/>
      <c r="AO308" s="117"/>
      <c r="AP308" s="117"/>
      <c r="AQ308" s="117"/>
      <c r="AR308" s="117"/>
      <c r="AS308" s="117"/>
      <c r="AT308" s="117"/>
      <c r="AU308" s="117"/>
      <c r="AV308" s="117"/>
      <c r="AW308" s="117"/>
    </row>
    <row r="309" spans="1:49" s="113" customFormat="1" ht="15.75">
      <c r="A309" s="137"/>
      <c r="B309" s="138"/>
      <c r="C309" s="139"/>
      <c r="D309" s="139"/>
      <c r="E309" s="139"/>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L309" s="117"/>
      <c r="AM309" s="117"/>
      <c r="AN309" s="117"/>
      <c r="AO309" s="117"/>
      <c r="AP309" s="117"/>
      <c r="AQ309" s="117"/>
      <c r="AR309" s="117"/>
      <c r="AS309" s="117"/>
      <c r="AT309" s="117"/>
      <c r="AU309" s="117"/>
      <c r="AV309" s="117"/>
      <c r="AW309" s="117"/>
    </row>
    <row r="310" spans="1:49" s="113" customFormat="1" ht="15.75">
      <c r="A310" s="137"/>
      <c r="B310" s="138"/>
      <c r="C310" s="139"/>
      <c r="D310" s="139"/>
      <c r="E310" s="139"/>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L310" s="117"/>
      <c r="AM310" s="117"/>
      <c r="AN310" s="117"/>
      <c r="AO310" s="117"/>
      <c r="AP310" s="117"/>
      <c r="AQ310" s="117"/>
      <c r="AR310" s="117"/>
      <c r="AS310" s="117"/>
      <c r="AT310" s="117"/>
      <c r="AU310" s="117"/>
      <c r="AV310" s="117"/>
      <c r="AW310" s="117"/>
    </row>
    <row r="311" spans="1:49" s="113" customFormat="1" ht="15.75">
      <c r="A311" s="137"/>
      <c r="B311" s="138"/>
      <c r="C311" s="139"/>
      <c r="D311" s="139"/>
      <c r="E311" s="139"/>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L311" s="117"/>
      <c r="AM311" s="117"/>
      <c r="AN311" s="117"/>
      <c r="AO311" s="117"/>
      <c r="AP311" s="117"/>
      <c r="AQ311" s="117"/>
      <c r="AR311" s="117"/>
      <c r="AS311" s="117"/>
      <c r="AT311" s="117"/>
      <c r="AU311" s="117"/>
      <c r="AV311" s="117"/>
      <c r="AW311" s="117"/>
    </row>
    <row r="312" spans="1:49" s="113" customFormat="1" ht="15.75">
      <c r="A312" s="137"/>
      <c r="B312" s="138"/>
      <c r="C312" s="139"/>
      <c r="D312" s="139"/>
      <c r="E312" s="139"/>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L312" s="117"/>
      <c r="AM312" s="117"/>
      <c r="AN312" s="117"/>
      <c r="AO312" s="117"/>
      <c r="AP312" s="117"/>
      <c r="AQ312" s="117"/>
      <c r="AR312" s="117"/>
      <c r="AS312" s="117"/>
      <c r="AT312" s="117"/>
      <c r="AU312" s="117"/>
      <c r="AV312" s="117"/>
      <c r="AW312" s="117"/>
    </row>
    <row r="313" spans="1:49" s="113" customFormat="1" ht="15.75">
      <c r="A313" s="137"/>
      <c r="B313" s="138"/>
      <c r="C313" s="139"/>
      <c r="D313" s="139"/>
      <c r="E313" s="13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L313" s="117"/>
      <c r="AM313" s="117"/>
      <c r="AN313" s="117"/>
      <c r="AO313" s="117"/>
      <c r="AP313" s="117"/>
      <c r="AQ313" s="117"/>
      <c r="AR313" s="117"/>
      <c r="AS313" s="117"/>
      <c r="AT313" s="117"/>
      <c r="AU313" s="117"/>
      <c r="AV313" s="117"/>
      <c r="AW313" s="117"/>
    </row>
    <row r="314" spans="1:49" s="113" customFormat="1" ht="15.75">
      <c r="A314" s="137"/>
      <c r="B314" s="138"/>
      <c r="C314" s="139"/>
      <c r="D314" s="139"/>
      <c r="E314" s="139"/>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L314" s="117"/>
      <c r="AM314" s="117"/>
      <c r="AN314" s="117"/>
      <c r="AO314" s="117"/>
      <c r="AP314" s="117"/>
      <c r="AQ314" s="117"/>
      <c r="AR314" s="117"/>
      <c r="AS314" s="117"/>
      <c r="AT314" s="117"/>
      <c r="AU314" s="117"/>
      <c r="AV314" s="117"/>
      <c r="AW314" s="117"/>
    </row>
    <row r="315" spans="1:49" s="113" customFormat="1" ht="15.75">
      <c r="A315" s="137"/>
      <c r="B315" s="138"/>
      <c r="C315" s="139"/>
      <c r="D315" s="139"/>
      <c r="E315" s="13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L315" s="117"/>
      <c r="AM315" s="117"/>
      <c r="AN315" s="117"/>
      <c r="AO315" s="117"/>
      <c r="AP315" s="117"/>
      <c r="AQ315" s="117"/>
      <c r="AR315" s="117"/>
      <c r="AS315" s="117"/>
      <c r="AT315" s="117"/>
      <c r="AU315" s="117"/>
      <c r="AV315" s="117"/>
      <c r="AW315" s="117"/>
    </row>
    <row r="316" spans="1:49" s="113" customFormat="1" ht="15.75">
      <c r="A316" s="137"/>
      <c r="B316" s="138"/>
      <c r="C316" s="139"/>
      <c r="D316" s="139"/>
      <c r="E316" s="139"/>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L316" s="117"/>
      <c r="AM316" s="117"/>
      <c r="AN316" s="117"/>
      <c r="AO316" s="117"/>
      <c r="AP316" s="117"/>
      <c r="AQ316" s="117"/>
      <c r="AR316" s="117"/>
      <c r="AS316" s="117"/>
      <c r="AT316" s="117"/>
      <c r="AU316" s="117"/>
      <c r="AV316" s="117"/>
      <c r="AW316" s="117"/>
    </row>
    <row r="317" spans="1:49" s="113" customFormat="1" ht="15.75">
      <c r="A317" s="137"/>
      <c r="B317" s="138"/>
      <c r="C317" s="139"/>
      <c r="D317" s="139"/>
      <c r="E317" s="13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L317" s="117"/>
      <c r="AM317" s="117"/>
      <c r="AN317" s="117"/>
      <c r="AO317" s="117"/>
      <c r="AP317" s="117"/>
      <c r="AQ317" s="117"/>
      <c r="AR317" s="117"/>
      <c r="AS317" s="117"/>
      <c r="AT317" s="117"/>
      <c r="AU317" s="117"/>
      <c r="AV317" s="117"/>
      <c r="AW317" s="117"/>
    </row>
    <row r="318" spans="1:49" s="113" customFormat="1" ht="15.75">
      <c r="A318" s="137"/>
      <c r="B318" s="138"/>
      <c r="C318" s="139"/>
      <c r="D318" s="139"/>
      <c r="E318" s="139"/>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L318" s="117"/>
      <c r="AM318" s="117"/>
      <c r="AN318" s="117"/>
      <c r="AO318" s="117"/>
      <c r="AP318" s="117"/>
      <c r="AQ318" s="117"/>
      <c r="AR318" s="117"/>
      <c r="AS318" s="117"/>
      <c r="AT318" s="117"/>
      <c r="AU318" s="117"/>
      <c r="AV318" s="117"/>
      <c r="AW318" s="117"/>
    </row>
    <row r="319" spans="1:49" s="113" customFormat="1" ht="15.75">
      <c r="A319" s="137"/>
      <c r="B319" s="138"/>
      <c r="C319" s="139"/>
      <c r="D319" s="139"/>
      <c r="E319" s="139"/>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L319" s="117"/>
      <c r="AM319" s="117"/>
      <c r="AN319" s="117"/>
      <c r="AO319" s="117"/>
      <c r="AP319" s="117"/>
      <c r="AQ319" s="117"/>
      <c r="AR319" s="117"/>
      <c r="AS319" s="117"/>
      <c r="AT319" s="117"/>
      <c r="AU319" s="117"/>
      <c r="AV319" s="117"/>
      <c r="AW319" s="117"/>
    </row>
    <row r="320" spans="1:49" s="113" customFormat="1" ht="15.75">
      <c r="A320" s="137"/>
      <c r="B320" s="138"/>
      <c r="C320" s="139"/>
      <c r="D320" s="139"/>
      <c r="E320" s="139"/>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L320" s="117"/>
      <c r="AM320" s="117"/>
      <c r="AN320" s="117"/>
      <c r="AO320" s="117"/>
      <c r="AP320" s="117"/>
      <c r="AQ320" s="117"/>
      <c r="AR320" s="117"/>
      <c r="AS320" s="117"/>
      <c r="AT320" s="117"/>
      <c r="AU320" s="117"/>
      <c r="AV320" s="117"/>
      <c r="AW320" s="117"/>
    </row>
    <row r="321" spans="1:49" s="113" customFormat="1" ht="15.75">
      <c r="A321" s="137"/>
      <c r="B321" s="138"/>
      <c r="C321" s="139"/>
      <c r="D321" s="139"/>
      <c r="E321" s="139"/>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L321" s="117"/>
      <c r="AM321" s="117"/>
      <c r="AN321" s="117"/>
      <c r="AO321" s="117"/>
      <c r="AP321" s="117"/>
      <c r="AQ321" s="117"/>
      <c r="AR321" s="117"/>
      <c r="AS321" s="117"/>
      <c r="AT321" s="117"/>
      <c r="AU321" s="117"/>
      <c r="AV321" s="117"/>
      <c r="AW321" s="117"/>
    </row>
    <row r="322" spans="1:49" s="113" customFormat="1" ht="15.75">
      <c r="A322" s="137"/>
      <c r="B322" s="138"/>
      <c r="C322" s="139"/>
      <c r="D322" s="139"/>
      <c r="E322" s="139"/>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L322" s="117"/>
      <c r="AM322" s="117"/>
      <c r="AN322" s="117"/>
      <c r="AO322" s="117"/>
      <c r="AP322" s="117"/>
      <c r="AQ322" s="117"/>
      <c r="AR322" s="117"/>
      <c r="AS322" s="117"/>
      <c r="AT322" s="117"/>
      <c r="AU322" s="117"/>
      <c r="AV322" s="117"/>
      <c r="AW322" s="117"/>
    </row>
    <row r="323" spans="1:49" s="113" customFormat="1" ht="15.75">
      <c r="A323" s="137"/>
      <c r="B323" s="138"/>
      <c r="C323" s="139"/>
      <c r="D323" s="139"/>
      <c r="E323" s="139"/>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L323" s="117"/>
      <c r="AM323" s="117"/>
      <c r="AN323" s="117"/>
      <c r="AO323" s="117"/>
      <c r="AP323" s="117"/>
      <c r="AQ323" s="117"/>
      <c r="AR323" s="117"/>
      <c r="AS323" s="117"/>
      <c r="AT323" s="117"/>
      <c r="AU323" s="117"/>
      <c r="AV323" s="117"/>
      <c r="AW323" s="117"/>
    </row>
    <row r="324" spans="1:49" s="113" customFormat="1" ht="15.75">
      <c r="A324" s="137"/>
      <c r="B324" s="138"/>
      <c r="C324" s="139"/>
      <c r="D324" s="139"/>
      <c r="E324" s="139"/>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L324" s="117"/>
      <c r="AM324" s="117"/>
      <c r="AN324" s="117"/>
      <c r="AO324" s="117"/>
      <c r="AP324" s="117"/>
      <c r="AQ324" s="117"/>
      <c r="AR324" s="117"/>
      <c r="AS324" s="117"/>
      <c r="AT324" s="117"/>
      <c r="AU324" s="117"/>
      <c r="AV324" s="117"/>
      <c r="AW324" s="117"/>
    </row>
    <row r="325" spans="1:49" s="113" customFormat="1" ht="15.75">
      <c r="A325" s="137"/>
      <c r="B325" s="138"/>
      <c r="C325" s="139"/>
      <c r="D325" s="139"/>
      <c r="E325" s="139"/>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L325" s="117"/>
      <c r="AM325" s="117"/>
      <c r="AN325" s="117"/>
      <c r="AO325" s="117"/>
      <c r="AP325" s="117"/>
      <c r="AQ325" s="117"/>
      <c r="AR325" s="117"/>
      <c r="AS325" s="117"/>
      <c r="AT325" s="117"/>
      <c r="AU325" s="117"/>
      <c r="AV325" s="117"/>
      <c r="AW325" s="117"/>
    </row>
    <row r="326" spans="1:49" s="113" customFormat="1" ht="15.75">
      <c r="A326" s="137"/>
      <c r="B326" s="138"/>
      <c r="C326" s="139"/>
      <c r="D326" s="139"/>
      <c r="E326" s="139"/>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L326" s="117"/>
      <c r="AM326" s="117"/>
      <c r="AN326" s="117"/>
      <c r="AO326" s="117"/>
      <c r="AP326" s="117"/>
      <c r="AQ326" s="117"/>
      <c r="AR326" s="117"/>
      <c r="AS326" s="117"/>
      <c r="AT326" s="117"/>
      <c r="AU326" s="117"/>
      <c r="AV326" s="117"/>
      <c r="AW326" s="117"/>
    </row>
    <row r="327" spans="1:49" s="113" customFormat="1" ht="15.75">
      <c r="A327" s="137"/>
      <c r="B327" s="138"/>
      <c r="C327" s="139"/>
      <c r="D327" s="139"/>
      <c r="E327" s="139"/>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L327" s="117"/>
      <c r="AM327" s="117"/>
      <c r="AN327" s="117"/>
      <c r="AO327" s="117"/>
      <c r="AP327" s="117"/>
      <c r="AQ327" s="117"/>
      <c r="AR327" s="117"/>
      <c r="AS327" s="117"/>
      <c r="AT327" s="117"/>
      <c r="AU327" s="117"/>
      <c r="AV327" s="117"/>
      <c r="AW327" s="117"/>
    </row>
    <row r="328" spans="1:49" s="113" customFormat="1" ht="15.75">
      <c r="A328" s="137"/>
      <c r="B328" s="138"/>
      <c r="C328" s="139"/>
      <c r="D328" s="139"/>
      <c r="E328" s="139"/>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L328" s="117"/>
      <c r="AM328" s="117"/>
      <c r="AN328" s="117"/>
      <c r="AO328" s="117"/>
      <c r="AP328" s="117"/>
      <c r="AQ328" s="117"/>
      <c r="AR328" s="117"/>
      <c r="AS328" s="117"/>
      <c r="AT328" s="117"/>
      <c r="AU328" s="117"/>
      <c r="AV328" s="117"/>
      <c r="AW328" s="117"/>
    </row>
    <row r="329" spans="1:49" s="113" customFormat="1" ht="15.75">
      <c r="A329" s="137"/>
      <c r="B329" s="138"/>
      <c r="C329" s="139"/>
      <c r="D329" s="139"/>
      <c r="E329" s="139"/>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L329" s="117"/>
      <c r="AM329" s="117"/>
      <c r="AN329" s="117"/>
      <c r="AO329" s="117"/>
      <c r="AP329" s="117"/>
      <c r="AQ329" s="117"/>
      <c r="AR329" s="117"/>
      <c r="AS329" s="117"/>
      <c r="AT329" s="117"/>
      <c r="AU329" s="117"/>
      <c r="AV329" s="117"/>
      <c r="AW329" s="117"/>
    </row>
    <row r="330" spans="1:49" s="113" customFormat="1" ht="15.75">
      <c r="A330" s="137"/>
      <c r="B330" s="138"/>
      <c r="C330" s="139"/>
      <c r="D330" s="139"/>
      <c r="E330" s="139"/>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L330" s="117"/>
      <c r="AM330" s="117"/>
      <c r="AN330" s="117"/>
      <c r="AO330" s="117"/>
      <c r="AP330" s="117"/>
      <c r="AQ330" s="117"/>
      <c r="AR330" s="117"/>
      <c r="AS330" s="117"/>
      <c r="AT330" s="117"/>
      <c r="AU330" s="117"/>
      <c r="AV330" s="117"/>
      <c r="AW330" s="117"/>
    </row>
    <row r="331" spans="1:49" s="113" customFormat="1" ht="15.75">
      <c r="A331" s="137"/>
      <c r="B331" s="138"/>
      <c r="C331" s="139"/>
      <c r="D331" s="139"/>
      <c r="E331" s="139"/>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L331" s="117"/>
      <c r="AM331" s="117"/>
      <c r="AN331" s="117"/>
      <c r="AO331" s="117"/>
      <c r="AP331" s="117"/>
      <c r="AQ331" s="117"/>
      <c r="AR331" s="117"/>
      <c r="AS331" s="117"/>
      <c r="AT331" s="117"/>
      <c r="AU331" s="117"/>
      <c r="AV331" s="117"/>
      <c r="AW331" s="117"/>
    </row>
    <row r="332" spans="1:49" s="113" customFormat="1" ht="15.75">
      <c r="A332" s="137"/>
      <c r="B332" s="138"/>
      <c r="C332" s="139"/>
      <c r="D332" s="139"/>
      <c r="E332" s="139"/>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L332" s="117"/>
      <c r="AM332" s="117"/>
      <c r="AN332" s="117"/>
      <c r="AO332" s="117"/>
      <c r="AP332" s="117"/>
      <c r="AQ332" s="117"/>
      <c r="AR332" s="117"/>
      <c r="AS332" s="117"/>
      <c r="AT332" s="117"/>
      <c r="AU332" s="117"/>
      <c r="AV332" s="117"/>
      <c r="AW332" s="117"/>
    </row>
    <row r="333" spans="1:49" s="113" customFormat="1" ht="15.75">
      <c r="A333" s="137"/>
      <c r="B333" s="138"/>
      <c r="C333" s="139"/>
      <c r="D333" s="139"/>
      <c r="E333" s="139"/>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L333" s="117"/>
      <c r="AM333" s="117"/>
      <c r="AN333" s="117"/>
      <c r="AO333" s="117"/>
      <c r="AP333" s="117"/>
      <c r="AQ333" s="117"/>
      <c r="AR333" s="117"/>
      <c r="AS333" s="117"/>
      <c r="AT333" s="117"/>
      <c r="AU333" s="117"/>
      <c r="AV333" s="117"/>
      <c r="AW333" s="117"/>
    </row>
    <row r="334" spans="1:49" s="113" customFormat="1" ht="15.75">
      <c r="A334" s="137"/>
      <c r="B334" s="138"/>
      <c r="C334" s="139"/>
      <c r="D334" s="139"/>
      <c r="E334" s="139"/>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L334" s="117"/>
      <c r="AM334" s="117"/>
      <c r="AN334" s="117"/>
      <c r="AO334" s="117"/>
      <c r="AP334" s="117"/>
      <c r="AQ334" s="117"/>
      <c r="AR334" s="117"/>
      <c r="AS334" s="117"/>
      <c r="AT334" s="117"/>
      <c r="AU334" s="117"/>
      <c r="AV334" s="117"/>
      <c r="AW334" s="117"/>
    </row>
    <row r="335" spans="1:49" s="113" customFormat="1" ht="15.75">
      <c r="A335" s="137"/>
      <c r="B335" s="138"/>
      <c r="C335" s="139"/>
      <c r="D335" s="139"/>
      <c r="E335" s="139"/>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L335" s="117"/>
      <c r="AM335" s="117"/>
      <c r="AN335" s="117"/>
      <c r="AO335" s="117"/>
      <c r="AP335" s="117"/>
      <c r="AQ335" s="117"/>
      <c r="AR335" s="117"/>
      <c r="AS335" s="117"/>
      <c r="AT335" s="117"/>
      <c r="AU335" s="117"/>
      <c r="AV335" s="117"/>
      <c r="AW335" s="117"/>
    </row>
    <row r="336" spans="1:49" s="113" customFormat="1" ht="15.75">
      <c r="A336" s="137"/>
      <c r="B336" s="138"/>
      <c r="C336" s="139"/>
      <c r="D336" s="139"/>
      <c r="E336" s="139"/>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L336" s="117"/>
      <c r="AM336" s="117"/>
      <c r="AN336" s="117"/>
      <c r="AO336" s="117"/>
      <c r="AP336" s="117"/>
      <c r="AQ336" s="117"/>
      <c r="AR336" s="117"/>
      <c r="AS336" s="117"/>
      <c r="AT336" s="117"/>
      <c r="AU336" s="117"/>
      <c r="AV336" s="117"/>
      <c r="AW336" s="117"/>
    </row>
    <row r="337" spans="1:49" s="113" customFormat="1" ht="15.75">
      <c r="A337" s="137"/>
      <c r="B337" s="138"/>
      <c r="C337" s="139"/>
      <c r="D337" s="139"/>
      <c r="E337" s="139"/>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L337" s="117"/>
      <c r="AM337" s="117"/>
      <c r="AN337" s="117"/>
      <c r="AO337" s="117"/>
      <c r="AP337" s="117"/>
      <c r="AQ337" s="117"/>
      <c r="AR337" s="117"/>
      <c r="AS337" s="117"/>
      <c r="AT337" s="117"/>
      <c r="AU337" s="117"/>
      <c r="AV337" s="117"/>
      <c r="AW337" s="117"/>
    </row>
    <row r="338" spans="1:49" s="113" customFormat="1" ht="15.75">
      <c r="A338" s="137"/>
      <c r="B338" s="138"/>
      <c r="C338" s="139"/>
      <c r="D338" s="139"/>
      <c r="E338" s="139"/>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L338" s="117"/>
      <c r="AM338" s="117"/>
      <c r="AN338" s="117"/>
      <c r="AO338" s="117"/>
      <c r="AP338" s="117"/>
      <c r="AQ338" s="117"/>
      <c r="AR338" s="117"/>
      <c r="AS338" s="117"/>
      <c r="AT338" s="117"/>
      <c r="AU338" s="117"/>
      <c r="AV338" s="117"/>
      <c r="AW338" s="117"/>
    </row>
    <row r="339" spans="1:49" s="113" customFormat="1" ht="15.75">
      <c r="A339" s="137"/>
      <c r="B339" s="138"/>
      <c r="C339" s="139"/>
      <c r="D339" s="139"/>
      <c r="E339" s="139"/>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L339" s="117"/>
      <c r="AM339" s="117"/>
      <c r="AN339" s="117"/>
      <c r="AO339" s="117"/>
      <c r="AP339" s="117"/>
      <c r="AQ339" s="117"/>
      <c r="AR339" s="117"/>
      <c r="AS339" s="117"/>
      <c r="AT339" s="117"/>
      <c r="AU339" s="117"/>
      <c r="AV339" s="117"/>
      <c r="AW339" s="117"/>
    </row>
    <row r="340" spans="1:49" s="113" customFormat="1" ht="15.75">
      <c r="A340" s="137"/>
      <c r="B340" s="138"/>
      <c r="C340" s="139"/>
      <c r="D340" s="139"/>
      <c r="E340" s="139"/>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L340" s="117"/>
      <c r="AM340" s="117"/>
      <c r="AN340" s="117"/>
      <c r="AO340" s="117"/>
      <c r="AP340" s="117"/>
      <c r="AQ340" s="117"/>
      <c r="AR340" s="117"/>
      <c r="AS340" s="117"/>
      <c r="AT340" s="117"/>
      <c r="AU340" s="117"/>
      <c r="AV340" s="117"/>
      <c r="AW340" s="117"/>
    </row>
    <row r="341" spans="1:49" s="113" customFormat="1" ht="15.75">
      <c r="A341" s="137"/>
      <c r="B341" s="138"/>
      <c r="C341" s="139"/>
      <c r="D341" s="139"/>
      <c r="E341" s="139"/>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L341" s="117"/>
      <c r="AM341" s="117"/>
      <c r="AN341" s="117"/>
      <c r="AO341" s="117"/>
      <c r="AP341" s="117"/>
      <c r="AQ341" s="117"/>
      <c r="AR341" s="117"/>
      <c r="AS341" s="117"/>
      <c r="AT341" s="117"/>
      <c r="AU341" s="117"/>
      <c r="AV341" s="117"/>
      <c r="AW341" s="117"/>
    </row>
    <row r="342" spans="1:49" s="113" customFormat="1" ht="15.75">
      <c r="A342" s="137"/>
      <c r="B342" s="138"/>
      <c r="C342" s="139"/>
      <c r="D342" s="139"/>
      <c r="E342" s="139"/>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L342" s="117"/>
      <c r="AM342" s="117"/>
      <c r="AN342" s="117"/>
      <c r="AO342" s="117"/>
      <c r="AP342" s="117"/>
      <c r="AQ342" s="117"/>
      <c r="AR342" s="117"/>
      <c r="AS342" s="117"/>
      <c r="AT342" s="117"/>
      <c r="AU342" s="117"/>
      <c r="AV342" s="117"/>
      <c r="AW342" s="117"/>
    </row>
    <row r="343" spans="1:49" s="113" customFormat="1" ht="15.75">
      <c r="A343" s="137"/>
      <c r="B343" s="138"/>
      <c r="C343" s="139"/>
      <c r="D343" s="139"/>
      <c r="E343" s="139"/>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L343" s="117"/>
      <c r="AM343" s="117"/>
      <c r="AN343" s="117"/>
      <c r="AO343" s="117"/>
      <c r="AP343" s="117"/>
      <c r="AQ343" s="117"/>
      <c r="AR343" s="117"/>
      <c r="AS343" s="117"/>
      <c r="AT343" s="117"/>
      <c r="AU343" s="117"/>
      <c r="AV343" s="117"/>
      <c r="AW343" s="117"/>
    </row>
    <row r="344" spans="1:49" s="113" customFormat="1" ht="15.75">
      <c r="A344" s="137"/>
      <c r="B344" s="138"/>
      <c r="C344" s="139"/>
      <c r="D344" s="139"/>
      <c r="E344" s="139"/>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L344" s="117"/>
      <c r="AM344" s="117"/>
      <c r="AN344" s="117"/>
      <c r="AO344" s="117"/>
      <c r="AP344" s="117"/>
      <c r="AQ344" s="117"/>
      <c r="AR344" s="117"/>
      <c r="AS344" s="117"/>
      <c r="AT344" s="117"/>
      <c r="AU344" s="117"/>
      <c r="AV344" s="117"/>
      <c r="AW344" s="117"/>
    </row>
    <row r="345" spans="1:49" s="113" customFormat="1" ht="15.75">
      <c r="A345" s="137"/>
      <c r="B345" s="138"/>
      <c r="C345" s="139"/>
      <c r="D345" s="139"/>
      <c r="E345" s="139"/>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L345" s="117"/>
      <c r="AM345" s="117"/>
      <c r="AN345" s="117"/>
      <c r="AO345" s="117"/>
      <c r="AP345" s="117"/>
      <c r="AQ345" s="117"/>
      <c r="AR345" s="117"/>
      <c r="AS345" s="117"/>
      <c r="AT345" s="117"/>
      <c r="AU345" s="117"/>
      <c r="AV345" s="117"/>
      <c r="AW345" s="117"/>
    </row>
    <row r="346" spans="1:49" s="113" customFormat="1" ht="15.75">
      <c r="A346" s="137"/>
      <c r="B346" s="138"/>
      <c r="C346" s="139"/>
      <c r="D346" s="139"/>
      <c r="E346" s="139"/>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L346" s="117"/>
      <c r="AM346" s="117"/>
      <c r="AN346" s="117"/>
      <c r="AO346" s="117"/>
      <c r="AP346" s="117"/>
      <c r="AQ346" s="117"/>
      <c r="AR346" s="117"/>
      <c r="AS346" s="117"/>
      <c r="AT346" s="117"/>
      <c r="AU346" s="117"/>
      <c r="AV346" s="117"/>
      <c r="AW346" s="117"/>
    </row>
    <row r="347" spans="1:49" s="113" customFormat="1" ht="15.75">
      <c r="A347" s="137"/>
      <c r="B347" s="138"/>
      <c r="C347" s="139"/>
      <c r="D347" s="139"/>
      <c r="E347" s="139"/>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L347" s="117"/>
      <c r="AM347" s="117"/>
      <c r="AN347" s="117"/>
      <c r="AO347" s="117"/>
      <c r="AP347" s="117"/>
      <c r="AQ347" s="117"/>
      <c r="AR347" s="117"/>
      <c r="AS347" s="117"/>
      <c r="AT347" s="117"/>
      <c r="AU347" s="117"/>
      <c r="AV347" s="117"/>
      <c r="AW347" s="117"/>
    </row>
    <row r="348" spans="1:49" s="113" customFormat="1" ht="15.75">
      <c r="A348" s="137"/>
      <c r="B348" s="138"/>
      <c r="C348" s="139"/>
      <c r="D348" s="139"/>
      <c r="E348" s="139"/>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L348" s="117"/>
      <c r="AM348" s="117"/>
      <c r="AN348" s="117"/>
      <c r="AO348" s="117"/>
      <c r="AP348" s="117"/>
      <c r="AQ348" s="117"/>
      <c r="AR348" s="117"/>
      <c r="AS348" s="117"/>
      <c r="AT348" s="117"/>
      <c r="AU348" s="117"/>
      <c r="AV348" s="117"/>
      <c r="AW348" s="117"/>
    </row>
    <row r="349" spans="1:49" s="113" customFormat="1" ht="15.75">
      <c r="A349" s="137"/>
      <c r="B349" s="138"/>
      <c r="C349" s="139"/>
      <c r="D349" s="139"/>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L349" s="117"/>
      <c r="AM349" s="117"/>
      <c r="AN349" s="117"/>
      <c r="AO349" s="117"/>
      <c r="AP349" s="117"/>
      <c r="AQ349" s="117"/>
      <c r="AR349" s="117"/>
      <c r="AS349" s="117"/>
      <c r="AT349" s="117"/>
      <c r="AU349" s="117"/>
      <c r="AV349" s="117"/>
      <c r="AW349" s="117"/>
    </row>
    <row r="350" spans="1:49" s="113" customFormat="1" ht="15.75">
      <c r="A350" s="137"/>
      <c r="B350" s="138"/>
      <c r="C350" s="139"/>
      <c r="D350" s="139"/>
      <c r="E350" s="139"/>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L350" s="117"/>
      <c r="AM350" s="117"/>
      <c r="AN350" s="117"/>
      <c r="AO350" s="117"/>
      <c r="AP350" s="117"/>
      <c r="AQ350" s="117"/>
      <c r="AR350" s="117"/>
      <c r="AS350" s="117"/>
      <c r="AT350" s="117"/>
      <c r="AU350" s="117"/>
      <c r="AV350" s="117"/>
      <c r="AW350" s="117"/>
    </row>
    <row r="351" spans="1:49" s="113" customFormat="1" ht="15.75">
      <c r="A351" s="137"/>
      <c r="B351" s="138"/>
      <c r="C351" s="139"/>
      <c r="D351" s="139"/>
      <c r="E351" s="139"/>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L351" s="117"/>
      <c r="AM351" s="117"/>
      <c r="AN351" s="117"/>
      <c r="AO351" s="117"/>
      <c r="AP351" s="117"/>
      <c r="AQ351" s="117"/>
      <c r="AR351" s="117"/>
      <c r="AS351" s="117"/>
      <c r="AT351" s="117"/>
      <c r="AU351" s="117"/>
      <c r="AV351" s="117"/>
      <c r="AW351" s="117"/>
    </row>
    <row r="352" spans="1:49" s="113" customFormat="1" ht="15.75">
      <c r="A352" s="137"/>
      <c r="B352" s="138"/>
      <c r="C352" s="139"/>
      <c r="D352" s="139"/>
      <c r="E352" s="13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L352" s="117"/>
      <c r="AM352" s="117"/>
      <c r="AN352" s="117"/>
      <c r="AO352" s="117"/>
      <c r="AP352" s="117"/>
      <c r="AQ352" s="117"/>
      <c r="AR352" s="117"/>
      <c r="AS352" s="117"/>
      <c r="AT352" s="117"/>
      <c r="AU352" s="117"/>
      <c r="AV352" s="117"/>
      <c r="AW352" s="117"/>
    </row>
    <row r="353" spans="1:49" s="113" customFormat="1" ht="15.75">
      <c r="A353" s="137"/>
      <c r="B353" s="138"/>
      <c r="C353" s="139"/>
      <c r="D353" s="139"/>
      <c r="E353" s="139"/>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L353" s="117"/>
      <c r="AM353" s="117"/>
      <c r="AN353" s="117"/>
      <c r="AO353" s="117"/>
      <c r="AP353" s="117"/>
      <c r="AQ353" s="117"/>
      <c r="AR353" s="117"/>
      <c r="AS353" s="117"/>
      <c r="AT353" s="117"/>
      <c r="AU353" s="117"/>
      <c r="AV353" s="117"/>
      <c r="AW353" s="117"/>
    </row>
    <row r="354" spans="1:49" s="113" customFormat="1" ht="15.75">
      <c r="A354" s="137"/>
      <c r="B354" s="138"/>
      <c r="C354" s="139"/>
      <c r="D354" s="139"/>
      <c r="E354" s="139"/>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L354" s="117"/>
      <c r="AM354" s="117"/>
      <c r="AN354" s="117"/>
      <c r="AO354" s="117"/>
      <c r="AP354" s="117"/>
      <c r="AQ354" s="117"/>
      <c r="AR354" s="117"/>
      <c r="AS354" s="117"/>
      <c r="AT354" s="117"/>
      <c r="AU354" s="117"/>
      <c r="AV354" s="117"/>
      <c r="AW354" s="117"/>
    </row>
    <row r="355" spans="1:49" s="113" customFormat="1" ht="15.75">
      <c r="A355" s="137"/>
      <c r="B355" s="138"/>
      <c r="C355" s="139"/>
      <c r="D355" s="139"/>
      <c r="E355" s="139"/>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L355" s="117"/>
      <c r="AM355" s="117"/>
      <c r="AN355" s="117"/>
      <c r="AO355" s="117"/>
      <c r="AP355" s="117"/>
      <c r="AQ355" s="117"/>
      <c r="AR355" s="117"/>
      <c r="AS355" s="117"/>
      <c r="AT355" s="117"/>
      <c r="AU355" s="117"/>
      <c r="AV355" s="117"/>
      <c r="AW355" s="117"/>
    </row>
    <row r="356" spans="1:49" s="113" customFormat="1" ht="15.75">
      <c r="A356" s="137"/>
      <c r="B356" s="138"/>
      <c r="C356" s="139"/>
      <c r="D356" s="139"/>
      <c r="E356" s="139"/>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L356" s="117"/>
      <c r="AM356" s="117"/>
      <c r="AN356" s="117"/>
      <c r="AO356" s="117"/>
      <c r="AP356" s="117"/>
      <c r="AQ356" s="117"/>
      <c r="AR356" s="117"/>
      <c r="AS356" s="117"/>
      <c r="AT356" s="117"/>
      <c r="AU356" s="117"/>
      <c r="AV356" s="117"/>
      <c r="AW356" s="117"/>
    </row>
    <row r="357" spans="1:49" s="113" customFormat="1" ht="15.75">
      <c r="A357" s="137"/>
      <c r="B357" s="138"/>
      <c r="C357" s="139"/>
      <c r="D357" s="139"/>
      <c r="E357" s="139"/>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L357" s="117"/>
      <c r="AM357" s="117"/>
      <c r="AN357" s="117"/>
      <c r="AO357" s="117"/>
      <c r="AP357" s="117"/>
      <c r="AQ357" s="117"/>
      <c r="AR357" s="117"/>
      <c r="AS357" s="117"/>
      <c r="AT357" s="117"/>
      <c r="AU357" s="117"/>
      <c r="AV357" s="117"/>
      <c r="AW357" s="117"/>
    </row>
    <row r="358" spans="1:49" s="113" customFormat="1" ht="15.75">
      <c r="A358" s="137"/>
      <c r="B358" s="138"/>
      <c r="C358" s="139"/>
      <c r="D358" s="139"/>
      <c r="E358" s="139"/>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L358" s="117"/>
      <c r="AM358" s="117"/>
      <c r="AN358" s="117"/>
      <c r="AO358" s="117"/>
      <c r="AP358" s="117"/>
      <c r="AQ358" s="117"/>
      <c r="AR358" s="117"/>
      <c r="AS358" s="117"/>
      <c r="AT358" s="117"/>
      <c r="AU358" s="117"/>
      <c r="AV358" s="117"/>
      <c r="AW358" s="117"/>
    </row>
    <row r="359" spans="1:49" s="113" customFormat="1" ht="15.75">
      <c r="A359" s="137"/>
      <c r="B359" s="138"/>
      <c r="C359" s="139"/>
      <c r="D359" s="139"/>
      <c r="E359" s="139"/>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L359" s="117"/>
      <c r="AM359" s="117"/>
      <c r="AN359" s="117"/>
      <c r="AO359" s="117"/>
      <c r="AP359" s="117"/>
      <c r="AQ359" s="117"/>
      <c r="AR359" s="117"/>
      <c r="AS359" s="117"/>
      <c r="AT359" s="117"/>
      <c r="AU359" s="117"/>
      <c r="AV359" s="117"/>
      <c r="AW359" s="117"/>
    </row>
    <row r="360" spans="1:49" s="113" customFormat="1" ht="15.75">
      <c r="A360" s="137"/>
      <c r="B360" s="138"/>
      <c r="C360" s="139"/>
      <c r="D360" s="139"/>
      <c r="E360" s="139"/>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L360" s="117"/>
      <c r="AM360" s="117"/>
      <c r="AN360" s="117"/>
      <c r="AO360" s="117"/>
      <c r="AP360" s="117"/>
      <c r="AQ360" s="117"/>
      <c r="AR360" s="117"/>
      <c r="AS360" s="117"/>
      <c r="AT360" s="117"/>
      <c r="AU360" s="117"/>
      <c r="AV360" s="117"/>
      <c r="AW360" s="117"/>
    </row>
    <row r="361" spans="1:49" s="113" customFormat="1" ht="15.75">
      <c r="A361" s="137"/>
      <c r="B361" s="138"/>
      <c r="C361" s="139"/>
      <c r="D361" s="139"/>
      <c r="E361" s="139"/>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L361" s="117"/>
      <c r="AM361" s="117"/>
      <c r="AN361" s="117"/>
      <c r="AO361" s="117"/>
      <c r="AP361" s="117"/>
      <c r="AQ361" s="117"/>
      <c r="AR361" s="117"/>
      <c r="AS361" s="117"/>
      <c r="AT361" s="117"/>
      <c r="AU361" s="117"/>
      <c r="AV361" s="117"/>
      <c r="AW361" s="117"/>
    </row>
    <row r="362" spans="1:49" s="113" customFormat="1" ht="15.75">
      <c r="A362" s="137"/>
      <c r="B362" s="138"/>
      <c r="C362" s="139"/>
      <c r="D362" s="139"/>
      <c r="E362" s="139"/>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L362" s="117"/>
      <c r="AM362" s="117"/>
      <c r="AN362" s="117"/>
      <c r="AO362" s="117"/>
      <c r="AP362" s="117"/>
      <c r="AQ362" s="117"/>
      <c r="AR362" s="117"/>
      <c r="AS362" s="117"/>
      <c r="AT362" s="117"/>
      <c r="AU362" s="117"/>
      <c r="AV362" s="117"/>
      <c r="AW362" s="117"/>
    </row>
    <row r="363" spans="1:49" s="113" customFormat="1" ht="15.75">
      <c r="A363" s="137"/>
      <c r="B363" s="138"/>
      <c r="C363" s="139"/>
      <c r="D363" s="139"/>
      <c r="E363" s="139"/>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L363" s="117"/>
      <c r="AM363" s="117"/>
      <c r="AN363" s="117"/>
      <c r="AO363" s="117"/>
      <c r="AP363" s="117"/>
      <c r="AQ363" s="117"/>
      <c r="AR363" s="117"/>
      <c r="AS363" s="117"/>
      <c r="AT363" s="117"/>
      <c r="AU363" s="117"/>
      <c r="AV363" s="117"/>
      <c r="AW363" s="117"/>
    </row>
    <row r="364" spans="1:49" s="113" customFormat="1" ht="15.75">
      <c r="A364" s="137"/>
      <c r="B364" s="138"/>
      <c r="C364" s="139"/>
      <c r="D364" s="139"/>
      <c r="E364" s="139"/>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L364" s="117"/>
      <c r="AM364" s="117"/>
      <c r="AN364" s="117"/>
      <c r="AO364" s="117"/>
      <c r="AP364" s="117"/>
      <c r="AQ364" s="117"/>
      <c r="AR364" s="117"/>
      <c r="AS364" s="117"/>
      <c r="AT364" s="117"/>
      <c r="AU364" s="117"/>
      <c r="AV364" s="117"/>
      <c r="AW364" s="117"/>
    </row>
    <row r="365" spans="1:49" s="113" customFormat="1" ht="15.75">
      <c r="A365" s="137"/>
      <c r="B365" s="138"/>
      <c r="C365" s="139"/>
      <c r="D365" s="139"/>
      <c r="E365" s="139"/>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L365" s="117"/>
      <c r="AM365" s="117"/>
      <c r="AN365" s="117"/>
      <c r="AO365" s="117"/>
      <c r="AP365" s="117"/>
      <c r="AQ365" s="117"/>
      <c r="AR365" s="117"/>
      <c r="AS365" s="117"/>
      <c r="AT365" s="117"/>
      <c r="AU365" s="117"/>
      <c r="AV365" s="117"/>
      <c r="AW365" s="117"/>
    </row>
    <row r="366" spans="1:49" s="113" customFormat="1" ht="15.75">
      <c r="A366" s="137"/>
      <c r="B366" s="138"/>
      <c r="C366" s="139"/>
      <c r="D366" s="139"/>
      <c r="E366" s="139"/>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L366" s="117"/>
      <c r="AM366" s="117"/>
      <c r="AN366" s="117"/>
      <c r="AO366" s="117"/>
      <c r="AP366" s="117"/>
      <c r="AQ366" s="117"/>
      <c r="AR366" s="117"/>
      <c r="AS366" s="117"/>
      <c r="AT366" s="117"/>
      <c r="AU366" s="117"/>
      <c r="AV366" s="117"/>
      <c r="AW366" s="117"/>
    </row>
    <row r="367" spans="1:49" s="113" customFormat="1" ht="15.75">
      <c r="A367" s="137"/>
      <c r="B367" s="138"/>
      <c r="C367" s="139"/>
      <c r="D367" s="139"/>
      <c r="E367" s="139"/>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L367" s="117"/>
      <c r="AM367" s="117"/>
      <c r="AN367" s="117"/>
      <c r="AO367" s="117"/>
      <c r="AP367" s="117"/>
      <c r="AQ367" s="117"/>
      <c r="AR367" s="117"/>
      <c r="AS367" s="117"/>
      <c r="AT367" s="117"/>
      <c r="AU367" s="117"/>
      <c r="AV367" s="117"/>
      <c r="AW367" s="117"/>
    </row>
    <row r="368" spans="1:49" s="113" customFormat="1" ht="15.75">
      <c r="A368" s="137"/>
      <c r="B368" s="138"/>
      <c r="C368" s="139"/>
      <c r="D368" s="139"/>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L368" s="117"/>
      <c r="AM368" s="117"/>
      <c r="AN368" s="117"/>
      <c r="AO368" s="117"/>
      <c r="AP368" s="117"/>
      <c r="AQ368" s="117"/>
      <c r="AR368" s="117"/>
      <c r="AS368" s="117"/>
      <c r="AT368" s="117"/>
      <c r="AU368" s="117"/>
      <c r="AV368" s="117"/>
      <c r="AW368" s="117"/>
    </row>
    <row r="369" spans="1:49" s="113" customFormat="1" ht="15.75">
      <c r="A369" s="137"/>
      <c r="B369" s="138"/>
      <c r="C369" s="139"/>
      <c r="D369" s="139"/>
      <c r="E369" s="139"/>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L369" s="117"/>
      <c r="AM369" s="117"/>
      <c r="AN369" s="117"/>
      <c r="AO369" s="117"/>
      <c r="AP369" s="117"/>
      <c r="AQ369" s="117"/>
      <c r="AR369" s="117"/>
      <c r="AS369" s="117"/>
      <c r="AT369" s="117"/>
      <c r="AU369" s="117"/>
      <c r="AV369" s="117"/>
      <c r="AW369" s="117"/>
    </row>
    <row r="370" spans="1:49" s="113" customFormat="1" ht="15.75">
      <c r="A370" s="137"/>
      <c r="B370" s="138"/>
      <c r="C370" s="139"/>
      <c r="D370" s="139"/>
      <c r="E370" s="139"/>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L370" s="117"/>
      <c r="AM370" s="117"/>
      <c r="AN370" s="117"/>
      <c r="AO370" s="117"/>
      <c r="AP370" s="117"/>
      <c r="AQ370" s="117"/>
      <c r="AR370" s="117"/>
      <c r="AS370" s="117"/>
      <c r="AT370" s="117"/>
      <c r="AU370" s="117"/>
      <c r="AV370" s="117"/>
      <c r="AW370" s="117"/>
    </row>
    <row r="371" spans="1:49" s="113" customFormat="1" ht="15.75">
      <c r="A371" s="137"/>
      <c r="B371" s="138"/>
      <c r="C371" s="139"/>
      <c r="D371" s="139"/>
      <c r="E371" s="139"/>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L371" s="117"/>
      <c r="AM371" s="117"/>
      <c r="AN371" s="117"/>
      <c r="AO371" s="117"/>
      <c r="AP371" s="117"/>
      <c r="AQ371" s="117"/>
      <c r="AR371" s="117"/>
      <c r="AS371" s="117"/>
      <c r="AT371" s="117"/>
      <c r="AU371" s="117"/>
      <c r="AV371" s="117"/>
      <c r="AW371" s="117"/>
    </row>
  </sheetData>
  <mergeCells count="51">
    <mergeCell ref="A1:N1"/>
    <mergeCell ref="AA1:AK1"/>
    <mergeCell ref="A2:N2"/>
    <mergeCell ref="AA2:AK2"/>
    <mergeCell ref="A3:AK3"/>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B39:Q39"/>
    <mergeCell ref="A6:A9"/>
    <mergeCell ref="B6:B9"/>
    <mergeCell ref="C6:C9"/>
    <mergeCell ref="D6:D9"/>
    <mergeCell ref="E6:E9"/>
    <mergeCell ref="F8:F9"/>
    <mergeCell ref="G8:G9"/>
    <mergeCell ref="H8:H9"/>
    <mergeCell ref="I8:I9"/>
    <mergeCell ref="J8:J9"/>
    <mergeCell ref="O8:O9"/>
    <mergeCell ref="P8:P9"/>
    <mergeCell ref="Q8:Q9"/>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94"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367" t="s">
        <v>182</v>
      </c>
      <c r="B1" s="367"/>
      <c r="C1" s="367"/>
      <c r="D1" s="367"/>
      <c r="E1" s="367"/>
      <c r="F1" s="367"/>
      <c r="G1" s="367"/>
      <c r="H1" s="367"/>
      <c r="I1" s="419" t="s">
        <v>16</v>
      </c>
      <c r="J1" s="419"/>
      <c r="K1" s="419"/>
      <c r="L1" s="419"/>
      <c r="M1" s="419"/>
      <c r="N1" s="419"/>
      <c r="O1" s="100"/>
      <c r="P1" s="100"/>
      <c r="Q1" s="100"/>
      <c r="R1" s="100"/>
    </row>
    <row r="2" spans="1:22" ht="31.9" customHeight="1">
      <c r="A2" s="397" t="s">
        <v>183</v>
      </c>
      <c r="B2" s="397"/>
      <c r="C2" s="397"/>
      <c r="D2" s="397"/>
      <c r="E2" s="397"/>
      <c r="F2" s="397"/>
      <c r="G2" s="397"/>
      <c r="H2" s="397"/>
      <c r="I2" s="420" t="s">
        <v>103</v>
      </c>
      <c r="J2" s="420"/>
      <c r="K2" s="420"/>
      <c r="L2" s="420"/>
      <c r="M2" s="420"/>
      <c r="N2" s="420"/>
      <c r="O2" s="100"/>
      <c r="P2" s="100"/>
      <c r="Q2" s="100"/>
      <c r="R2" s="100"/>
    </row>
    <row r="3" spans="1:22" ht="32.450000000000003" customHeight="1">
      <c r="A3" s="459" t="s">
        <v>141</v>
      </c>
      <c r="B3" s="459"/>
      <c r="C3" s="459"/>
      <c r="D3" s="459"/>
      <c r="E3" s="459"/>
      <c r="F3" s="459"/>
      <c r="G3" s="459"/>
      <c r="H3" s="459"/>
      <c r="I3" s="459"/>
      <c r="J3" s="459"/>
      <c r="K3" s="459"/>
      <c r="L3" s="459"/>
      <c r="M3" s="459"/>
      <c r="N3" s="459"/>
      <c r="O3" s="459"/>
      <c r="P3" s="459"/>
      <c r="Q3" s="459"/>
      <c r="R3" s="103"/>
      <c r="S3" s="103"/>
      <c r="T3" s="103"/>
      <c r="U3" s="103"/>
      <c r="V3" s="103"/>
    </row>
    <row r="4" spans="1:22" ht="34.15" customHeight="1">
      <c r="A4" s="365" t="s">
        <v>184</v>
      </c>
      <c r="B4" s="365"/>
      <c r="C4" s="365"/>
      <c r="D4" s="365"/>
      <c r="E4" s="365"/>
      <c r="F4" s="365"/>
      <c r="G4" s="365"/>
      <c r="H4" s="365"/>
      <c r="I4" s="365"/>
      <c r="J4" s="365"/>
      <c r="K4" s="365"/>
      <c r="L4" s="365"/>
      <c r="M4" s="365"/>
      <c r="N4" s="365"/>
      <c r="O4" s="365"/>
      <c r="P4" s="365"/>
      <c r="Q4" s="365"/>
    </row>
    <row r="5" spans="1:22" s="2" customFormat="1" ht="30" customHeight="1">
      <c r="A5" s="458" t="s">
        <v>0</v>
      </c>
      <c r="B5" s="458"/>
      <c r="C5" s="458"/>
      <c r="D5" s="458"/>
      <c r="E5" s="458"/>
      <c r="F5" s="458"/>
      <c r="G5" s="458"/>
      <c r="H5" s="458"/>
      <c r="I5" s="458"/>
      <c r="J5" s="458"/>
      <c r="K5" s="458"/>
      <c r="L5" s="458"/>
      <c r="M5" s="458"/>
      <c r="N5" s="458"/>
      <c r="O5" s="458"/>
      <c r="P5" s="458"/>
      <c r="Q5" s="458"/>
      <c r="R5" s="11"/>
    </row>
    <row r="6" spans="1:22" s="93" customFormat="1" ht="20.25" customHeight="1">
      <c r="A6" s="374" t="s">
        <v>17</v>
      </c>
      <c r="B6" s="374" t="s">
        <v>18</v>
      </c>
      <c r="C6" s="374" t="s">
        <v>22</v>
      </c>
      <c r="D6" s="372" t="s">
        <v>185</v>
      </c>
      <c r="E6" s="451" t="s">
        <v>186</v>
      </c>
      <c r="F6" s="452"/>
      <c r="G6" s="452"/>
      <c r="H6" s="452"/>
      <c r="I6" s="451" t="s">
        <v>116</v>
      </c>
      <c r="J6" s="452"/>
      <c r="K6" s="452"/>
      <c r="L6" s="452"/>
      <c r="M6" s="101"/>
      <c r="N6" s="101"/>
      <c r="O6" s="101"/>
      <c r="P6" s="102"/>
      <c r="Q6" s="374" t="s">
        <v>3</v>
      </c>
      <c r="R6" s="455"/>
      <c r="S6" s="451" t="s">
        <v>187</v>
      </c>
      <c r="T6" s="452"/>
      <c r="U6" s="452"/>
      <c r="V6" s="452"/>
    </row>
    <row r="7" spans="1:22" s="3" customFormat="1" ht="14.25" customHeight="1">
      <c r="A7" s="375"/>
      <c r="B7" s="375"/>
      <c r="C7" s="375"/>
      <c r="D7" s="377"/>
      <c r="E7" s="453"/>
      <c r="F7" s="454"/>
      <c r="G7" s="454"/>
      <c r="H7" s="454"/>
      <c r="I7" s="453"/>
      <c r="J7" s="454"/>
      <c r="K7" s="454"/>
      <c r="L7" s="454"/>
      <c r="M7" s="369" t="s">
        <v>188</v>
      </c>
      <c r="N7" s="369"/>
      <c r="O7" s="369"/>
      <c r="P7" s="369"/>
      <c r="Q7" s="375"/>
      <c r="R7" s="455"/>
      <c r="S7" s="453"/>
      <c r="T7" s="454"/>
      <c r="U7" s="454"/>
      <c r="V7" s="454"/>
    </row>
    <row r="8" spans="1:22" s="3" customFormat="1" ht="65.25" customHeight="1">
      <c r="A8" s="375"/>
      <c r="B8" s="375"/>
      <c r="C8" s="375"/>
      <c r="D8" s="377"/>
      <c r="E8" s="369" t="s">
        <v>189</v>
      </c>
      <c r="F8" s="369"/>
      <c r="G8" s="369" t="s">
        <v>190</v>
      </c>
      <c r="H8" s="369" t="s">
        <v>191</v>
      </c>
      <c r="I8" s="369" t="s">
        <v>189</v>
      </c>
      <c r="J8" s="369"/>
      <c r="K8" s="369" t="s">
        <v>190</v>
      </c>
      <c r="L8" s="369" t="s">
        <v>191</v>
      </c>
      <c r="M8" s="369" t="s">
        <v>192</v>
      </c>
      <c r="N8" s="369"/>
      <c r="O8" s="369" t="s">
        <v>190</v>
      </c>
      <c r="P8" s="369" t="s">
        <v>191</v>
      </c>
      <c r="Q8" s="375"/>
      <c r="R8" s="455"/>
      <c r="S8" s="369" t="s">
        <v>189</v>
      </c>
      <c r="T8" s="369"/>
      <c r="U8" s="369" t="s">
        <v>190</v>
      </c>
      <c r="V8" s="369" t="s">
        <v>191</v>
      </c>
    </row>
    <row r="9" spans="1:22" s="3" customFormat="1" ht="52.5" customHeight="1">
      <c r="A9" s="376"/>
      <c r="B9" s="376"/>
      <c r="C9" s="376"/>
      <c r="D9" s="373"/>
      <c r="E9" s="15" t="s">
        <v>193</v>
      </c>
      <c r="F9" s="15" t="s">
        <v>194</v>
      </c>
      <c r="G9" s="369"/>
      <c r="H9" s="369"/>
      <c r="I9" s="15" t="s">
        <v>193</v>
      </c>
      <c r="J9" s="15" t="s">
        <v>194</v>
      </c>
      <c r="K9" s="369"/>
      <c r="L9" s="369"/>
      <c r="M9" s="15" t="s">
        <v>193</v>
      </c>
      <c r="N9" s="15" t="s">
        <v>194</v>
      </c>
      <c r="O9" s="369"/>
      <c r="P9" s="369"/>
      <c r="Q9" s="376"/>
      <c r="R9" s="29"/>
      <c r="S9" s="15" t="s">
        <v>193</v>
      </c>
      <c r="T9" s="15" t="s">
        <v>194</v>
      </c>
      <c r="U9" s="369"/>
      <c r="V9" s="369"/>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95"/>
      <c r="B11" s="25" t="s">
        <v>9</v>
      </c>
      <c r="C11" s="23"/>
      <c r="D11" s="24"/>
      <c r="E11" s="24"/>
      <c r="F11" s="24"/>
      <c r="G11" s="24"/>
      <c r="H11" s="24"/>
      <c r="I11" s="24"/>
      <c r="J11" s="24"/>
      <c r="K11" s="24"/>
      <c r="L11" s="24"/>
      <c r="M11" s="24"/>
      <c r="N11" s="24"/>
      <c r="O11" s="24"/>
      <c r="P11" s="24"/>
      <c r="Q11" s="24"/>
    </row>
    <row r="12" spans="1:22" s="5" customFormat="1" ht="36.75" customHeight="1">
      <c r="A12" s="20" t="s">
        <v>40</v>
      </c>
      <c r="B12" s="21" t="s">
        <v>57</v>
      </c>
      <c r="C12" s="25"/>
      <c r="D12" s="26"/>
      <c r="E12" s="26"/>
      <c r="F12" s="26"/>
      <c r="G12" s="26"/>
      <c r="H12" s="26"/>
      <c r="I12" s="26"/>
      <c r="J12" s="26"/>
      <c r="K12" s="26"/>
      <c r="L12" s="26"/>
      <c r="M12" s="26"/>
      <c r="N12" s="26"/>
      <c r="O12" s="26"/>
      <c r="P12" s="26"/>
      <c r="Q12" s="26"/>
    </row>
    <row r="13" spans="1:22" s="5" customFormat="1" ht="36.75" customHeight="1">
      <c r="A13" s="20" t="s">
        <v>43</v>
      </c>
      <c r="B13" s="21" t="s">
        <v>57</v>
      </c>
      <c r="C13" s="25"/>
      <c r="D13" s="26"/>
      <c r="E13" s="26"/>
      <c r="F13" s="26"/>
      <c r="G13" s="26"/>
      <c r="H13" s="26"/>
      <c r="I13" s="26"/>
      <c r="J13" s="26"/>
      <c r="K13" s="26"/>
      <c r="L13" s="26"/>
      <c r="M13" s="26"/>
      <c r="N13" s="26"/>
      <c r="O13" s="26"/>
      <c r="P13" s="26"/>
      <c r="Q13" s="26"/>
    </row>
    <row r="14" spans="1:22" s="5" customFormat="1" ht="36.75" customHeight="1">
      <c r="A14" s="20" t="s">
        <v>54</v>
      </c>
      <c r="B14" s="207" t="s">
        <v>58</v>
      </c>
      <c r="C14" s="25"/>
      <c r="D14" s="26"/>
      <c r="E14" s="26"/>
      <c r="F14" s="26"/>
      <c r="G14" s="26"/>
      <c r="H14" s="26"/>
      <c r="I14" s="26"/>
      <c r="J14" s="26"/>
      <c r="K14" s="26"/>
      <c r="L14" s="26"/>
      <c r="M14" s="26"/>
      <c r="N14" s="26"/>
      <c r="O14" s="26"/>
      <c r="P14" s="26"/>
      <c r="Q14" s="26"/>
    </row>
    <row r="15" spans="1:22" s="5" customFormat="1" ht="8.25" customHeight="1">
      <c r="A15" s="27"/>
      <c r="B15" s="32"/>
      <c r="C15" s="96"/>
      <c r="D15" s="36"/>
      <c r="E15" s="36"/>
      <c r="F15" s="36"/>
      <c r="G15" s="36"/>
      <c r="H15" s="36"/>
      <c r="I15" s="36"/>
      <c r="J15" s="36"/>
      <c r="K15" s="36"/>
      <c r="L15" s="36"/>
      <c r="M15" s="36"/>
      <c r="N15" s="36"/>
      <c r="O15" s="36"/>
      <c r="P15" s="36"/>
      <c r="Q15" s="36"/>
    </row>
    <row r="16" spans="1:22" s="1" customFormat="1" ht="35.25" customHeight="1">
      <c r="A16" s="97"/>
      <c r="B16" s="456" t="s">
        <v>135</v>
      </c>
      <c r="C16" s="456"/>
      <c r="D16" s="456"/>
      <c r="E16" s="456"/>
      <c r="F16" s="456"/>
      <c r="G16" s="456"/>
      <c r="H16" s="456"/>
      <c r="I16" s="456"/>
      <c r="J16" s="456"/>
      <c r="K16" s="456"/>
      <c r="L16" s="456"/>
      <c r="M16" s="456"/>
      <c r="N16" s="456"/>
      <c r="O16" s="456"/>
      <c r="P16" s="456"/>
      <c r="Q16" s="456"/>
    </row>
    <row r="17" spans="1:17" ht="0.75" customHeight="1">
      <c r="A17" s="98"/>
      <c r="B17" s="32"/>
      <c r="C17" s="29"/>
      <c r="D17" s="30"/>
      <c r="E17" s="30"/>
      <c r="F17" s="30"/>
      <c r="G17" s="30"/>
      <c r="H17" s="30"/>
      <c r="I17" s="30"/>
      <c r="J17" s="30"/>
      <c r="K17" s="30"/>
      <c r="L17" s="30"/>
      <c r="M17" s="30"/>
      <c r="N17" s="30"/>
      <c r="O17" s="30"/>
      <c r="P17" s="30"/>
      <c r="Q17" s="30"/>
    </row>
    <row r="18" spans="1:17" s="6" customFormat="1" ht="25.5" customHeight="1">
      <c r="A18" s="27"/>
      <c r="B18" s="402" t="s">
        <v>152</v>
      </c>
      <c r="C18" s="402"/>
      <c r="D18" s="402"/>
      <c r="E18" s="402"/>
      <c r="F18" s="402"/>
      <c r="G18" s="402"/>
      <c r="H18" s="402"/>
      <c r="I18" s="402"/>
      <c r="J18" s="402"/>
      <c r="K18" s="402"/>
      <c r="L18" s="402"/>
      <c r="M18" s="402"/>
      <c r="N18" s="402"/>
      <c r="O18" s="402"/>
      <c r="P18" s="402"/>
      <c r="Q18" s="402"/>
    </row>
    <row r="19" spans="1:17" s="6" customFormat="1" ht="25.5" customHeight="1">
      <c r="A19" s="27"/>
      <c r="B19" s="99" t="s">
        <v>195</v>
      </c>
      <c r="C19" s="27"/>
      <c r="D19" s="27"/>
      <c r="E19" s="27"/>
      <c r="F19" s="27"/>
      <c r="G19" s="27"/>
      <c r="H19" s="27"/>
      <c r="I19" s="27"/>
      <c r="J19" s="27"/>
      <c r="K19" s="27"/>
      <c r="L19" s="27"/>
      <c r="M19" s="27"/>
      <c r="N19" s="27"/>
      <c r="O19" s="27"/>
      <c r="P19" s="27"/>
    </row>
    <row r="20" spans="1:17" s="6" customFormat="1" ht="25.5" customHeight="1">
      <c r="A20" s="27"/>
      <c r="B20" s="39"/>
      <c r="C20" s="27"/>
      <c r="D20" s="27"/>
      <c r="E20" s="27"/>
      <c r="F20" s="27"/>
      <c r="G20" s="27"/>
      <c r="H20" s="27"/>
      <c r="I20" s="27"/>
      <c r="J20" s="27"/>
      <c r="K20" s="27"/>
      <c r="L20" s="27"/>
      <c r="M20" s="27"/>
      <c r="N20" s="27"/>
      <c r="O20" s="27"/>
      <c r="P20" s="2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457"/>
      <c r="C39" s="457"/>
      <c r="D39" s="457"/>
      <c r="E39" s="457"/>
      <c r="F39" s="457"/>
      <c r="G39" s="457"/>
      <c r="H39" s="457"/>
      <c r="I39" s="457"/>
      <c r="J39" s="457"/>
      <c r="K39" s="457"/>
      <c r="L39" s="457"/>
      <c r="M39" s="33"/>
      <c r="N39" s="33"/>
      <c r="O39" s="33"/>
      <c r="P39" s="33"/>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94"/>
      <c r="B45" s="8"/>
      <c r="C45" s="9"/>
      <c r="R45" s="11"/>
      <c r="S45" s="11"/>
      <c r="T45" s="11"/>
      <c r="U45" s="11"/>
      <c r="V45" s="11"/>
      <c r="W45" s="11"/>
      <c r="X45" s="11"/>
      <c r="Y45" s="11"/>
      <c r="Z45" s="11"/>
      <c r="AA45" s="11"/>
      <c r="AB45" s="11"/>
      <c r="AC45" s="11"/>
    </row>
    <row r="46" spans="1:29" s="10" customFormat="1" ht="19.899999999999999" customHeight="1">
      <c r="A46" s="94"/>
      <c r="B46" s="8"/>
      <c r="C46" s="9"/>
      <c r="R46" s="11"/>
      <c r="S46" s="11"/>
      <c r="T46" s="11"/>
      <c r="U46" s="11"/>
      <c r="V46" s="11"/>
      <c r="W46" s="11"/>
      <c r="X46" s="11"/>
      <c r="Y46" s="11"/>
      <c r="Z46" s="11"/>
      <c r="AA46" s="11"/>
      <c r="AB46" s="11"/>
      <c r="AC46" s="11"/>
    </row>
    <row r="47" spans="1:29" s="10" customFormat="1" ht="19.899999999999999" customHeight="1">
      <c r="A47" s="94"/>
      <c r="B47" s="8"/>
      <c r="C47" s="9"/>
      <c r="R47" s="11"/>
      <c r="S47" s="11"/>
      <c r="T47" s="11"/>
      <c r="U47" s="11"/>
      <c r="V47" s="11"/>
      <c r="W47" s="11"/>
      <c r="X47" s="11"/>
      <c r="Y47" s="11"/>
      <c r="Z47" s="11"/>
      <c r="AA47" s="11"/>
      <c r="AB47" s="11"/>
      <c r="AC47" s="11"/>
    </row>
    <row r="48" spans="1:29" s="10" customFormat="1" ht="19.899999999999999" customHeight="1">
      <c r="A48" s="94"/>
      <c r="B48" s="8"/>
      <c r="C48" s="9"/>
      <c r="R48" s="11"/>
      <c r="S48" s="11"/>
      <c r="T48" s="11"/>
      <c r="U48" s="11"/>
      <c r="V48" s="11"/>
      <c r="W48" s="11"/>
      <c r="X48" s="11"/>
      <c r="Y48" s="11"/>
      <c r="Z48" s="11"/>
      <c r="AA48" s="11"/>
      <c r="AB48" s="11"/>
      <c r="AC48" s="11"/>
    </row>
    <row r="49" spans="1:29" s="10" customFormat="1" ht="19.899999999999999" customHeight="1">
      <c r="A49" s="94"/>
      <c r="B49" s="8"/>
      <c r="C49" s="9"/>
      <c r="R49" s="11"/>
      <c r="S49" s="11"/>
      <c r="T49" s="11"/>
      <c r="U49" s="11"/>
      <c r="V49" s="11"/>
      <c r="W49" s="11"/>
      <c r="X49" s="11"/>
      <c r="Y49" s="11"/>
      <c r="Z49" s="11"/>
      <c r="AA49" s="11"/>
      <c r="AB49" s="11"/>
      <c r="AC49" s="11"/>
    </row>
    <row r="50" spans="1:29" s="10" customFormat="1" ht="19.899999999999999" customHeight="1">
      <c r="A50" s="94"/>
      <c r="B50" s="8"/>
      <c r="C50" s="9"/>
      <c r="R50" s="11"/>
      <c r="S50" s="11"/>
      <c r="T50" s="11"/>
      <c r="U50" s="11"/>
      <c r="V50" s="11"/>
      <c r="W50" s="11"/>
      <c r="X50" s="11"/>
      <c r="Y50" s="11"/>
      <c r="Z50" s="11"/>
      <c r="AA50" s="11"/>
      <c r="AB50" s="11"/>
      <c r="AC50" s="11"/>
    </row>
    <row r="51" spans="1:29" s="10" customFormat="1" ht="19.899999999999999" customHeight="1">
      <c r="A51" s="94"/>
      <c r="B51" s="8"/>
      <c r="C51" s="9"/>
      <c r="R51" s="11"/>
      <c r="S51" s="11"/>
      <c r="T51" s="11"/>
      <c r="U51" s="11"/>
      <c r="V51" s="11"/>
      <c r="W51" s="11"/>
      <c r="X51" s="11"/>
      <c r="Y51" s="11"/>
      <c r="Z51" s="11"/>
      <c r="AA51" s="11"/>
      <c r="AB51" s="11"/>
      <c r="AC51" s="11"/>
    </row>
    <row r="52" spans="1:29" s="10" customFormat="1" ht="19.899999999999999" customHeight="1">
      <c r="A52" s="94"/>
      <c r="B52" s="8"/>
      <c r="C52" s="9"/>
      <c r="R52" s="11"/>
      <c r="S52" s="11"/>
      <c r="T52" s="11"/>
      <c r="U52" s="11"/>
      <c r="V52" s="11"/>
      <c r="W52" s="11"/>
      <c r="X52" s="11"/>
      <c r="Y52" s="11"/>
      <c r="Z52" s="11"/>
      <c r="AA52" s="11"/>
      <c r="AB52" s="11"/>
      <c r="AC52" s="11"/>
    </row>
    <row r="53" spans="1:29" s="10" customFormat="1" ht="19.899999999999999" customHeight="1">
      <c r="A53" s="94"/>
      <c r="B53" s="8"/>
      <c r="C53" s="9"/>
      <c r="R53" s="11"/>
      <c r="S53" s="11"/>
      <c r="T53" s="11"/>
      <c r="U53" s="11"/>
      <c r="V53" s="11"/>
      <c r="W53" s="11"/>
      <c r="X53" s="11"/>
      <c r="Y53" s="11"/>
      <c r="Z53" s="11"/>
      <c r="AA53" s="11"/>
      <c r="AB53" s="11"/>
      <c r="AC53" s="11"/>
    </row>
    <row r="54" spans="1:29" s="10" customFormat="1">
      <c r="A54" s="94"/>
      <c r="B54" s="8"/>
      <c r="C54" s="9"/>
      <c r="R54" s="11"/>
      <c r="S54" s="11"/>
      <c r="T54" s="11"/>
      <c r="U54" s="11"/>
      <c r="V54" s="11"/>
      <c r="W54" s="11"/>
      <c r="X54" s="11"/>
      <c r="Y54" s="11"/>
      <c r="Z54" s="11"/>
      <c r="AA54" s="11"/>
      <c r="AB54" s="11"/>
      <c r="AC54" s="11"/>
    </row>
    <row r="55" spans="1:29" s="10" customFormat="1">
      <c r="A55" s="94"/>
      <c r="B55" s="8"/>
      <c r="C55" s="9"/>
      <c r="R55" s="11"/>
      <c r="S55" s="11"/>
      <c r="T55" s="11"/>
      <c r="U55" s="11"/>
      <c r="V55" s="11"/>
      <c r="W55" s="11"/>
      <c r="X55" s="11"/>
      <c r="Y55" s="11"/>
      <c r="Z55" s="11"/>
      <c r="AA55" s="11"/>
      <c r="AB55" s="11"/>
      <c r="AC55" s="11"/>
    </row>
    <row r="56" spans="1:29" s="10" customFormat="1">
      <c r="A56" s="94"/>
      <c r="B56" s="8"/>
      <c r="C56" s="9"/>
      <c r="R56" s="11"/>
      <c r="S56" s="11"/>
      <c r="T56" s="11"/>
      <c r="U56" s="11"/>
      <c r="V56" s="11"/>
      <c r="W56" s="11"/>
      <c r="X56" s="11"/>
      <c r="Y56" s="11"/>
      <c r="Z56" s="11"/>
      <c r="AA56" s="11"/>
      <c r="AB56" s="11"/>
      <c r="AC56" s="11"/>
    </row>
    <row r="57" spans="1:29" s="10" customFormat="1">
      <c r="A57" s="94"/>
      <c r="B57" s="8"/>
      <c r="C57" s="9"/>
      <c r="R57" s="11"/>
      <c r="S57" s="11"/>
      <c r="T57" s="11"/>
      <c r="U57" s="11"/>
      <c r="V57" s="11"/>
      <c r="W57" s="11"/>
      <c r="X57" s="11"/>
      <c r="Y57" s="11"/>
      <c r="Z57" s="11"/>
      <c r="AA57" s="11"/>
      <c r="AB57" s="11"/>
      <c r="AC57" s="11"/>
    </row>
    <row r="58" spans="1:29" s="10" customFormat="1">
      <c r="A58" s="94"/>
      <c r="B58" s="8"/>
      <c r="C58" s="9"/>
      <c r="R58" s="11"/>
      <c r="S58" s="11"/>
      <c r="T58" s="11"/>
      <c r="U58" s="11"/>
      <c r="V58" s="11"/>
      <c r="W58" s="11"/>
      <c r="X58" s="11"/>
      <c r="Y58" s="11"/>
      <c r="Z58" s="11"/>
      <c r="AA58" s="11"/>
      <c r="AB58" s="11"/>
      <c r="AC58" s="11"/>
    </row>
    <row r="59" spans="1:29" s="10" customFormat="1">
      <c r="A59" s="94"/>
      <c r="B59" s="8"/>
      <c r="C59" s="9"/>
      <c r="R59" s="11"/>
      <c r="S59" s="11"/>
      <c r="T59" s="11"/>
      <c r="U59" s="11"/>
      <c r="V59" s="11"/>
      <c r="W59" s="11"/>
      <c r="X59" s="11"/>
      <c r="Y59" s="11"/>
      <c r="Z59" s="11"/>
      <c r="AA59" s="11"/>
      <c r="AB59" s="11"/>
      <c r="AC59" s="11"/>
    </row>
    <row r="60" spans="1:29" s="10" customFormat="1">
      <c r="A60" s="94"/>
      <c r="B60" s="8"/>
      <c r="C60" s="9"/>
      <c r="R60" s="11"/>
      <c r="S60" s="11"/>
      <c r="T60" s="11"/>
      <c r="U60" s="11"/>
      <c r="V60" s="11"/>
      <c r="W60" s="11"/>
      <c r="X60" s="11"/>
      <c r="Y60" s="11"/>
      <c r="Z60" s="11"/>
      <c r="AA60" s="11"/>
      <c r="AB60" s="11"/>
      <c r="AC60" s="11"/>
    </row>
    <row r="61" spans="1:29" s="10" customFormat="1">
      <c r="A61" s="94"/>
      <c r="B61" s="8"/>
      <c r="C61" s="9"/>
      <c r="R61" s="11"/>
      <c r="S61" s="11"/>
      <c r="T61" s="11"/>
      <c r="U61" s="11"/>
      <c r="V61" s="11"/>
      <c r="W61" s="11"/>
      <c r="X61" s="11"/>
      <c r="Y61" s="11"/>
      <c r="Z61" s="11"/>
      <c r="AA61" s="11"/>
      <c r="AB61" s="11"/>
      <c r="AC61" s="11"/>
    </row>
    <row r="62" spans="1:29" s="10" customFormat="1">
      <c r="A62" s="94"/>
      <c r="B62" s="8"/>
      <c r="C62" s="9"/>
      <c r="R62" s="11"/>
      <c r="S62" s="11"/>
      <c r="T62" s="11"/>
      <c r="U62" s="11"/>
      <c r="V62" s="11"/>
      <c r="W62" s="11"/>
      <c r="X62" s="11"/>
      <c r="Y62" s="11"/>
      <c r="Z62" s="11"/>
      <c r="AA62" s="11"/>
      <c r="AB62" s="11"/>
      <c r="AC62" s="11"/>
    </row>
    <row r="63" spans="1:29" s="10" customFormat="1">
      <c r="A63" s="94"/>
      <c r="B63" s="8"/>
      <c r="C63" s="9"/>
      <c r="R63" s="11"/>
      <c r="S63" s="11"/>
      <c r="T63" s="11"/>
      <c r="U63" s="11"/>
      <c r="V63" s="11"/>
      <c r="W63" s="11"/>
      <c r="X63" s="11"/>
      <c r="Y63" s="11"/>
      <c r="Z63" s="11"/>
      <c r="AA63" s="11"/>
      <c r="AB63" s="11"/>
      <c r="AC63" s="11"/>
    </row>
    <row r="64" spans="1:29" s="10" customFormat="1">
      <c r="A64" s="94"/>
      <c r="B64" s="8"/>
      <c r="C64" s="9"/>
      <c r="R64" s="11"/>
      <c r="S64" s="11"/>
      <c r="T64" s="11"/>
      <c r="U64" s="11"/>
      <c r="V64" s="11"/>
      <c r="W64" s="11"/>
      <c r="X64" s="11"/>
      <c r="Y64" s="11"/>
      <c r="Z64" s="11"/>
      <c r="AA64" s="11"/>
      <c r="AB64" s="11"/>
      <c r="AC64" s="11"/>
    </row>
    <row r="65" spans="1:29" s="10" customFormat="1">
      <c r="A65" s="94"/>
      <c r="B65" s="8"/>
      <c r="C65" s="9"/>
      <c r="R65" s="11"/>
      <c r="S65" s="11"/>
      <c r="T65" s="11"/>
      <c r="U65" s="11"/>
      <c r="V65" s="11"/>
      <c r="W65" s="11"/>
      <c r="X65" s="11"/>
      <c r="Y65" s="11"/>
      <c r="Z65" s="11"/>
      <c r="AA65" s="11"/>
      <c r="AB65" s="11"/>
      <c r="AC65" s="11"/>
    </row>
    <row r="66" spans="1:29" s="10" customFormat="1">
      <c r="A66" s="94"/>
      <c r="B66" s="8"/>
      <c r="C66" s="9"/>
      <c r="R66" s="11"/>
      <c r="S66" s="11"/>
      <c r="T66" s="11"/>
      <c r="U66" s="11"/>
      <c r="V66" s="11"/>
      <c r="W66" s="11"/>
      <c r="X66" s="11"/>
      <c r="Y66" s="11"/>
      <c r="Z66" s="11"/>
      <c r="AA66" s="11"/>
      <c r="AB66" s="11"/>
      <c r="AC66" s="11"/>
    </row>
    <row r="67" spans="1:29" s="10" customFormat="1">
      <c r="A67" s="94"/>
      <c r="B67" s="8"/>
      <c r="C67" s="9"/>
      <c r="R67" s="11"/>
      <c r="S67" s="11"/>
      <c r="T67" s="11"/>
      <c r="U67" s="11"/>
      <c r="V67" s="11"/>
      <c r="W67" s="11"/>
      <c r="X67" s="11"/>
      <c r="Y67" s="11"/>
      <c r="Z67" s="11"/>
      <c r="AA67" s="11"/>
      <c r="AB67" s="11"/>
      <c r="AC67" s="11"/>
    </row>
    <row r="68" spans="1:29" s="10" customFormat="1">
      <c r="A68" s="94"/>
      <c r="B68" s="8"/>
      <c r="C68" s="9"/>
      <c r="R68" s="11"/>
      <c r="S68" s="11"/>
      <c r="T68" s="11"/>
      <c r="U68" s="11"/>
      <c r="V68" s="11"/>
      <c r="W68" s="11"/>
      <c r="X68" s="11"/>
      <c r="Y68" s="11"/>
      <c r="Z68" s="11"/>
      <c r="AA68" s="11"/>
      <c r="AB68" s="11"/>
      <c r="AC68" s="11"/>
    </row>
    <row r="69" spans="1:29" s="10" customFormat="1">
      <c r="A69" s="94"/>
      <c r="B69" s="8"/>
      <c r="C69" s="9"/>
      <c r="R69" s="11"/>
      <c r="S69" s="11"/>
      <c r="T69" s="11"/>
      <c r="U69" s="11"/>
      <c r="V69" s="11"/>
      <c r="W69" s="11"/>
      <c r="X69" s="11"/>
      <c r="Y69" s="11"/>
      <c r="Z69" s="11"/>
      <c r="AA69" s="11"/>
      <c r="AB69" s="11"/>
      <c r="AC69" s="11"/>
    </row>
    <row r="70" spans="1:29" s="10" customFormat="1">
      <c r="A70" s="94"/>
      <c r="B70" s="8"/>
      <c r="C70" s="9"/>
      <c r="R70" s="11"/>
      <c r="S70" s="11"/>
      <c r="T70" s="11"/>
      <c r="U70" s="11"/>
      <c r="V70" s="11"/>
      <c r="W70" s="11"/>
      <c r="X70" s="11"/>
      <c r="Y70" s="11"/>
      <c r="Z70" s="11"/>
      <c r="AA70" s="11"/>
      <c r="AB70" s="11"/>
      <c r="AC70" s="11"/>
    </row>
    <row r="71" spans="1:29" s="10" customFormat="1">
      <c r="A71" s="94"/>
      <c r="B71" s="8"/>
      <c r="C71" s="9"/>
      <c r="R71" s="11"/>
      <c r="S71" s="11"/>
      <c r="T71" s="11"/>
      <c r="U71" s="11"/>
      <c r="V71" s="11"/>
      <c r="W71" s="11"/>
      <c r="X71" s="11"/>
      <c r="Y71" s="11"/>
      <c r="Z71" s="11"/>
      <c r="AA71" s="11"/>
      <c r="AB71" s="11"/>
      <c r="AC71" s="11"/>
    </row>
    <row r="72" spans="1:29" s="10" customFormat="1">
      <c r="A72" s="94"/>
      <c r="B72" s="8"/>
      <c r="C72" s="9"/>
      <c r="R72" s="11"/>
      <c r="S72" s="11"/>
      <c r="T72" s="11"/>
      <c r="U72" s="11"/>
      <c r="V72" s="11"/>
      <c r="W72" s="11"/>
      <c r="X72" s="11"/>
      <c r="Y72" s="11"/>
      <c r="Z72" s="11"/>
      <c r="AA72" s="11"/>
      <c r="AB72" s="11"/>
      <c r="AC72" s="11"/>
    </row>
    <row r="73" spans="1:29" s="10" customFormat="1">
      <c r="A73" s="94"/>
      <c r="B73" s="8"/>
      <c r="C73" s="9"/>
      <c r="R73" s="11"/>
      <c r="S73" s="11"/>
      <c r="T73" s="11"/>
      <c r="U73" s="11"/>
      <c r="V73" s="11"/>
      <c r="W73" s="11"/>
      <c r="X73" s="11"/>
      <c r="Y73" s="11"/>
      <c r="Z73" s="11"/>
      <c r="AA73" s="11"/>
      <c r="AB73" s="11"/>
      <c r="AC73" s="11"/>
    </row>
    <row r="74" spans="1:29" s="10" customFormat="1">
      <c r="A74" s="94"/>
      <c r="B74" s="8"/>
      <c r="C74" s="9"/>
      <c r="R74" s="11"/>
      <c r="S74" s="11"/>
      <c r="T74" s="11"/>
      <c r="U74" s="11"/>
      <c r="V74" s="11"/>
      <c r="W74" s="11"/>
      <c r="X74" s="11"/>
      <c r="Y74" s="11"/>
      <c r="Z74" s="11"/>
      <c r="AA74" s="11"/>
      <c r="AB74" s="11"/>
      <c r="AC74" s="11"/>
    </row>
    <row r="75" spans="1:29" s="10" customFormat="1">
      <c r="A75" s="94"/>
      <c r="B75" s="8"/>
      <c r="C75" s="9"/>
      <c r="R75" s="11"/>
      <c r="S75" s="11"/>
      <c r="T75" s="11"/>
      <c r="U75" s="11"/>
      <c r="V75" s="11"/>
      <c r="W75" s="11"/>
      <c r="X75" s="11"/>
      <c r="Y75" s="11"/>
      <c r="Z75" s="11"/>
      <c r="AA75" s="11"/>
      <c r="AB75" s="11"/>
      <c r="AC75" s="11"/>
    </row>
    <row r="76" spans="1:29" s="10" customFormat="1">
      <c r="A76" s="94"/>
      <c r="B76" s="8"/>
      <c r="C76" s="9"/>
      <c r="R76" s="11"/>
      <c r="S76" s="11"/>
      <c r="T76" s="11"/>
      <c r="U76" s="11"/>
      <c r="V76" s="11"/>
      <c r="W76" s="11"/>
      <c r="X76" s="11"/>
      <c r="Y76" s="11"/>
      <c r="Z76" s="11"/>
      <c r="AA76" s="11"/>
      <c r="AB76" s="11"/>
      <c r="AC76" s="11"/>
    </row>
    <row r="77" spans="1:29" s="10" customFormat="1">
      <c r="A77" s="94"/>
      <c r="B77" s="8"/>
      <c r="C77" s="9"/>
      <c r="R77" s="11"/>
      <c r="S77" s="11"/>
      <c r="T77" s="11"/>
      <c r="U77" s="11"/>
      <c r="V77" s="11"/>
      <c r="W77" s="11"/>
      <c r="X77" s="11"/>
      <c r="Y77" s="11"/>
      <c r="Z77" s="11"/>
      <c r="AA77" s="11"/>
      <c r="AB77" s="11"/>
      <c r="AC77" s="11"/>
    </row>
    <row r="78" spans="1:29" s="10" customFormat="1">
      <c r="A78" s="94"/>
      <c r="B78" s="8"/>
      <c r="C78" s="9"/>
      <c r="R78" s="11"/>
      <c r="S78" s="11"/>
      <c r="T78" s="11"/>
      <c r="U78" s="11"/>
      <c r="V78" s="11"/>
      <c r="W78" s="11"/>
      <c r="X78" s="11"/>
      <c r="Y78" s="11"/>
      <c r="Z78" s="11"/>
      <c r="AA78" s="11"/>
      <c r="AB78" s="11"/>
      <c r="AC78" s="11"/>
    </row>
    <row r="79" spans="1:29" s="10" customFormat="1">
      <c r="A79" s="94"/>
      <c r="B79" s="8"/>
      <c r="C79" s="9"/>
      <c r="R79" s="11"/>
      <c r="S79" s="11"/>
      <c r="T79" s="11"/>
      <c r="U79" s="11"/>
      <c r="V79" s="11"/>
      <c r="W79" s="11"/>
      <c r="X79" s="11"/>
      <c r="Y79" s="11"/>
      <c r="Z79" s="11"/>
      <c r="AA79" s="11"/>
      <c r="AB79" s="11"/>
      <c r="AC79" s="11"/>
    </row>
    <row r="80" spans="1:29" s="10" customFormat="1">
      <c r="A80" s="94"/>
      <c r="B80" s="8"/>
      <c r="C80" s="9"/>
      <c r="R80" s="11"/>
      <c r="S80" s="11"/>
      <c r="T80" s="11"/>
      <c r="U80" s="11"/>
      <c r="V80" s="11"/>
      <c r="W80" s="11"/>
      <c r="X80" s="11"/>
      <c r="Y80" s="11"/>
      <c r="Z80" s="11"/>
      <c r="AA80" s="11"/>
      <c r="AB80" s="11"/>
      <c r="AC80" s="11"/>
    </row>
    <row r="81" spans="1:29" s="10" customFormat="1">
      <c r="A81" s="94"/>
      <c r="B81" s="8"/>
      <c r="C81" s="9"/>
      <c r="R81" s="11"/>
      <c r="S81" s="11"/>
      <c r="T81" s="11"/>
      <c r="U81" s="11"/>
      <c r="V81" s="11"/>
      <c r="W81" s="11"/>
      <c r="X81" s="11"/>
      <c r="Y81" s="11"/>
      <c r="Z81" s="11"/>
      <c r="AA81" s="11"/>
      <c r="AB81" s="11"/>
      <c r="AC81" s="11"/>
    </row>
    <row r="82" spans="1:29" s="10" customFormat="1">
      <c r="A82" s="94"/>
      <c r="B82" s="8"/>
      <c r="C82" s="9"/>
      <c r="R82" s="11"/>
      <c r="S82" s="11"/>
      <c r="T82" s="11"/>
      <c r="U82" s="11"/>
      <c r="V82" s="11"/>
      <c r="W82" s="11"/>
      <c r="X82" s="11"/>
      <c r="Y82" s="11"/>
      <c r="Z82" s="11"/>
      <c r="AA82" s="11"/>
      <c r="AB82" s="11"/>
      <c r="AC82" s="11"/>
    </row>
    <row r="83" spans="1:29" s="10" customFormat="1">
      <c r="A83" s="94"/>
      <c r="B83" s="8"/>
      <c r="C83" s="9"/>
      <c r="R83" s="11"/>
      <c r="S83" s="11"/>
      <c r="T83" s="11"/>
      <c r="U83" s="11"/>
      <c r="V83" s="11"/>
      <c r="W83" s="11"/>
      <c r="X83" s="11"/>
      <c r="Y83" s="11"/>
      <c r="Z83" s="11"/>
      <c r="AA83" s="11"/>
      <c r="AB83" s="11"/>
      <c r="AC83" s="11"/>
    </row>
    <row r="84" spans="1:29" s="10" customFormat="1">
      <c r="A84" s="94"/>
      <c r="B84" s="8"/>
      <c r="C84" s="9"/>
      <c r="R84" s="11"/>
      <c r="S84" s="11"/>
      <c r="T84" s="11"/>
      <c r="U84" s="11"/>
      <c r="V84" s="11"/>
      <c r="W84" s="11"/>
      <c r="X84" s="11"/>
      <c r="Y84" s="11"/>
      <c r="Z84" s="11"/>
      <c r="AA84" s="11"/>
      <c r="AB84" s="11"/>
      <c r="AC84" s="11"/>
    </row>
    <row r="85" spans="1:29" s="10" customFormat="1">
      <c r="A85" s="94"/>
      <c r="B85" s="8"/>
      <c r="C85" s="9"/>
      <c r="R85" s="11"/>
      <c r="S85" s="11"/>
      <c r="T85" s="11"/>
      <c r="U85" s="11"/>
      <c r="V85" s="11"/>
      <c r="W85" s="11"/>
      <c r="X85" s="11"/>
      <c r="Y85" s="11"/>
      <c r="Z85" s="11"/>
      <c r="AA85" s="11"/>
      <c r="AB85" s="11"/>
      <c r="AC85" s="11"/>
    </row>
    <row r="86" spans="1:29" s="10" customFormat="1">
      <c r="A86" s="94"/>
      <c r="B86" s="8"/>
      <c r="C86" s="9"/>
      <c r="R86" s="11"/>
      <c r="S86" s="11"/>
      <c r="T86" s="11"/>
      <c r="U86" s="11"/>
      <c r="V86" s="11"/>
      <c r="W86" s="11"/>
      <c r="X86" s="11"/>
      <c r="Y86" s="11"/>
      <c r="Z86" s="11"/>
      <c r="AA86" s="11"/>
      <c r="AB86" s="11"/>
      <c r="AC86" s="11"/>
    </row>
    <row r="87" spans="1:29" s="10" customFormat="1">
      <c r="A87" s="94"/>
      <c r="B87" s="8"/>
      <c r="C87" s="9"/>
      <c r="R87" s="11"/>
      <c r="S87" s="11"/>
      <c r="T87" s="11"/>
      <c r="U87" s="11"/>
      <c r="V87" s="11"/>
      <c r="W87" s="11"/>
      <c r="X87" s="11"/>
      <c r="Y87" s="11"/>
      <c r="Z87" s="11"/>
      <c r="AA87" s="11"/>
      <c r="AB87" s="11"/>
      <c r="AC87" s="11"/>
    </row>
    <row r="88" spans="1:29" s="10" customFormat="1">
      <c r="A88" s="94"/>
      <c r="B88" s="8"/>
      <c r="C88" s="9"/>
      <c r="R88" s="11"/>
      <c r="S88" s="11"/>
      <c r="T88" s="11"/>
      <c r="U88" s="11"/>
      <c r="V88" s="11"/>
      <c r="W88" s="11"/>
      <c r="X88" s="11"/>
      <c r="Y88" s="11"/>
      <c r="Z88" s="11"/>
      <c r="AA88" s="11"/>
      <c r="AB88" s="11"/>
      <c r="AC88" s="11"/>
    </row>
    <row r="89" spans="1:29" s="10" customFormat="1">
      <c r="A89" s="94"/>
      <c r="B89" s="8"/>
      <c r="C89" s="9"/>
      <c r="R89" s="11"/>
      <c r="S89" s="11"/>
      <c r="T89" s="11"/>
      <c r="U89" s="11"/>
      <c r="V89" s="11"/>
      <c r="W89" s="11"/>
      <c r="X89" s="11"/>
      <c r="Y89" s="11"/>
      <c r="Z89" s="11"/>
      <c r="AA89" s="11"/>
      <c r="AB89" s="11"/>
      <c r="AC89" s="11"/>
    </row>
    <row r="90" spans="1:29" s="10" customFormat="1">
      <c r="A90" s="94"/>
      <c r="B90" s="8"/>
      <c r="C90" s="9"/>
      <c r="R90" s="11"/>
      <c r="S90" s="11"/>
      <c r="T90" s="11"/>
      <c r="U90" s="11"/>
      <c r="V90" s="11"/>
      <c r="W90" s="11"/>
      <c r="X90" s="11"/>
      <c r="Y90" s="11"/>
      <c r="Z90" s="11"/>
      <c r="AA90" s="11"/>
      <c r="AB90" s="11"/>
      <c r="AC90" s="11"/>
    </row>
    <row r="91" spans="1:29" s="10" customFormat="1">
      <c r="A91" s="94"/>
      <c r="B91" s="8"/>
      <c r="C91" s="9"/>
      <c r="R91" s="11"/>
      <c r="S91" s="11"/>
      <c r="T91" s="11"/>
      <c r="U91" s="11"/>
      <c r="V91" s="11"/>
      <c r="W91" s="11"/>
      <c r="X91" s="11"/>
      <c r="Y91" s="11"/>
      <c r="Z91" s="11"/>
      <c r="AA91" s="11"/>
      <c r="AB91" s="11"/>
      <c r="AC91" s="11"/>
    </row>
    <row r="92" spans="1:29" s="10" customFormat="1">
      <c r="A92" s="94"/>
      <c r="B92" s="8"/>
      <c r="C92" s="9"/>
      <c r="R92" s="11"/>
      <c r="S92" s="11"/>
      <c r="T92" s="11"/>
      <c r="U92" s="11"/>
      <c r="V92" s="11"/>
      <c r="W92" s="11"/>
      <c r="X92" s="11"/>
      <c r="Y92" s="11"/>
      <c r="Z92" s="11"/>
      <c r="AA92" s="11"/>
      <c r="AB92" s="11"/>
      <c r="AC92" s="11"/>
    </row>
    <row r="93" spans="1:29" s="10" customFormat="1">
      <c r="A93" s="94"/>
      <c r="B93" s="8"/>
      <c r="C93" s="9"/>
      <c r="R93" s="11"/>
      <c r="S93" s="11"/>
      <c r="T93" s="11"/>
      <c r="U93" s="11"/>
      <c r="V93" s="11"/>
      <c r="W93" s="11"/>
      <c r="X93" s="11"/>
      <c r="Y93" s="11"/>
      <c r="Z93" s="11"/>
      <c r="AA93" s="11"/>
      <c r="AB93" s="11"/>
      <c r="AC93" s="11"/>
    </row>
    <row r="94" spans="1:29" s="10" customFormat="1">
      <c r="A94" s="94"/>
      <c r="B94" s="8"/>
      <c r="C94" s="9"/>
      <c r="R94" s="11"/>
      <c r="S94" s="11"/>
      <c r="T94" s="11"/>
      <c r="U94" s="11"/>
      <c r="V94" s="11"/>
      <c r="W94" s="11"/>
      <c r="X94" s="11"/>
      <c r="Y94" s="11"/>
      <c r="Z94" s="11"/>
      <c r="AA94" s="11"/>
      <c r="AB94" s="11"/>
      <c r="AC94" s="11"/>
    </row>
    <row r="95" spans="1:29" s="10" customFormat="1">
      <c r="A95" s="94"/>
      <c r="B95" s="8"/>
      <c r="C95" s="9"/>
      <c r="R95" s="11"/>
      <c r="S95" s="11"/>
      <c r="T95" s="11"/>
      <c r="U95" s="11"/>
      <c r="V95" s="11"/>
      <c r="W95" s="11"/>
      <c r="X95" s="11"/>
      <c r="Y95" s="11"/>
      <c r="Z95" s="11"/>
      <c r="AA95" s="11"/>
      <c r="AB95" s="11"/>
      <c r="AC95" s="11"/>
    </row>
    <row r="96" spans="1:29" s="10" customFormat="1">
      <c r="A96" s="94"/>
      <c r="B96" s="8"/>
      <c r="C96" s="9"/>
      <c r="R96" s="11"/>
      <c r="S96" s="11"/>
      <c r="T96" s="11"/>
      <c r="U96" s="11"/>
      <c r="V96" s="11"/>
      <c r="W96" s="11"/>
      <c r="X96" s="11"/>
      <c r="Y96" s="11"/>
      <c r="Z96" s="11"/>
      <c r="AA96" s="11"/>
      <c r="AB96" s="11"/>
      <c r="AC96" s="11"/>
    </row>
    <row r="97" spans="1:29" s="10" customFormat="1">
      <c r="A97" s="94"/>
      <c r="B97" s="8"/>
      <c r="C97" s="9"/>
      <c r="R97" s="11"/>
      <c r="S97" s="11"/>
      <c r="T97" s="11"/>
      <c r="U97" s="11"/>
      <c r="V97" s="11"/>
      <c r="W97" s="11"/>
      <c r="X97" s="11"/>
      <c r="Y97" s="11"/>
      <c r="Z97" s="11"/>
      <c r="AA97" s="11"/>
      <c r="AB97" s="11"/>
      <c r="AC97" s="11"/>
    </row>
    <row r="98" spans="1:29" s="10" customFormat="1">
      <c r="A98" s="94"/>
      <c r="B98" s="8"/>
      <c r="C98" s="9"/>
      <c r="R98" s="11"/>
      <c r="S98" s="11"/>
      <c r="T98" s="11"/>
      <c r="U98" s="11"/>
      <c r="V98" s="11"/>
      <c r="W98" s="11"/>
      <c r="X98" s="11"/>
      <c r="Y98" s="11"/>
      <c r="Z98" s="11"/>
      <c r="AA98" s="11"/>
      <c r="AB98" s="11"/>
      <c r="AC98" s="11"/>
    </row>
    <row r="99" spans="1:29" s="10" customFormat="1">
      <c r="A99" s="94"/>
      <c r="B99" s="8"/>
      <c r="C99" s="9"/>
      <c r="R99" s="11"/>
      <c r="S99" s="11"/>
      <c r="T99" s="11"/>
      <c r="U99" s="11"/>
      <c r="V99" s="11"/>
      <c r="W99" s="11"/>
      <c r="X99" s="11"/>
      <c r="Y99" s="11"/>
      <c r="Z99" s="11"/>
      <c r="AA99" s="11"/>
      <c r="AB99" s="11"/>
      <c r="AC99" s="11"/>
    </row>
    <row r="100" spans="1:29" s="10" customFormat="1">
      <c r="A100" s="94"/>
      <c r="B100" s="8"/>
      <c r="C100" s="9"/>
      <c r="R100" s="11"/>
      <c r="S100" s="11"/>
      <c r="T100" s="11"/>
      <c r="U100" s="11"/>
      <c r="V100" s="11"/>
      <c r="W100" s="11"/>
      <c r="X100" s="11"/>
      <c r="Y100" s="11"/>
      <c r="Z100" s="11"/>
      <c r="AA100" s="11"/>
      <c r="AB100" s="11"/>
      <c r="AC100" s="11"/>
    </row>
    <row r="101" spans="1:29" s="10" customFormat="1">
      <c r="A101" s="94"/>
      <c r="B101" s="8"/>
      <c r="C101" s="9"/>
      <c r="R101" s="11"/>
      <c r="S101" s="11"/>
      <c r="T101" s="11"/>
      <c r="U101" s="11"/>
      <c r="V101" s="11"/>
      <c r="W101" s="11"/>
      <c r="X101" s="11"/>
      <c r="Y101" s="11"/>
      <c r="Z101" s="11"/>
      <c r="AA101" s="11"/>
      <c r="AB101" s="11"/>
      <c r="AC101" s="11"/>
    </row>
    <row r="102" spans="1:29" s="10" customFormat="1">
      <c r="A102" s="94"/>
      <c r="B102" s="8"/>
      <c r="C102" s="9"/>
      <c r="R102" s="11"/>
      <c r="S102" s="11"/>
      <c r="T102" s="11"/>
      <c r="U102" s="11"/>
      <c r="V102" s="11"/>
      <c r="W102" s="11"/>
      <c r="X102" s="11"/>
      <c r="Y102" s="11"/>
      <c r="Z102" s="11"/>
      <c r="AA102" s="11"/>
      <c r="AB102" s="11"/>
      <c r="AC102" s="11"/>
    </row>
    <row r="103" spans="1:29" s="10" customFormat="1">
      <c r="A103" s="94"/>
      <c r="B103" s="8"/>
      <c r="C103" s="9"/>
      <c r="R103" s="11"/>
      <c r="S103" s="11"/>
      <c r="T103" s="11"/>
      <c r="U103" s="11"/>
      <c r="V103" s="11"/>
      <c r="W103" s="11"/>
      <c r="X103" s="11"/>
      <c r="Y103" s="11"/>
      <c r="Z103" s="11"/>
      <c r="AA103" s="11"/>
      <c r="AB103" s="11"/>
      <c r="AC103" s="11"/>
    </row>
    <row r="104" spans="1:29" s="10" customFormat="1">
      <c r="A104" s="94"/>
      <c r="B104" s="8"/>
      <c r="C104" s="9"/>
      <c r="R104" s="11"/>
      <c r="S104" s="11"/>
      <c r="T104" s="11"/>
      <c r="U104" s="11"/>
      <c r="V104" s="11"/>
      <c r="W104" s="11"/>
      <c r="X104" s="11"/>
      <c r="Y104" s="11"/>
      <c r="Z104" s="11"/>
      <c r="AA104" s="11"/>
      <c r="AB104" s="11"/>
      <c r="AC104" s="11"/>
    </row>
    <row r="105" spans="1:29" s="10" customFormat="1">
      <c r="A105" s="94"/>
      <c r="B105" s="8"/>
      <c r="C105" s="9"/>
      <c r="R105" s="11"/>
      <c r="S105" s="11"/>
      <c r="T105" s="11"/>
      <c r="U105" s="11"/>
      <c r="V105" s="11"/>
      <c r="W105" s="11"/>
      <c r="X105" s="11"/>
      <c r="Y105" s="11"/>
      <c r="Z105" s="11"/>
      <c r="AA105" s="11"/>
      <c r="AB105" s="11"/>
      <c r="AC105" s="11"/>
    </row>
    <row r="106" spans="1:29" s="10" customFormat="1">
      <c r="A106" s="94"/>
      <c r="B106" s="8"/>
      <c r="C106" s="9"/>
      <c r="R106" s="11"/>
      <c r="S106" s="11"/>
      <c r="T106" s="11"/>
      <c r="U106" s="11"/>
      <c r="V106" s="11"/>
      <c r="W106" s="11"/>
      <c r="X106" s="11"/>
      <c r="Y106" s="11"/>
      <c r="Z106" s="11"/>
      <c r="AA106" s="11"/>
      <c r="AB106" s="11"/>
      <c r="AC106" s="11"/>
    </row>
    <row r="107" spans="1:29" s="10" customFormat="1">
      <c r="A107" s="94"/>
      <c r="B107" s="8"/>
      <c r="C107" s="9"/>
      <c r="R107" s="11"/>
      <c r="S107" s="11"/>
      <c r="T107" s="11"/>
      <c r="U107" s="11"/>
      <c r="V107" s="11"/>
      <c r="W107" s="11"/>
      <c r="X107" s="11"/>
      <c r="Y107" s="11"/>
      <c r="Z107" s="11"/>
      <c r="AA107" s="11"/>
      <c r="AB107" s="11"/>
      <c r="AC107" s="11"/>
    </row>
    <row r="108" spans="1:29" s="10" customFormat="1">
      <c r="A108" s="94"/>
      <c r="B108" s="8"/>
      <c r="C108" s="9"/>
      <c r="R108" s="11"/>
      <c r="S108" s="11"/>
      <c r="T108" s="11"/>
      <c r="U108" s="11"/>
      <c r="V108" s="11"/>
      <c r="W108" s="11"/>
      <c r="X108" s="11"/>
      <c r="Y108" s="11"/>
      <c r="Z108" s="11"/>
      <c r="AA108" s="11"/>
      <c r="AB108" s="11"/>
      <c r="AC108" s="11"/>
    </row>
    <row r="109" spans="1:29" s="10" customFormat="1">
      <c r="A109" s="94"/>
      <c r="B109" s="8"/>
      <c r="C109" s="9"/>
      <c r="R109" s="11"/>
      <c r="S109" s="11"/>
      <c r="T109" s="11"/>
      <c r="U109" s="11"/>
      <c r="V109" s="11"/>
      <c r="W109" s="11"/>
      <c r="X109" s="11"/>
      <c r="Y109" s="11"/>
      <c r="Z109" s="11"/>
      <c r="AA109" s="11"/>
      <c r="AB109" s="11"/>
      <c r="AC109" s="11"/>
    </row>
    <row r="110" spans="1:29" s="10" customFormat="1">
      <c r="A110" s="94"/>
      <c r="B110" s="8"/>
      <c r="C110" s="9"/>
      <c r="R110" s="11"/>
      <c r="S110" s="11"/>
      <c r="T110" s="11"/>
      <c r="U110" s="11"/>
      <c r="V110" s="11"/>
      <c r="W110" s="11"/>
      <c r="X110" s="11"/>
      <c r="Y110" s="11"/>
      <c r="Z110" s="11"/>
      <c r="AA110" s="11"/>
      <c r="AB110" s="11"/>
      <c r="AC110" s="11"/>
    </row>
    <row r="111" spans="1:29" s="10" customFormat="1">
      <c r="A111" s="94"/>
      <c r="B111" s="8"/>
      <c r="C111" s="9"/>
      <c r="R111" s="11"/>
      <c r="S111" s="11"/>
      <c r="T111" s="11"/>
      <c r="U111" s="11"/>
      <c r="V111" s="11"/>
      <c r="W111" s="11"/>
      <c r="X111" s="11"/>
      <c r="Y111" s="11"/>
      <c r="Z111" s="11"/>
      <c r="AA111" s="11"/>
      <c r="AB111" s="11"/>
      <c r="AC111" s="11"/>
    </row>
    <row r="112" spans="1:29" s="10" customFormat="1">
      <c r="A112" s="94"/>
      <c r="B112" s="8"/>
      <c r="C112" s="9"/>
      <c r="R112" s="11"/>
      <c r="S112" s="11"/>
      <c r="T112" s="11"/>
      <c r="U112" s="11"/>
      <c r="V112" s="11"/>
      <c r="W112" s="11"/>
      <c r="X112" s="11"/>
      <c r="Y112" s="11"/>
      <c r="Z112" s="11"/>
      <c r="AA112" s="11"/>
      <c r="AB112" s="11"/>
      <c r="AC112" s="11"/>
    </row>
    <row r="113" spans="1:29" s="10" customFormat="1">
      <c r="A113" s="94"/>
      <c r="B113" s="8"/>
      <c r="C113" s="9"/>
      <c r="R113" s="11"/>
      <c r="S113" s="11"/>
      <c r="T113" s="11"/>
      <c r="U113" s="11"/>
      <c r="V113" s="11"/>
      <c r="W113" s="11"/>
      <c r="X113" s="11"/>
      <c r="Y113" s="11"/>
      <c r="Z113" s="11"/>
      <c r="AA113" s="11"/>
      <c r="AB113" s="11"/>
      <c r="AC113" s="11"/>
    </row>
    <row r="114" spans="1:29" s="10" customFormat="1">
      <c r="A114" s="94"/>
      <c r="B114" s="8"/>
      <c r="C114" s="9"/>
      <c r="R114" s="11"/>
      <c r="S114" s="11"/>
      <c r="T114" s="11"/>
      <c r="U114" s="11"/>
      <c r="V114" s="11"/>
      <c r="W114" s="11"/>
      <c r="X114" s="11"/>
      <c r="Y114" s="11"/>
      <c r="Z114" s="11"/>
      <c r="AA114" s="11"/>
      <c r="AB114" s="11"/>
      <c r="AC114" s="11"/>
    </row>
    <row r="115" spans="1:29" s="10" customFormat="1">
      <c r="A115" s="94"/>
      <c r="B115" s="8"/>
      <c r="C115" s="9"/>
      <c r="R115" s="11"/>
      <c r="S115" s="11"/>
      <c r="T115" s="11"/>
      <c r="U115" s="11"/>
      <c r="V115" s="11"/>
      <c r="W115" s="11"/>
      <c r="X115" s="11"/>
      <c r="Y115" s="11"/>
      <c r="Z115" s="11"/>
      <c r="AA115" s="11"/>
      <c r="AB115" s="11"/>
      <c r="AC115" s="11"/>
    </row>
    <row r="116" spans="1:29" s="10" customFormat="1">
      <c r="A116" s="94"/>
      <c r="B116" s="8"/>
      <c r="C116" s="9"/>
      <c r="R116" s="11"/>
      <c r="S116" s="11"/>
      <c r="T116" s="11"/>
      <c r="U116" s="11"/>
      <c r="V116" s="11"/>
      <c r="W116" s="11"/>
      <c r="X116" s="11"/>
      <c r="Y116" s="11"/>
      <c r="Z116" s="11"/>
      <c r="AA116" s="11"/>
      <c r="AB116" s="11"/>
      <c r="AC116" s="11"/>
    </row>
    <row r="117" spans="1:29" s="10" customFormat="1">
      <c r="A117" s="94"/>
      <c r="B117" s="8"/>
      <c r="C117" s="9"/>
      <c r="R117" s="11"/>
      <c r="S117" s="11"/>
      <c r="T117" s="11"/>
      <c r="U117" s="11"/>
      <c r="V117" s="11"/>
      <c r="W117" s="11"/>
      <c r="X117" s="11"/>
      <c r="Y117" s="11"/>
      <c r="Z117" s="11"/>
      <c r="AA117" s="11"/>
      <c r="AB117" s="11"/>
      <c r="AC117" s="11"/>
    </row>
    <row r="118" spans="1:29" s="10" customFormat="1">
      <c r="A118" s="94"/>
      <c r="B118" s="8"/>
      <c r="C118" s="9"/>
      <c r="R118" s="11"/>
      <c r="S118" s="11"/>
      <c r="T118" s="11"/>
      <c r="U118" s="11"/>
      <c r="V118" s="11"/>
      <c r="W118" s="11"/>
      <c r="X118" s="11"/>
      <c r="Y118" s="11"/>
      <c r="Z118" s="11"/>
      <c r="AA118" s="11"/>
      <c r="AB118" s="11"/>
      <c r="AC118" s="11"/>
    </row>
    <row r="119" spans="1:29" s="10" customFormat="1">
      <c r="A119" s="94"/>
      <c r="B119" s="8"/>
      <c r="C119" s="9"/>
      <c r="R119" s="11"/>
      <c r="S119" s="11"/>
      <c r="T119" s="11"/>
      <c r="U119" s="11"/>
      <c r="V119" s="11"/>
      <c r="W119" s="11"/>
      <c r="X119" s="11"/>
      <c r="Y119" s="11"/>
      <c r="Z119" s="11"/>
      <c r="AA119" s="11"/>
      <c r="AB119" s="11"/>
      <c r="AC119" s="11"/>
    </row>
    <row r="120" spans="1:29" s="10" customFormat="1">
      <c r="A120" s="94"/>
      <c r="B120" s="8"/>
      <c r="C120" s="9"/>
      <c r="R120" s="11"/>
      <c r="S120" s="11"/>
      <c r="T120" s="11"/>
      <c r="U120" s="11"/>
      <c r="V120" s="11"/>
      <c r="W120" s="11"/>
      <c r="X120" s="11"/>
      <c r="Y120" s="11"/>
      <c r="Z120" s="11"/>
      <c r="AA120" s="11"/>
      <c r="AB120" s="11"/>
      <c r="AC120" s="11"/>
    </row>
    <row r="121" spans="1:29" s="10" customFormat="1">
      <c r="A121" s="94"/>
      <c r="B121" s="8"/>
      <c r="C121" s="9"/>
      <c r="R121" s="11"/>
      <c r="S121" s="11"/>
      <c r="T121" s="11"/>
      <c r="U121" s="11"/>
      <c r="V121" s="11"/>
      <c r="W121" s="11"/>
      <c r="X121" s="11"/>
      <c r="Y121" s="11"/>
      <c r="Z121" s="11"/>
      <c r="AA121" s="11"/>
      <c r="AB121" s="11"/>
      <c r="AC121" s="11"/>
    </row>
    <row r="122" spans="1:29" s="10" customFormat="1">
      <c r="A122" s="94"/>
      <c r="B122" s="8"/>
      <c r="C122" s="9"/>
      <c r="R122" s="11"/>
      <c r="S122" s="11"/>
      <c r="T122" s="11"/>
      <c r="U122" s="11"/>
      <c r="V122" s="11"/>
      <c r="W122" s="11"/>
      <c r="X122" s="11"/>
      <c r="Y122" s="11"/>
      <c r="Z122" s="11"/>
      <c r="AA122" s="11"/>
      <c r="AB122" s="11"/>
      <c r="AC122" s="11"/>
    </row>
    <row r="123" spans="1:29" s="10" customFormat="1">
      <c r="A123" s="94"/>
      <c r="B123" s="8"/>
      <c r="C123" s="9"/>
      <c r="R123" s="11"/>
      <c r="S123" s="11"/>
      <c r="T123" s="11"/>
      <c r="U123" s="11"/>
      <c r="V123" s="11"/>
      <c r="W123" s="11"/>
      <c r="X123" s="11"/>
      <c r="Y123" s="11"/>
      <c r="Z123" s="11"/>
      <c r="AA123" s="11"/>
      <c r="AB123" s="11"/>
      <c r="AC123" s="11"/>
    </row>
    <row r="124" spans="1:29" s="10" customFormat="1">
      <c r="A124" s="94"/>
      <c r="B124" s="8"/>
      <c r="C124" s="9"/>
      <c r="R124" s="11"/>
      <c r="S124" s="11"/>
      <c r="T124" s="11"/>
      <c r="U124" s="11"/>
      <c r="V124" s="11"/>
      <c r="W124" s="11"/>
      <c r="X124" s="11"/>
      <c r="Y124" s="11"/>
      <c r="Z124" s="11"/>
      <c r="AA124" s="11"/>
      <c r="AB124" s="11"/>
      <c r="AC124" s="11"/>
    </row>
    <row r="125" spans="1:29" s="10" customFormat="1">
      <c r="A125" s="94"/>
      <c r="B125" s="8"/>
      <c r="C125" s="9"/>
      <c r="R125" s="11"/>
      <c r="S125" s="11"/>
      <c r="T125" s="11"/>
      <c r="U125" s="11"/>
      <c r="V125" s="11"/>
      <c r="W125" s="11"/>
      <c r="X125" s="11"/>
      <c r="Y125" s="11"/>
      <c r="Z125" s="11"/>
      <c r="AA125" s="11"/>
      <c r="AB125" s="11"/>
      <c r="AC125" s="11"/>
    </row>
    <row r="126" spans="1:29" s="10" customFormat="1">
      <c r="A126" s="94"/>
      <c r="B126" s="8"/>
      <c r="C126" s="9"/>
      <c r="R126" s="11"/>
      <c r="S126" s="11"/>
      <c r="T126" s="11"/>
      <c r="U126" s="11"/>
      <c r="V126" s="11"/>
      <c r="W126" s="11"/>
      <c r="X126" s="11"/>
      <c r="Y126" s="11"/>
      <c r="Z126" s="11"/>
      <c r="AA126" s="11"/>
      <c r="AB126" s="11"/>
      <c r="AC126" s="11"/>
    </row>
    <row r="127" spans="1:29" s="10" customFormat="1">
      <c r="A127" s="94"/>
      <c r="B127" s="8"/>
      <c r="C127" s="9"/>
      <c r="R127" s="11"/>
      <c r="S127" s="11"/>
      <c r="T127" s="11"/>
      <c r="U127" s="11"/>
      <c r="V127" s="11"/>
      <c r="W127" s="11"/>
      <c r="X127" s="11"/>
      <c r="Y127" s="11"/>
      <c r="Z127" s="11"/>
      <c r="AA127" s="11"/>
      <c r="AB127" s="11"/>
      <c r="AC127" s="11"/>
    </row>
    <row r="128" spans="1:29" s="10" customFormat="1">
      <c r="A128" s="94"/>
      <c r="B128" s="8"/>
      <c r="C128" s="9"/>
      <c r="R128" s="11"/>
      <c r="S128" s="11"/>
      <c r="T128" s="11"/>
      <c r="U128" s="11"/>
      <c r="V128" s="11"/>
      <c r="W128" s="11"/>
      <c r="X128" s="11"/>
      <c r="Y128" s="11"/>
      <c r="Z128" s="11"/>
      <c r="AA128" s="11"/>
      <c r="AB128" s="11"/>
      <c r="AC128" s="11"/>
    </row>
    <row r="129" spans="1:29" s="10" customFormat="1">
      <c r="A129" s="94"/>
      <c r="B129" s="8"/>
      <c r="C129" s="9"/>
      <c r="R129" s="11"/>
      <c r="S129" s="11"/>
      <c r="T129" s="11"/>
      <c r="U129" s="11"/>
      <c r="V129" s="11"/>
      <c r="W129" s="11"/>
      <c r="X129" s="11"/>
      <c r="Y129" s="11"/>
      <c r="Z129" s="11"/>
      <c r="AA129" s="11"/>
      <c r="AB129" s="11"/>
      <c r="AC129" s="11"/>
    </row>
    <row r="130" spans="1:29" s="10" customFormat="1">
      <c r="A130" s="94"/>
      <c r="B130" s="8"/>
      <c r="C130" s="9"/>
      <c r="R130" s="11"/>
      <c r="S130" s="11"/>
      <c r="T130" s="11"/>
      <c r="U130" s="11"/>
      <c r="V130" s="11"/>
      <c r="W130" s="11"/>
      <c r="X130" s="11"/>
      <c r="Y130" s="11"/>
      <c r="Z130" s="11"/>
      <c r="AA130" s="11"/>
      <c r="AB130" s="11"/>
      <c r="AC130" s="11"/>
    </row>
    <row r="131" spans="1:29" s="10" customFormat="1">
      <c r="A131" s="94"/>
      <c r="B131" s="8"/>
      <c r="C131" s="9"/>
      <c r="R131" s="11"/>
      <c r="S131" s="11"/>
      <c r="T131" s="11"/>
      <c r="U131" s="11"/>
      <c r="V131" s="11"/>
      <c r="W131" s="11"/>
      <c r="X131" s="11"/>
      <c r="Y131" s="11"/>
      <c r="Z131" s="11"/>
      <c r="AA131" s="11"/>
      <c r="AB131" s="11"/>
      <c r="AC131" s="11"/>
    </row>
    <row r="132" spans="1:29" s="10" customFormat="1">
      <c r="A132" s="94"/>
      <c r="B132" s="8"/>
      <c r="C132" s="9"/>
      <c r="R132" s="11"/>
      <c r="S132" s="11"/>
      <c r="T132" s="11"/>
      <c r="U132" s="11"/>
      <c r="V132" s="11"/>
      <c r="W132" s="11"/>
      <c r="X132" s="11"/>
      <c r="Y132" s="11"/>
      <c r="Z132" s="11"/>
      <c r="AA132" s="11"/>
      <c r="AB132" s="11"/>
      <c r="AC132" s="11"/>
    </row>
    <row r="133" spans="1:29" s="10" customFormat="1">
      <c r="A133" s="94"/>
      <c r="B133" s="8"/>
      <c r="C133" s="9"/>
      <c r="R133" s="11"/>
      <c r="S133" s="11"/>
      <c r="T133" s="11"/>
      <c r="U133" s="11"/>
      <c r="V133" s="11"/>
      <c r="W133" s="11"/>
      <c r="X133" s="11"/>
      <c r="Y133" s="11"/>
      <c r="Z133" s="11"/>
      <c r="AA133" s="11"/>
      <c r="AB133" s="11"/>
      <c r="AC133" s="11"/>
    </row>
    <row r="134" spans="1:29" s="10" customFormat="1">
      <c r="A134" s="94"/>
      <c r="B134" s="8"/>
      <c r="C134" s="9"/>
      <c r="R134" s="11"/>
      <c r="S134" s="11"/>
      <c r="T134" s="11"/>
      <c r="U134" s="11"/>
      <c r="V134" s="11"/>
      <c r="W134" s="11"/>
      <c r="X134" s="11"/>
      <c r="Y134" s="11"/>
      <c r="Z134" s="11"/>
      <c r="AA134" s="11"/>
      <c r="AB134" s="11"/>
      <c r="AC134" s="11"/>
    </row>
    <row r="135" spans="1:29" s="10" customFormat="1">
      <c r="A135" s="94"/>
      <c r="B135" s="8"/>
      <c r="C135" s="9"/>
      <c r="R135" s="11"/>
      <c r="S135" s="11"/>
      <c r="T135" s="11"/>
      <c r="U135" s="11"/>
      <c r="V135" s="11"/>
      <c r="W135" s="11"/>
      <c r="X135" s="11"/>
      <c r="Y135" s="11"/>
      <c r="Z135" s="11"/>
      <c r="AA135" s="11"/>
      <c r="AB135" s="11"/>
      <c r="AC135" s="11"/>
    </row>
    <row r="136" spans="1:29" s="10" customFormat="1">
      <c r="A136" s="94"/>
      <c r="B136" s="8"/>
      <c r="C136" s="9"/>
      <c r="R136" s="11"/>
      <c r="S136" s="11"/>
      <c r="T136" s="11"/>
      <c r="U136" s="11"/>
      <c r="V136" s="11"/>
      <c r="W136" s="11"/>
      <c r="X136" s="11"/>
      <c r="Y136" s="11"/>
      <c r="Z136" s="11"/>
      <c r="AA136" s="11"/>
      <c r="AB136" s="11"/>
      <c r="AC136" s="11"/>
    </row>
    <row r="137" spans="1:29" s="10" customFormat="1">
      <c r="A137" s="94"/>
      <c r="B137" s="8"/>
      <c r="C137" s="9"/>
      <c r="R137" s="11"/>
      <c r="S137" s="11"/>
      <c r="T137" s="11"/>
      <c r="U137" s="11"/>
      <c r="V137" s="11"/>
      <c r="W137" s="11"/>
      <c r="X137" s="11"/>
      <c r="Y137" s="11"/>
      <c r="Z137" s="11"/>
      <c r="AA137" s="11"/>
      <c r="AB137" s="11"/>
      <c r="AC137" s="11"/>
    </row>
    <row r="138" spans="1:29" s="10" customFormat="1">
      <c r="A138" s="94"/>
      <c r="B138" s="8"/>
      <c r="C138" s="9"/>
      <c r="R138" s="11"/>
      <c r="S138" s="11"/>
      <c r="T138" s="11"/>
      <c r="U138" s="11"/>
      <c r="V138" s="11"/>
      <c r="W138" s="11"/>
      <c r="X138" s="11"/>
      <c r="Y138" s="11"/>
      <c r="Z138" s="11"/>
      <c r="AA138" s="11"/>
      <c r="AB138" s="11"/>
      <c r="AC138" s="11"/>
    </row>
    <row r="139" spans="1:29" s="10" customFormat="1">
      <c r="A139" s="94"/>
      <c r="B139" s="8"/>
      <c r="C139" s="9"/>
      <c r="R139" s="11"/>
      <c r="S139" s="11"/>
      <c r="T139" s="11"/>
      <c r="U139" s="11"/>
      <c r="V139" s="11"/>
      <c r="W139" s="11"/>
      <c r="X139" s="11"/>
      <c r="Y139" s="11"/>
      <c r="Z139" s="11"/>
      <c r="AA139" s="11"/>
      <c r="AB139" s="11"/>
      <c r="AC139" s="11"/>
    </row>
    <row r="140" spans="1:29" s="10" customFormat="1">
      <c r="A140" s="94"/>
      <c r="B140" s="8"/>
      <c r="C140" s="9"/>
      <c r="R140" s="11"/>
      <c r="S140" s="11"/>
      <c r="T140" s="11"/>
      <c r="U140" s="11"/>
      <c r="V140" s="11"/>
      <c r="W140" s="11"/>
      <c r="X140" s="11"/>
      <c r="Y140" s="11"/>
      <c r="Z140" s="11"/>
      <c r="AA140" s="11"/>
      <c r="AB140" s="11"/>
      <c r="AC140" s="11"/>
    </row>
    <row r="141" spans="1:29" s="10" customFormat="1">
      <c r="A141" s="94"/>
      <c r="B141" s="8"/>
      <c r="C141" s="9"/>
      <c r="R141" s="11"/>
      <c r="S141" s="11"/>
      <c r="T141" s="11"/>
      <c r="U141" s="11"/>
      <c r="V141" s="11"/>
      <c r="W141" s="11"/>
      <c r="X141" s="11"/>
      <c r="Y141" s="11"/>
      <c r="Z141" s="11"/>
      <c r="AA141" s="11"/>
      <c r="AB141" s="11"/>
      <c r="AC141" s="11"/>
    </row>
    <row r="142" spans="1:29" s="10" customFormat="1">
      <c r="A142" s="94"/>
      <c r="B142" s="8"/>
      <c r="C142" s="9"/>
      <c r="R142" s="11"/>
      <c r="S142" s="11"/>
      <c r="T142" s="11"/>
      <c r="U142" s="11"/>
      <c r="V142" s="11"/>
      <c r="W142" s="11"/>
      <c r="X142" s="11"/>
      <c r="Y142" s="11"/>
      <c r="Z142" s="11"/>
      <c r="AA142" s="11"/>
      <c r="AB142" s="11"/>
      <c r="AC142" s="11"/>
    </row>
    <row r="143" spans="1:29" s="10" customFormat="1">
      <c r="A143" s="94"/>
      <c r="B143" s="8"/>
      <c r="C143" s="9"/>
      <c r="R143" s="11"/>
      <c r="S143" s="11"/>
      <c r="T143" s="11"/>
      <c r="U143" s="11"/>
      <c r="V143" s="11"/>
      <c r="W143" s="11"/>
      <c r="X143" s="11"/>
      <c r="Y143" s="11"/>
      <c r="Z143" s="11"/>
      <c r="AA143" s="11"/>
      <c r="AB143" s="11"/>
      <c r="AC143" s="11"/>
    </row>
    <row r="144" spans="1:29" s="10" customFormat="1">
      <c r="A144" s="94"/>
      <c r="B144" s="8"/>
      <c r="C144" s="9"/>
      <c r="R144" s="11"/>
      <c r="S144" s="11"/>
      <c r="T144" s="11"/>
      <c r="U144" s="11"/>
      <c r="V144" s="11"/>
      <c r="W144" s="11"/>
      <c r="X144" s="11"/>
      <c r="Y144" s="11"/>
      <c r="Z144" s="11"/>
      <c r="AA144" s="11"/>
      <c r="AB144" s="11"/>
      <c r="AC144" s="11"/>
    </row>
    <row r="145" spans="1:29" s="10" customFormat="1">
      <c r="A145" s="94"/>
      <c r="B145" s="8"/>
      <c r="C145" s="9"/>
      <c r="R145" s="11"/>
      <c r="S145" s="11"/>
      <c r="T145" s="11"/>
      <c r="U145" s="11"/>
      <c r="V145" s="11"/>
      <c r="W145" s="11"/>
      <c r="X145" s="11"/>
      <c r="Y145" s="11"/>
      <c r="Z145" s="11"/>
      <c r="AA145" s="11"/>
      <c r="AB145" s="11"/>
      <c r="AC145" s="11"/>
    </row>
    <row r="146" spans="1:29" s="10" customFormat="1">
      <c r="A146" s="94"/>
      <c r="B146" s="8"/>
      <c r="C146" s="9"/>
      <c r="R146" s="11"/>
      <c r="S146" s="11"/>
      <c r="T146" s="11"/>
      <c r="U146" s="11"/>
      <c r="V146" s="11"/>
      <c r="W146" s="11"/>
      <c r="X146" s="11"/>
      <c r="Y146" s="11"/>
      <c r="Z146" s="11"/>
      <c r="AA146" s="11"/>
      <c r="AB146" s="11"/>
      <c r="AC146" s="11"/>
    </row>
    <row r="147" spans="1:29" s="10" customFormat="1">
      <c r="A147" s="94"/>
      <c r="B147" s="8"/>
      <c r="C147" s="9"/>
      <c r="R147" s="11"/>
      <c r="S147" s="11"/>
      <c r="T147" s="11"/>
      <c r="U147" s="11"/>
      <c r="V147" s="11"/>
      <c r="W147" s="11"/>
      <c r="X147" s="11"/>
      <c r="Y147" s="11"/>
      <c r="Z147" s="11"/>
      <c r="AA147" s="11"/>
      <c r="AB147" s="11"/>
      <c r="AC147" s="11"/>
    </row>
    <row r="148" spans="1:29" s="10" customFormat="1">
      <c r="A148" s="94"/>
      <c r="B148" s="8"/>
      <c r="C148" s="9"/>
      <c r="R148" s="11"/>
      <c r="S148" s="11"/>
      <c r="T148" s="11"/>
      <c r="U148" s="11"/>
      <c r="V148" s="11"/>
      <c r="W148" s="11"/>
      <c r="X148" s="11"/>
      <c r="Y148" s="11"/>
      <c r="Z148" s="11"/>
      <c r="AA148" s="11"/>
      <c r="AB148" s="11"/>
      <c r="AC148" s="11"/>
    </row>
    <row r="149" spans="1:29" s="10" customFormat="1">
      <c r="A149" s="94"/>
      <c r="B149" s="8"/>
      <c r="C149" s="9"/>
      <c r="R149" s="11"/>
      <c r="S149" s="11"/>
      <c r="T149" s="11"/>
      <c r="U149" s="11"/>
      <c r="V149" s="11"/>
      <c r="W149" s="11"/>
      <c r="X149" s="11"/>
      <c r="Y149" s="11"/>
      <c r="Z149" s="11"/>
      <c r="AA149" s="11"/>
      <c r="AB149" s="11"/>
      <c r="AC149" s="11"/>
    </row>
    <row r="150" spans="1:29" s="10" customFormat="1">
      <c r="A150" s="94"/>
      <c r="B150" s="8"/>
      <c r="C150" s="9"/>
      <c r="R150" s="11"/>
      <c r="S150" s="11"/>
      <c r="T150" s="11"/>
      <c r="U150" s="11"/>
      <c r="V150" s="11"/>
      <c r="W150" s="11"/>
      <c r="X150" s="11"/>
      <c r="Y150" s="11"/>
      <c r="Z150" s="11"/>
      <c r="AA150" s="11"/>
      <c r="AB150" s="11"/>
      <c r="AC150" s="11"/>
    </row>
    <row r="151" spans="1:29" s="10" customFormat="1">
      <c r="A151" s="94"/>
      <c r="B151" s="8"/>
      <c r="C151" s="9"/>
      <c r="R151" s="11"/>
      <c r="S151" s="11"/>
      <c r="T151" s="11"/>
      <c r="U151" s="11"/>
      <c r="V151" s="11"/>
      <c r="W151" s="11"/>
      <c r="X151" s="11"/>
      <c r="Y151" s="11"/>
      <c r="Z151" s="11"/>
      <c r="AA151" s="11"/>
      <c r="AB151" s="11"/>
      <c r="AC151" s="11"/>
    </row>
    <row r="152" spans="1:29" s="10" customFormat="1">
      <c r="A152" s="94"/>
      <c r="B152" s="8"/>
      <c r="C152" s="9"/>
      <c r="R152" s="11"/>
      <c r="S152" s="11"/>
      <c r="T152" s="11"/>
      <c r="U152" s="11"/>
      <c r="V152" s="11"/>
      <c r="W152" s="11"/>
      <c r="X152" s="11"/>
      <c r="Y152" s="11"/>
      <c r="Z152" s="11"/>
      <c r="AA152" s="11"/>
      <c r="AB152" s="11"/>
      <c r="AC152" s="11"/>
    </row>
    <row r="153" spans="1:29" s="10" customFormat="1">
      <c r="A153" s="94"/>
      <c r="B153" s="8"/>
      <c r="C153" s="9"/>
      <c r="R153" s="11"/>
      <c r="S153" s="11"/>
      <c r="T153" s="11"/>
      <c r="U153" s="11"/>
      <c r="V153" s="11"/>
      <c r="W153" s="11"/>
      <c r="X153" s="11"/>
      <c r="Y153" s="11"/>
      <c r="Z153" s="11"/>
      <c r="AA153" s="11"/>
      <c r="AB153" s="11"/>
      <c r="AC153" s="11"/>
    </row>
    <row r="154" spans="1:29" s="10" customFormat="1">
      <c r="A154" s="94"/>
      <c r="B154" s="8"/>
      <c r="C154" s="9"/>
      <c r="R154" s="11"/>
      <c r="S154" s="11"/>
      <c r="T154" s="11"/>
      <c r="U154" s="11"/>
      <c r="V154" s="11"/>
      <c r="W154" s="11"/>
      <c r="X154" s="11"/>
      <c r="Y154" s="11"/>
      <c r="Z154" s="11"/>
      <c r="AA154" s="11"/>
      <c r="AB154" s="11"/>
      <c r="AC154" s="11"/>
    </row>
    <row r="155" spans="1:29" s="10" customFormat="1">
      <c r="A155" s="94"/>
      <c r="B155" s="8"/>
      <c r="C155" s="9"/>
      <c r="R155" s="11"/>
      <c r="S155" s="11"/>
      <c r="T155" s="11"/>
      <c r="U155" s="11"/>
      <c r="V155" s="11"/>
      <c r="W155" s="11"/>
      <c r="X155" s="11"/>
      <c r="Y155" s="11"/>
      <c r="Z155" s="11"/>
      <c r="AA155" s="11"/>
      <c r="AB155" s="11"/>
      <c r="AC155" s="11"/>
    </row>
    <row r="156" spans="1:29" s="10" customFormat="1">
      <c r="A156" s="94"/>
      <c r="B156" s="8"/>
      <c r="C156" s="9"/>
      <c r="R156" s="11"/>
      <c r="S156" s="11"/>
      <c r="T156" s="11"/>
      <c r="U156" s="11"/>
      <c r="V156" s="11"/>
      <c r="W156" s="11"/>
      <c r="X156" s="11"/>
      <c r="Y156" s="11"/>
      <c r="Z156" s="11"/>
      <c r="AA156" s="11"/>
      <c r="AB156" s="11"/>
      <c r="AC156" s="11"/>
    </row>
    <row r="157" spans="1:29" s="10" customFormat="1">
      <c r="A157" s="94"/>
      <c r="B157" s="8"/>
      <c r="C157" s="9"/>
      <c r="R157" s="11"/>
      <c r="S157" s="11"/>
      <c r="T157" s="11"/>
      <c r="U157" s="11"/>
      <c r="V157" s="11"/>
      <c r="W157" s="11"/>
      <c r="X157" s="11"/>
      <c r="Y157" s="11"/>
      <c r="Z157" s="11"/>
      <c r="AA157" s="11"/>
      <c r="AB157" s="11"/>
      <c r="AC157" s="11"/>
    </row>
    <row r="158" spans="1:29" s="10" customFormat="1">
      <c r="A158" s="94"/>
      <c r="B158" s="8"/>
      <c r="C158" s="9"/>
      <c r="R158" s="11"/>
      <c r="S158" s="11"/>
      <c r="T158" s="11"/>
      <c r="U158" s="11"/>
      <c r="V158" s="11"/>
      <c r="W158" s="11"/>
      <c r="X158" s="11"/>
      <c r="Y158" s="11"/>
      <c r="Z158" s="11"/>
      <c r="AA158" s="11"/>
      <c r="AB158" s="11"/>
      <c r="AC158" s="11"/>
    </row>
    <row r="159" spans="1:29" s="10" customFormat="1">
      <c r="A159" s="94"/>
      <c r="B159" s="8"/>
      <c r="C159" s="9"/>
      <c r="R159" s="11"/>
      <c r="S159" s="11"/>
      <c r="T159" s="11"/>
      <c r="U159" s="11"/>
      <c r="V159" s="11"/>
      <c r="W159" s="11"/>
      <c r="X159" s="11"/>
      <c r="Y159" s="11"/>
      <c r="Z159" s="11"/>
      <c r="AA159" s="11"/>
      <c r="AB159" s="11"/>
      <c r="AC159" s="11"/>
    </row>
    <row r="160" spans="1:29" s="10" customFormat="1">
      <c r="A160" s="94"/>
      <c r="B160" s="8"/>
      <c r="C160" s="9"/>
      <c r="R160" s="11"/>
      <c r="S160" s="11"/>
      <c r="T160" s="11"/>
      <c r="U160" s="11"/>
      <c r="V160" s="11"/>
      <c r="W160" s="11"/>
      <c r="X160" s="11"/>
      <c r="Y160" s="11"/>
      <c r="Z160" s="11"/>
      <c r="AA160" s="11"/>
      <c r="AB160" s="11"/>
      <c r="AC160" s="11"/>
    </row>
    <row r="161" spans="1:29" s="10" customFormat="1">
      <c r="A161" s="94"/>
      <c r="B161" s="8"/>
      <c r="C161" s="9"/>
      <c r="R161" s="11"/>
      <c r="S161" s="11"/>
      <c r="T161" s="11"/>
      <c r="U161" s="11"/>
      <c r="V161" s="11"/>
      <c r="W161" s="11"/>
      <c r="X161" s="11"/>
      <c r="Y161" s="11"/>
      <c r="Z161" s="11"/>
      <c r="AA161" s="11"/>
      <c r="AB161" s="11"/>
      <c r="AC161" s="11"/>
    </row>
    <row r="162" spans="1:29" s="10" customFormat="1">
      <c r="A162" s="94"/>
      <c r="B162" s="8"/>
      <c r="C162" s="9"/>
      <c r="R162" s="11"/>
      <c r="S162" s="11"/>
      <c r="T162" s="11"/>
      <c r="U162" s="11"/>
      <c r="V162" s="11"/>
      <c r="W162" s="11"/>
      <c r="X162" s="11"/>
      <c r="Y162" s="11"/>
      <c r="Z162" s="11"/>
      <c r="AA162" s="11"/>
      <c r="AB162" s="11"/>
      <c r="AC162" s="11"/>
    </row>
    <row r="163" spans="1:29" s="10" customFormat="1">
      <c r="A163" s="94"/>
      <c r="B163" s="8"/>
      <c r="C163" s="9"/>
      <c r="R163" s="11"/>
      <c r="S163" s="11"/>
      <c r="T163" s="11"/>
      <c r="U163" s="11"/>
      <c r="V163" s="11"/>
      <c r="W163" s="11"/>
      <c r="X163" s="11"/>
      <c r="Y163" s="11"/>
      <c r="Z163" s="11"/>
      <c r="AA163" s="11"/>
      <c r="AB163" s="11"/>
      <c r="AC163" s="11"/>
    </row>
    <row r="164" spans="1:29" s="10" customFormat="1">
      <c r="A164" s="94"/>
      <c r="B164" s="8"/>
      <c r="C164" s="9"/>
      <c r="R164" s="11"/>
      <c r="S164" s="11"/>
      <c r="T164" s="11"/>
      <c r="U164" s="11"/>
      <c r="V164" s="11"/>
      <c r="W164" s="11"/>
      <c r="X164" s="11"/>
      <c r="Y164" s="11"/>
      <c r="Z164" s="11"/>
      <c r="AA164" s="11"/>
      <c r="AB164" s="11"/>
      <c r="AC164" s="11"/>
    </row>
    <row r="165" spans="1:29" s="10" customFormat="1">
      <c r="A165" s="94"/>
      <c r="B165" s="8"/>
      <c r="C165" s="9"/>
      <c r="R165" s="11"/>
      <c r="S165" s="11"/>
      <c r="T165" s="11"/>
      <c r="U165" s="11"/>
      <c r="V165" s="11"/>
      <c r="W165" s="11"/>
      <c r="X165" s="11"/>
      <c r="Y165" s="11"/>
      <c r="Z165" s="11"/>
      <c r="AA165" s="11"/>
      <c r="AB165" s="11"/>
      <c r="AC165" s="11"/>
    </row>
    <row r="166" spans="1:29" s="10" customFormat="1">
      <c r="A166" s="94"/>
      <c r="B166" s="8"/>
      <c r="C166" s="9"/>
      <c r="R166" s="11"/>
      <c r="S166" s="11"/>
      <c r="T166" s="11"/>
      <c r="U166" s="11"/>
      <c r="V166" s="11"/>
      <c r="W166" s="11"/>
      <c r="X166" s="11"/>
      <c r="Y166" s="11"/>
      <c r="Z166" s="11"/>
      <c r="AA166" s="11"/>
      <c r="AB166" s="11"/>
      <c r="AC166" s="11"/>
    </row>
    <row r="167" spans="1:29" s="10" customFormat="1">
      <c r="A167" s="94"/>
      <c r="B167" s="8"/>
      <c r="C167" s="9"/>
      <c r="R167" s="11"/>
      <c r="S167" s="11"/>
      <c r="T167" s="11"/>
      <c r="U167" s="11"/>
      <c r="V167" s="11"/>
      <c r="W167" s="11"/>
      <c r="X167" s="11"/>
      <c r="Y167" s="11"/>
      <c r="Z167" s="11"/>
      <c r="AA167" s="11"/>
      <c r="AB167" s="11"/>
      <c r="AC167" s="11"/>
    </row>
    <row r="168" spans="1:29" s="10" customFormat="1">
      <c r="A168" s="94"/>
      <c r="B168" s="8"/>
      <c r="C168" s="9"/>
      <c r="R168" s="11"/>
      <c r="S168" s="11"/>
      <c r="T168" s="11"/>
      <c r="U168" s="11"/>
      <c r="V168" s="11"/>
      <c r="W168" s="11"/>
      <c r="X168" s="11"/>
      <c r="Y168" s="11"/>
      <c r="Z168" s="11"/>
      <c r="AA168" s="11"/>
      <c r="AB168" s="11"/>
      <c r="AC168" s="11"/>
    </row>
    <row r="169" spans="1:29" s="10" customFormat="1">
      <c r="A169" s="94"/>
      <c r="B169" s="8"/>
      <c r="C169" s="9"/>
      <c r="R169" s="11"/>
      <c r="S169" s="11"/>
      <c r="T169" s="11"/>
      <c r="U169" s="11"/>
      <c r="V169" s="11"/>
      <c r="W169" s="11"/>
      <c r="X169" s="11"/>
      <c r="Y169" s="11"/>
      <c r="Z169" s="11"/>
      <c r="AA169" s="11"/>
      <c r="AB169" s="11"/>
      <c r="AC169" s="11"/>
    </row>
    <row r="170" spans="1:29" s="10" customFormat="1">
      <c r="A170" s="94"/>
      <c r="B170" s="8"/>
      <c r="C170" s="9"/>
      <c r="R170" s="11"/>
      <c r="S170" s="11"/>
      <c r="T170" s="11"/>
      <c r="U170" s="11"/>
      <c r="V170" s="11"/>
      <c r="W170" s="11"/>
      <c r="X170" s="11"/>
      <c r="Y170" s="11"/>
      <c r="Z170" s="11"/>
      <c r="AA170" s="11"/>
      <c r="AB170" s="11"/>
      <c r="AC170" s="11"/>
    </row>
    <row r="171" spans="1:29" s="10" customFormat="1">
      <c r="A171" s="94"/>
      <c r="B171" s="8"/>
      <c r="C171" s="9"/>
      <c r="R171" s="11"/>
      <c r="S171" s="11"/>
      <c r="T171" s="11"/>
      <c r="U171" s="11"/>
      <c r="V171" s="11"/>
      <c r="W171" s="11"/>
      <c r="X171" s="11"/>
      <c r="Y171" s="11"/>
      <c r="Z171" s="11"/>
      <c r="AA171" s="11"/>
      <c r="AB171" s="11"/>
      <c r="AC171" s="11"/>
    </row>
    <row r="172" spans="1:29" s="10" customFormat="1">
      <c r="A172" s="94"/>
      <c r="B172" s="8"/>
      <c r="C172" s="9"/>
      <c r="R172" s="11"/>
      <c r="S172" s="11"/>
      <c r="T172" s="11"/>
      <c r="U172" s="11"/>
      <c r="V172" s="11"/>
      <c r="W172" s="11"/>
      <c r="X172" s="11"/>
      <c r="Y172" s="11"/>
      <c r="Z172" s="11"/>
      <c r="AA172" s="11"/>
      <c r="AB172" s="11"/>
      <c r="AC172" s="11"/>
    </row>
    <row r="173" spans="1:29" s="10" customFormat="1">
      <c r="A173" s="94"/>
      <c r="B173" s="8"/>
      <c r="C173" s="9"/>
      <c r="R173" s="11"/>
      <c r="S173" s="11"/>
      <c r="T173" s="11"/>
      <c r="U173" s="11"/>
      <c r="V173" s="11"/>
      <c r="W173" s="11"/>
      <c r="X173" s="11"/>
      <c r="Y173" s="11"/>
      <c r="Z173" s="11"/>
      <c r="AA173" s="11"/>
      <c r="AB173" s="11"/>
      <c r="AC173" s="11"/>
    </row>
    <row r="174" spans="1:29" s="10" customFormat="1">
      <c r="A174" s="94"/>
      <c r="B174" s="8"/>
      <c r="C174" s="9"/>
      <c r="R174" s="11"/>
      <c r="S174" s="11"/>
      <c r="T174" s="11"/>
      <c r="U174" s="11"/>
      <c r="V174" s="11"/>
      <c r="W174" s="11"/>
      <c r="X174" s="11"/>
      <c r="Y174" s="11"/>
      <c r="Z174" s="11"/>
      <c r="AA174" s="11"/>
      <c r="AB174" s="11"/>
      <c r="AC174" s="11"/>
    </row>
    <row r="175" spans="1:29" s="10" customFormat="1">
      <c r="A175" s="94"/>
      <c r="B175" s="8"/>
      <c r="C175" s="9"/>
      <c r="R175" s="11"/>
      <c r="S175" s="11"/>
      <c r="T175" s="11"/>
      <c r="U175" s="11"/>
      <c r="V175" s="11"/>
      <c r="W175" s="11"/>
      <c r="X175" s="11"/>
      <c r="Y175" s="11"/>
      <c r="Z175" s="11"/>
      <c r="AA175" s="11"/>
      <c r="AB175" s="11"/>
      <c r="AC175" s="11"/>
    </row>
    <row r="176" spans="1:29" s="10" customFormat="1">
      <c r="A176" s="94"/>
      <c r="B176" s="8"/>
      <c r="C176" s="9"/>
      <c r="R176" s="11"/>
      <c r="S176" s="11"/>
      <c r="T176" s="11"/>
      <c r="U176" s="11"/>
      <c r="V176" s="11"/>
      <c r="W176" s="11"/>
      <c r="X176" s="11"/>
      <c r="Y176" s="11"/>
      <c r="Z176" s="11"/>
      <c r="AA176" s="11"/>
      <c r="AB176" s="11"/>
      <c r="AC176" s="11"/>
    </row>
    <row r="177" spans="1:29" s="10" customFormat="1">
      <c r="A177" s="94"/>
      <c r="B177" s="8"/>
      <c r="C177" s="9"/>
      <c r="R177" s="11"/>
      <c r="S177" s="11"/>
      <c r="T177" s="11"/>
      <c r="U177" s="11"/>
      <c r="V177" s="11"/>
      <c r="W177" s="11"/>
      <c r="X177" s="11"/>
      <c r="Y177" s="11"/>
      <c r="Z177" s="11"/>
      <c r="AA177" s="11"/>
      <c r="AB177" s="11"/>
      <c r="AC177" s="11"/>
    </row>
    <row r="178" spans="1:29" s="10" customFormat="1">
      <c r="A178" s="94"/>
      <c r="B178" s="8"/>
      <c r="C178" s="9"/>
      <c r="R178" s="11"/>
      <c r="S178" s="11"/>
      <c r="T178" s="11"/>
      <c r="U178" s="11"/>
      <c r="V178" s="11"/>
      <c r="W178" s="11"/>
      <c r="X178" s="11"/>
      <c r="Y178" s="11"/>
      <c r="Z178" s="11"/>
      <c r="AA178" s="11"/>
      <c r="AB178" s="11"/>
      <c r="AC178" s="11"/>
    </row>
    <row r="179" spans="1:29" s="10" customFormat="1">
      <c r="A179" s="94"/>
      <c r="B179" s="8"/>
      <c r="C179" s="9"/>
      <c r="R179" s="11"/>
      <c r="S179" s="11"/>
      <c r="T179" s="11"/>
      <c r="U179" s="11"/>
      <c r="V179" s="11"/>
      <c r="W179" s="11"/>
      <c r="X179" s="11"/>
      <c r="Y179" s="11"/>
      <c r="Z179" s="11"/>
      <c r="AA179" s="11"/>
      <c r="AB179" s="11"/>
      <c r="AC179" s="11"/>
    </row>
    <row r="180" spans="1:29" s="10" customFormat="1">
      <c r="A180" s="94"/>
      <c r="B180" s="8"/>
      <c r="C180" s="9"/>
      <c r="R180" s="11"/>
      <c r="S180" s="11"/>
      <c r="T180" s="11"/>
      <c r="U180" s="11"/>
      <c r="V180" s="11"/>
      <c r="W180" s="11"/>
      <c r="X180" s="11"/>
      <c r="Y180" s="11"/>
      <c r="Z180" s="11"/>
      <c r="AA180" s="11"/>
      <c r="AB180" s="11"/>
      <c r="AC180" s="11"/>
    </row>
    <row r="181" spans="1:29" s="10" customFormat="1">
      <c r="A181" s="94"/>
      <c r="B181" s="8"/>
      <c r="C181" s="9"/>
      <c r="R181" s="11"/>
      <c r="S181" s="11"/>
      <c r="T181" s="11"/>
      <c r="U181" s="11"/>
      <c r="V181" s="11"/>
      <c r="W181" s="11"/>
      <c r="X181" s="11"/>
      <c r="Y181" s="11"/>
      <c r="Z181" s="11"/>
      <c r="AA181" s="11"/>
      <c r="AB181" s="11"/>
      <c r="AC181" s="11"/>
    </row>
    <row r="182" spans="1:29" s="10" customFormat="1">
      <c r="A182" s="94"/>
      <c r="B182" s="8"/>
      <c r="C182" s="9"/>
      <c r="R182" s="11"/>
      <c r="S182" s="11"/>
      <c r="T182" s="11"/>
      <c r="U182" s="11"/>
      <c r="V182" s="11"/>
      <c r="W182" s="11"/>
      <c r="X182" s="11"/>
      <c r="Y182" s="11"/>
      <c r="Z182" s="11"/>
      <c r="AA182" s="11"/>
      <c r="AB182" s="11"/>
      <c r="AC182" s="11"/>
    </row>
    <row r="183" spans="1:29" s="10" customFormat="1">
      <c r="A183" s="94"/>
      <c r="B183" s="8"/>
      <c r="C183" s="9"/>
      <c r="R183" s="11"/>
      <c r="S183" s="11"/>
      <c r="T183" s="11"/>
      <c r="U183" s="11"/>
      <c r="V183" s="11"/>
      <c r="W183" s="11"/>
      <c r="X183" s="11"/>
      <c r="Y183" s="11"/>
      <c r="Z183" s="11"/>
      <c r="AA183" s="11"/>
      <c r="AB183" s="11"/>
      <c r="AC183" s="11"/>
    </row>
    <row r="184" spans="1:29" s="10" customFormat="1">
      <c r="A184" s="94"/>
      <c r="B184" s="8"/>
      <c r="C184" s="9"/>
      <c r="R184" s="11"/>
      <c r="S184" s="11"/>
      <c r="T184" s="11"/>
      <c r="U184" s="11"/>
      <c r="V184" s="11"/>
      <c r="W184" s="11"/>
      <c r="X184" s="11"/>
      <c r="Y184" s="11"/>
      <c r="Z184" s="11"/>
      <c r="AA184" s="11"/>
      <c r="AB184" s="11"/>
      <c r="AC184" s="11"/>
    </row>
    <row r="185" spans="1:29" s="10" customFormat="1">
      <c r="A185" s="94"/>
      <c r="B185" s="8"/>
      <c r="C185" s="9"/>
      <c r="R185" s="11"/>
      <c r="S185" s="11"/>
      <c r="T185" s="11"/>
      <c r="U185" s="11"/>
      <c r="V185" s="11"/>
      <c r="W185" s="11"/>
      <c r="X185" s="11"/>
      <c r="Y185" s="11"/>
      <c r="Z185" s="11"/>
      <c r="AA185" s="11"/>
      <c r="AB185" s="11"/>
      <c r="AC185" s="11"/>
    </row>
    <row r="186" spans="1:29" s="10" customFormat="1">
      <c r="A186" s="94"/>
      <c r="B186" s="8"/>
      <c r="C186" s="9"/>
      <c r="R186" s="11"/>
      <c r="S186" s="11"/>
      <c r="T186" s="11"/>
      <c r="U186" s="11"/>
      <c r="V186" s="11"/>
      <c r="W186" s="11"/>
      <c r="X186" s="11"/>
      <c r="Y186" s="11"/>
      <c r="Z186" s="11"/>
      <c r="AA186" s="11"/>
      <c r="AB186" s="11"/>
      <c r="AC186" s="11"/>
    </row>
    <row r="187" spans="1:29" s="10" customFormat="1">
      <c r="A187" s="94"/>
      <c r="B187" s="8"/>
      <c r="C187" s="9"/>
      <c r="R187" s="11"/>
      <c r="S187" s="11"/>
      <c r="T187" s="11"/>
      <c r="U187" s="11"/>
      <c r="V187" s="11"/>
      <c r="W187" s="11"/>
      <c r="X187" s="11"/>
      <c r="Y187" s="11"/>
      <c r="Z187" s="11"/>
      <c r="AA187" s="11"/>
      <c r="AB187" s="11"/>
      <c r="AC187" s="11"/>
    </row>
    <row r="188" spans="1:29" s="10" customFormat="1">
      <c r="A188" s="94"/>
      <c r="B188" s="8"/>
      <c r="C188" s="9"/>
      <c r="R188" s="11"/>
      <c r="S188" s="11"/>
      <c r="T188" s="11"/>
      <c r="U188" s="11"/>
      <c r="V188" s="11"/>
      <c r="W188" s="11"/>
      <c r="X188" s="11"/>
      <c r="Y188" s="11"/>
      <c r="Z188" s="11"/>
      <c r="AA188" s="11"/>
      <c r="AB188" s="11"/>
      <c r="AC188" s="11"/>
    </row>
    <row r="189" spans="1:29" s="10" customFormat="1">
      <c r="A189" s="94"/>
      <c r="B189" s="8"/>
      <c r="C189" s="9"/>
      <c r="R189" s="11"/>
      <c r="S189" s="11"/>
      <c r="T189" s="11"/>
      <c r="U189" s="11"/>
      <c r="V189" s="11"/>
      <c r="W189" s="11"/>
      <c r="X189" s="11"/>
      <c r="Y189" s="11"/>
      <c r="Z189" s="11"/>
      <c r="AA189" s="11"/>
      <c r="AB189" s="11"/>
      <c r="AC189" s="11"/>
    </row>
    <row r="190" spans="1:29" s="10" customFormat="1">
      <c r="A190" s="94"/>
      <c r="B190" s="8"/>
      <c r="C190" s="9"/>
      <c r="R190" s="11"/>
      <c r="S190" s="11"/>
      <c r="T190" s="11"/>
      <c r="U190" s="11"/>
      <c r="V190" s="11"/>
      <c r="W190" s="11"/>
      <c r="X190" s="11"/>
      <c r="Y190" s="11"/>
      <c r="Z190" s="11"/>
      <c r="AA190" s="11"/>
      <c r="AB190" s="11"/>
      <c r="AC190" s="11"/>
    </row>
    <row r="191" spans="1:29" s="10" customFormat="1">
      <c r="A191" s="94"/>
      <c r="B191" s="8"/>
      <c r="C191" s="9"/>
      <c r="R191" s="11"/>
      <c r="S191" s="11"/>
      <c r="T191" s="11"/>
      <c r="U191" s="11"/>
      <c r="V191" s="11"/>
      <c r="W191" s="11"/>
      <c r="X191" s="11"/>
      <c r="Y191" s="11"/>
      <c r="Z191" s="11"/>
      <c r="AA191" s="11"/>
      <c r="AB191" s="11"/>
      <c r="AC191" s="11"/>
    </row>
    <row r="192" spans="1:29" s="10" customFormat="1">
      <c r="A192" s="94"/>
      <c r="B192" s="8"/>
      <c r="C192" s="9"/>
      <c r="R192" s="11"/>
      <c r="S192" s="11"/>
      <c r="T192" s="11"/>
      <c r="U192" s="11"/>
      <c r="V192" s="11"/>
      <c r="W192" s="11"/>
      <c r="X192" s="11"/>
      <c r="Y192" s="11"/>
      <c r="Z192" s="11"/>
      <c r="AA192" s="11"/>
      <c r="AB192" s="11"/>
      <c r="AC192" s="11"/>
    </row>
    <row r="193" spans="1:29" s="10" customFormat="1">
      <c r="A193" s="94"/>
      <c r="B193" s="8"/>
      <c r="C193" s="9"/>
      <c r="R193" s="11"/>
      <c r="S193" s="11"/>
      <c r="T193" s="11"/>
      <c r="U193" s="11"/>
      <c r="V193" s="11"/>
      <c r="W193" s="11"/>
      <c r="X193" s="11"/>
      <c r="Y193" s="11"/>
      <c r="Z193" s="11"/>
      <c r="AA193" s="11"/>
      <c r="AB193" s="11"/>
      <c r="AC193" s="11"/>
    </row>
    <row r="194" spans="1:29" s="10" customFormat="1">
      <c r="A194" s="94"/>
      <c r="B194" s="8"/>
      <c r="C194" s="9"/>
      <c r="R194" s="11"/>
      <c r="S194" s="11"/>
      <c r="T194" s="11"/>
      <c r="U194" s="11"/>
      <c r="V194" s="11"/>
      <c r="W194" s="11"/>
      <c r="X194" s="11"/>
      <c r="Y194" s="11"/>
      <c r="Z194" s="11"/>
      <c r="AA194" s="11"/>
      <c r="AB194" s="11"/>
      <c r="AC194" s="11"/>
    </row>
    <row r="195" spans="1:29" s="10" customFormat="1">
      <c r="A195" s="94"/>
      <c r="B195" s="8"/>
      <c r="C195" s="9"/>
      <c r="R195" s="11"/>
      <c r="S195" s="11"/>
      <c r="T195" s="11"/>
      <c r="U195" s="11"/>
      <c r="V195" s="11"/>
      <c r="W195" s="11"/>
      <c r="X195" s="11"/>
      <c r="Y195" s="11"/>
      <c r="Z195" s="11"/>
      <c r="AA195" s="11"/>
      <c r="AB195" s="11"/>
      <c r="AC195" s="11"/>
    </row>
    <row r="196" spans="1:29" s="10" customFormat="1">
      <c r="A196" s="94"/>
      <c r="B196" s="8"/>
      <c r="C196" s="9"/>
      <c r="R196" s="11"/>
      <c r="S196" s="11"/>
      <c r="T196" s="11"/>
      <c r="U196" s="11"/>
      <c r="V196" s="11"/>
      <c r="W196" s="11"/>
      <c r="X196" s="11"/>
      <c r="Y196" s="11"/>
      <c r="Z196" s="11"/>
      <c r="AA196" s="11"/>
      <c r="AB196" s="11"/>
      <c r="AC196" s="11"/>
    </row>
    <row r="197" spans="1:29" s="10" customFormat="1">
      <c r="A197" s="94"/>
      <c r="B197" s="8"/>
      <c r="C197" s="9"/>
      <c r="R197" s="11"/>
      <c r="S197" s="11"/>
      <c r="T197" s="11"/>
      <c r="U197" s="11"/>
      <c r="V197" s="11"/>
      <c r="W197" s="11"/>
      <c r="X197" s="11"/>
      <c r="Y197" s="11"/>
      <c r="Z197" s="11"/>
      <c r="AA197" s="11"/>
      <c r="AB197" s="11"/>
      <c r="AC197" s="11"/>
    </row>
    <row r="198" spans="1:29" s="10" customFormat="1">
      <c r="A198" s="94"/>
      <c r="B198" s="8"/>
      <c r="C198" s="9"/>
      <c r="R198" s="11"/>
      <c r="S198" s="11"/>
      <c r="T198" s="11"/>
      <c r="U198" s="11"/>
      <c r="V198" s="11"/>
      <c r="W198" s="11"/>
      <c r="X198" s="11"/>
      <c r="Y198" s="11"/>
      <c r="Z198" s="11"/>
      <c r="AA198" s="11"/>
      <c r="AB198" s="11"/>
      <c r="AC198" s="11"/>
    </row>
    <row r="199" spans="1:29" s="10" customFormat="1">
      <c r="A199" s="94"/>
      <c r="B199" s="8"/>
      <c r="C199" s="9"/>
      <c r="R199" s="11"/>
      <c r="S199" s="11"/>
      <c r="T199" s="11"/>
      <c r="U199" s="11"/>
      <c r="V199" s="11"/>
      <c r="W199" s="11"/>
      <c r="X199" s="11"/>
      <c r="Y199" s="11"/>
      <c r="Z199" s="11"/>
      <c r="AA199" s="11"/>
      <c r="AB199" s="11"/>
      <c r="AC199" s="11"/>
    </row>
    <row r="200" spans="1:29" s="10" customFormat="1">
      <c r="A200" s="94"/>
      <c r="B200" s="8"/>
      <c r="C200" s="9"/>
      <c r="R200" s="11"/>
      <c r="S200" s="11"/>
      <c r="T200" s="11"/>
      <c r="U200" s="11"/>
      <c r="V200" s="11"/>
      <c r="W200" s="11"/>
      <c r="X200" s="11"/>
      <c r="Y200" s="11"/>
      <c r="Z200" s="11"/>
      <c r="AA200" s="11"/>
      <c r="AB200" s="11"/>
      <c r="AC200" s="11"/>
    </row>
    <row r="201" spans="1:29" s="10" customFormat="1">
      <c r="A201" s="94"/>
      <c r="B201" s="8"/>
      <c r="C201" s="9"/>
      <c r="R201" s="11"/>
      <c r="S201" s="11"/>
      <c r="T201" s="11"/>
      <c r="U201" s="11"/>
      <c r="V201" s="11"/>
      <c r="W201" s="11"/>
      <c r="X201" s="11"/>
      <c r="Y201" s="11"/>
      <c r="Z201" s="11"/>
      <c r="AA201" s="11"/>
      <c r="AB201" s="11"/>
      <c r="AC201" s="11"/>
    </row>
    <row r="202" spans="1:29" s="10" customFormat="1">
      <c r="A202" s="94"/>
      <c r="B202" s="8"/>
      <c r="C202" s="9"/>
      <c r="R202" s="11"/>
      <c r="S202" s="11"/>
      <c r="T202" s="11"/>
      <c r="U202" s="11"/>
      <c r="V202" s="11"/>
      <c r="W202" s="11"/>
      <c r="X202" s="11"/>
      <c r="Y202" s="11"/>
      <c r="Z202" s="11"/>
      <c r="AA202" s="11"/>
      <c r="AB202" s="11"/>
      <c r="AC202" s="11"/>
    </row>
    <row r="203" spans="1:29" s="10" customFormat="1">
      <c r="A203" s="94"/>
      <c r="B203" s="8"/>
      <c r="C203" s="9"/>
      <c r="R203" s="11"/>
      <c r="S203" s="11"/>
      <c r="T203" s="11"/>
      <c r="U203" s="11"/>
      <c r="V203" s="11"/>
      <c r="W203" s="11"/>
      <c r="X203" s="11"/>
      <c r="Y203" s="11"/>
      <c r="Z203" s="11"/>
      <c r="AA203" s="11"/>
      <c r="AB203" s="11"/>
      <c r="AC203" s="11"/>
    </row>
    <row r="204" spans="1:29" s="10" customFormat="1">
      <c r="A204" s="94"/>
      <c r="B204" s="8"/>
      <c r="C204" s="9"/>
      <c r="R204" s="11"/>
      <c r="S204" s="11"/>
      <c r="T204" s="11"/>
      <c r="U204" s="11"/>
      <c r="V204" s="11"/>
      <c r="W204" s="11"/>
      <c r="X204" s="11"/>
      <c r="Y204" s="11"/>
      <c r="Z204" s="11"/>
      <c r="AA204" s="11"/>
      <c r="AB204" s="11"/>
      <c r="AC204" s="11"/>
    </row>
    <row r="205" spans="1:29" s="10" customFormat="1">
      <c r="A205" s="94"/>
      <c r="B205" s="8"/>
      <c r="C205" s="9"/>
      <c r="R205" s="11"/>
      <c r="S205" s="11"/>
      <c r="T205" s="11"/>
      <c r="U205" s="11"/>
      <c r="V205" s="11"/>
      <c r="W205" s="11"/>
      <c r="X205" s="11"/>
      <c r="Y205" s="11"/>
      <c r="Z205" s="11"/>
      <c r="AA205" s="11"/>
      <c r="AB205" s="11"/>
      <c r="AC205" s="11"/>
    </row>
    <row r="206" spans="1:29" s="10" customFormat="1">
      <c r="A206" s="94"/>
      <c r="B206" s="8"/>
      <c r="C206" s="9"/>
      <c r="R206" s="11"/>
      <c r="S206" s="11"/>
      <c r="T206" s="11"/>
      <c r="U206" s="11"/>
      <c r="V206" s="11"/>
      <c r="W206" s="11"/>
      <c r="X206" s="11"/>
      <c r="Y206" s="11"/>
      <c r="Z206" s="11"/>
      <c r="AA206" s="11"/>
      <c r="AB206" s="11"/>
      <c r="AC206" s="11"/>
    </row>
    <row r="207" spans="1:29" s="10" customFormat="1">
      <c r="A207" s="94"/>
      <c r="B207" s="8"/>
      <c r="C207" s="9"/>
      <c r="R207" s="11"/>
      <c r="S207" s="11"/>
      <c r="T207" s="11"/>
      <c r="U207" s="11"/>
      <c r="V207" s="11"/>
      <c r="W207" s="11"/>
      <c r="X207" s="11"/>
      <c r="Y207" s="11"/>
      <c r="Z207" s="11"/>
      <c r="AA207" s="11"/>
      <c r="AB207" s="11"/>
      <c r="AC207" s="11"/>
    </row>
    <row r="208" spans="1:29" s="10" customFormat="1">
      <c r="A208" s="94"/>
      <c r="B208" s="8"/>
      <c r="C208" s="9"/>
      <c r="R208" s="11"/>
      <c r="S208" s="11"/>
      <c r="T208" s="11"/>
      <c r="U208" s="11"/>
      <c r="V208" s="11"/>
      <c r="W208" s="11"/>
      <c r="X208" s="11"/>
      <c r="Y208" s="11"/>
      <c r="Z208" s="11"/>
      <c r="AA208" s="11"/>
      <c r="AB208" s="11"/>
      <c r="AC208" s="11"/>
    </row>
    <row r="209" spans="1:29" s="10" customFormat="1">
      <c r="A209" s="94"/>
      <c r="B209" s="8"/>
      <c r="C209" s="9"/>
      <c r="R209" s="11"/>
      <c r="S209" s="11"/>
      <c r="T209" s="11"/>
      <c r="U209" s="11"/>
      <c r="V209" s="11"/>
      <c r="W209" s="11"/>
      <c r="X209" s="11"/>
      <c r="Y209" s="11"/>
      <c r="Z209" s="11"/>
      <c r="AA209" s="11"/>
      <c r="AB209" s="11"/>
      <c r="AC209" s="11"/>
    </row>
    <row r="210" spans="1:29" s="10" customFormat="1">
      <c r="A210" s="94"/>
      <c r="B210" s="8"/>
      <c r="C210" s="9"/>
      <c r="R210" s="11"/>
      <c r="S210" s="11"/>
      <c r="T210" s="11"/>
      <c r="U210" s="11"/>
      <c r="V210" s="11"/>
      <c r="W210" s="11"/>
      <c r="X210" s="11"/>
      <c r="Y210" s="11"/>
      <c r="Z210" s="11"/>
      <c r="AA210" s="11"/>
      <c r="AB210" s="11"/>
      <c r="AC210" s="11"/>
    </row>
    <row r="211" spans="1:29" s="10" customFormat="1">
      <c r="A211" s="94"/>
      <c r="B211" s="8"/>
      <c r="C211" s="9"/>
      <c r="R211" s="11"/>
      <c r="S211" s="11"/>
      <c r="T211" s="11"/>
      <c r="U211" s="11"/>
      <c r="V211" s="11"/>
      <c r="W211" s="11"/>
      <c r="X211" s="11"/>
      <c r="Y211" s="11"/>
      <c r="Z211" s="11"/>
      <c r="AA211" s="11"/>
      <c r="AB211" s="11"/>
      <c r="AC211" s="11"/>
    </row>
    <row r="212" spans="1:29" s="10" customFormat="1">
      <c r="A212" s="94"/>
      <c r="B212" s="8"/>
      <c r="C212" s="9"/>
      <c r="R212" s="11"/>
      <c r="S212" s="11"/>
      <c r="T212" s="11"/>
      <c r="U212" s="11"/>
      <c r="V212" s="11"/>
      <c r="W212" s="11"/>
      <c r="X212" s="11"/>
      <c r="Y212" s="11"/>
      <c r="Z212" s="11"/>
      <c r="AA212" s="11"/>
      <c r="AB212" s="11"/>
      <c r="AC212" s="11"/>
    </row>
    <row r="213" spans="1:29" s="10" customFormat="1">
      <c r="A213" s="94"/>
      <c r="B213" s="8"/>
      <c r="C213" s="9"/>
      <c r="R213" s="11"/>
      <c r="S213" s="11"/>
      <c r="T213" s="11"/>
      <c r="U213" s="11"/>
      <c r="V213" s="11"/>
      <c r="W213" s="11"/>
      <c r="X213" s="11"/>
      <c r="Y213" s="11"/>
      <c r="Z213" s="11"/>
      <c r="AA213" s="11"/>
      <c r="AB213" s="11"/>
      <c r="AC213" s="11"/>
    </row>
    <row r="214" spans="1:29" s="10" customFormat="1">
      <c r="A214" s="94"/>
      <c r="B214" s="8"/>
      <c r="C214" s="9"/>
      <c r="R214" s="11"/>
      <c r="S214" s="11"/>
      <c r="T214" s="11"/>
      <c r="U214" s="11"/>
      <c r="V214" s="11"/>
      <c r="W214" s="11"/>
      <c r="X214" s="11"/>
      <c r="Y214" s="11"/>
      <c r="Z214" s="11"/>
      <c r="AA214" s="11"/>
      <c r="AB214" s="11"/>
      <c r="AC214" s="11"/>
    </row>
    <row r="215" spans="1:29" s="10" customFormat="1">
      <c r="A215" s="94"/>
      <c r="B215" s="8"/>
      <c r="C215" s="9"/>
      <c r="R215" s="11"/>
      <c r="S215" s="11"/>
      <c r="T215" s="11"/>
      <c r="U215" s="11"/>
      <c r="V215" s="11"/>
      <c r="W215" s="11"/>
      <c r="X215" s="11"/>
      <c r="Y215" s="11"/>
      <c r="Z215" s="11"/>
      <c r="AA215" s="11"/>
      <c r="AB215" s="11"/>
      <c r="AC215" s="11"/>
    </row>
    <row r="216" spans="1:29" s="10" customFormat="1">
      <c r="A216" s="94"/>
      <c r="B216" s="8"/>
      <c r="C216" s="9"/>
      <c r="R216" s="11"/>
      <c r="S216" s="11"/>
      <c r="T216" s="11"/>
      <c r="U216" s="11"/>
      <c r="V216" s="11"/>
      <c r="W216" s="11"/>
      <c r="X216" s="11"/>
      <c r="Y216" s="11"/>
      <c r="Z216" s="11"/>
      <c r="AA216" s="11"/>
      <c r="AB216" s="11"/>
      <c r="AC216" s="11"/>
    </row>
    <row r="217" spans="1:29" s="10" customFormat="1">
      <c r="A217" s="94"/>
      <c r="B217" s="8"/>
      <c r="C217" s="9"/>
      <c r="R217" s="11"/>
      <c r="S217" s="11"/>
      <c r="T217" s="11"/>
      <c r="U217" s="11"/>
      <c r="V217" s="11"/>
      <c r="W217" s="11"/>
      <c r="X217" s="11"/>
      <c r="Y217" s="11"/>
      <c r="Z217" s="11"/>
      <c r="AA217" s="11"/>
      <c r="AB217" s="11"/>
      <c r="AC217" s="11"/>
    </row>
    <row r="218" spans="1:29" s="10" customFormat="1">
      <c r="A218" s="94"/>
      <c r="B218" s="8"/>
      <c r="C218" s="9"/>
      <c r="R218" s="11"/>
      <c r="S218" s="11"/>
      <c r="T218" s="11"/>
      <c r="U218" s="11"/>
      <c r="V218" s="11"/>
      <c r="W218" s="11"/>
      <c r="X218" s="11"/>
      <c r="Y218" s="11"/>
      <c r="Z218" s="11"/>
      <c r="AA218" s="11"/>
      <c r="AB218" s="11"/>
      <c r="AC218" s="11"/>
    </row>
    <row r="219" spans="1:29" s="10" customFormat="1">
      <c r="A219" s="94"/>
      <c r="B219" s="8"/>
      <c r="C219" s="9"/>
      <c r="R219" s="11"/>
      <c r="S219" s="11"/>
      <c r="T219" s="11"/>
      <c r="U219" s="11"/>
      <c r="V219" s="11"/>
      <c r="W219" s="11"/>
      <c r="X219" s="11"/>
      <c r="Y219" s="11"/>
      <c r="Z219" s="11"/>
      <c r="AA219" s="11"/>
      <c r="AB219" s="11"/>
      <c r="AC219" s="11"/>
    </row>
    <row r="220" spans="1:29" s="10" customFormat="1">
      <c r="A220" s="94"/>
      <c r="B220" s="8"/>
      <c r="C220" s="9"/>
      <c r="R220" s="11"/>
      <c r="S220" s="11"/>
      <c r="T220" s="11"/>
      <c r="U220" s="11"/>
      <c r="V220" s="11"/>
      <c r="W220" s="11"/>
      <c r="X220" s="11"/>
      <c r="Y220" s="11"/>
      <c r="Z220" s="11"/>
      <c r="AA220" s="11"/>
      <c r="AB220" s="11"/>
      <c r="AC220" s="11"/>
    </row>
    <row r="221" spans="1:29" s="10" customFormat="1">
      <c r="A221" s="94"/>
      <c r="B221" s="8"/>
      <c r="C221" s="9"/>
      <c r="R221" s="11"/>
      <c r="S221" s="11"/>
      <c r="T221" s="11"/>
      <c r="U221" s="11"/>
      <c r="V221" s="11"/>
      <c r="W221" s="11"/>
      <c r="X221" s="11"/>
      <c r="Y221" s="11"/>
      <c r="Z221" s="11"/>
      <c r="AA221" s="11"/>
      <c r="AB221" s="11"/>
      <c r="AC221" s="11"/>
    </row>
    <row r="222" spans="1:29" s="10" customFormat="1">
      <c r="A222" s="94"/>
      <c r="B222" s="8"/>
      <c r="C222" s="9"/>
      <c r="R222" s="11"/>
      <c r="S222" s="11"/>
      <c r="T222" s="11"/>
      <c r="U222" s="11"/>
      <c r="V222" s="11"/>
      <c r="W222" s="11"/>
      <c r="X222" s="11"/>
      <c r="Y222" s="11"/>
      <c r="Z222" s="11"/>
      <c r="AA222" s="11"/>
      <c r="AB222" s="11"/>
      <c r="AC222" s="11"/>
    </row>
    <row r="223" spans="1:29" s="10" customFormat="1">
      <c r="A223" s="94"/>
      <c r="B223" s="8"/>
      <c r="C223" s="9"/>
      <c r="R223" s="11"/>
      <c r="S223" s="11"/>
      <c r="T223" s="11"/>
      <c r="U223" s="11"/>
      <c r="V223" s="11"/>
      <c r="W223" s="11"/>
      <c r="X223" s="11"/>
      <c r="Y223" s="11"/>
      <c r="Z223" s="11"/>
      <c r="AA223" s="11"/>
      <c r="AB223" s="11"/>
      <c r="AC223" s="11"/>
    </row>
    <row r="224" spans="1:29" s="10" customFormat="1">
      <c r="A224" s="94"/>
      <c r="B224" s="8"/>
      <c r="C224" s="9"/>
      <c r="R224" s="11"/>
      <c r="S224" s="11"/>
      <c r="T224" s="11"/>
      <c r="U224" s="11"/>
      <c r="V224" s="11"/>
      <c r="W224" s="11"/>
      <c r="X224" s="11"/>
      <c r="Y224" s="11"/>
      <c r="Z224" s="11"/>
      <c r="AA224" s="11"/>
      <c r="AB224" s="11"/>
      <c r="AC224" s="11"/>
    </row>
    <row r="225" spans="1:29" s="10" customFormat="1">
      <c r="A225" s="94"/>
      <c r="B225" s="8"/>
      <c r="C225" s="9"/>
      <c r="R225" s="11"/>
      <c r="S225" s="11"/>
      <c r="T225" s="11"/>
      <c r="U225" s="11"/>
      <c r="V225" s="11"/>
      <c r="W225" s="11"/>
      <c r="X225" s="11"/>
      <c r="Y225" s="11"/>
      <c r="Z225" s="11"/>
      <c r="AA225" s="11"/>
      <c r="AB225" s="11"/>
      <c r="AC225" s="11"/>
    </row>
    <row r="226" spans="1:29" s="10" customFormat="1">
      <c r="A226" s="94"/>
      <c r="B226" s="8"/>
      <c r="C226" s="9"/>
      <c r="R226" s="11"/>
      <c r="S226" s="11"/>
      <c r="T226" s="11"/>
      <c r="U226" s="11"/>
      <c r="V226" s="11"/>
      <c r="W226" s="11"/>
      <c r="X226" s="11"/>
      <c r="Y226" s="11"/>
      <c r="Z226" s="11"/>
      <c r="AA226" s="11"/>
      <c r="AB226" s="11"/>
      <c r="AC226" s="11"/>
    </row>
    <row r="227" spans="1:29" s="10" customFormat="1">
      <c r="A227" s="94"/>
      <c r="B227" s="8"/>
      <c r="C227" s="9"/>
      <c r="R227" s="11"/>
      <c r="S227" s="11"/>
      <c r="T227" s="11"/>
      <c r="U227" s="11"/>
      <c r="V227" s="11"/>
      <c r="W227" s="11"/>
      <c r="X227" s="11"/>
      <c r="Y227" s="11"/>
      <c r="Z227" s="11"/>
      <c r="AA227" s="11"/>
      <c r="AB227" s="11"/>
      <c r="AC227" s="11"/>
    </row>
    <row r="228" spans="1:29" s="10" customFormat="1">
      <c r="A228" s="94"/>
      <c r="B228" s="8"/>
      <c r="C228" s="9"/>
      <c r="R228" s="11"/>
      <c r="S228" s="11"/>
      <c r="T228" s="11"/>
      <c r="U228" s="11"/>
      <c r="V228" s="11"/>
      <c r="W228" s="11"/>
      <c r="X228" s="11"/>
      <c r="Y228" s="11"/>
      <c r="Z228" s="11"/>
      <c r="AA228" s="11"/>
      <c r="AB228" s="11"/>
      <c r="AC228" s="11"/>
    </row>
    <row r="229" spans="1:29" s="10" customFormat="1">
      <c r="A229" s="94"/>
      <c r="B229" s="8"/>
      <c r="C229" s="9"/>
      <c r="R229" s="11"/>
      <c r="S229" s="11"/>
      <c r="T229" s="11"/>
      <c r="U229" s="11"/>
      <c r="V229" s="11"/>
      <c r="W229" s="11"/>
      <c r="X229" s="11"/>
      <c r="Y229" s="11"/>
      <c r="Z229" s="11"/>
      <c r="AA229" s="11"/>
      <c r="AB229" s="11"/>
      <c r="AC229" s="11"/>
    </row>
    <row r="230" spans="1:29" s="10" customFormat="1">
      <c r="A230" s="94"/>
      <c r="B230" s="8"/>
      <c r="C230" s="9"/>
      <c r="R230" s="11"/>
      <c r="S230" s="11"/>
      <c r="T230" s="11"/>
      <c r="U230" s="11"/>
      <c r="V230" s="11"/>
      <c r="W230" s="11"/>
      <c r="X230" s="11"/>
      <c r="Y230" s="11"/>
      <c r="Z230" s="11"/>
      <c r="AA230" s="11"/>
      <c r="AB230" s="11"/>
      <c r="AC230" s="11"/>
    </row>
    <row r="231" spans="1:29" s="10" customFormat="1">
      <c r="A231" s="94"/>
      <c r="B231" s="8"/>
      <c r="C231" s="9"/>
      <c r="R231" s="11"/>
      <c r="S231" s="11"/>
      <c r="T231" s="11"/>
      <c r="U231" s="11"/>
      <c r="V231" s="11"/>
      <c r="W231" s="11"/>
      <c r="X231" s="11"/>
      <c r="Y231" s="11"/>
      <c r="Z231" s="11"/>
      <c r="AA231" s="11"/>
      <c r="AB231" s="11"/>
      <c r="AC231" s="11"/>
    </row>
    <row r="232" spans="1:29" s="10" customFormat="1">
      <c r="A232" s="94"/>
      <c r="B232" s="8"/>
      <c r="C232" s="9"/>
      <c r="R232" s="11"/>
      <c r="S232" s="11"/>
      <c r="T232" s="11"/>
      <c r="U232" s="11"/>
      <c r="V232" s="11"/>
      <c r="W232" s="11"/>
      <c r="X232" s="11"/>
      <c r="Y232" s="11"/>
      <c r="Z232" s="11"/>
      <c r="AA232" s="11"/>
      <c r="AB232" s="11"/>
      <c r="AC232" s="11"/>
    </row>
    <row r="233" spans="1:29" s="10" customFormat="1">
      <c r="A233" s="94"/>
      <c r="B233" s="8"/>
      <c r="C233" s="9"/>
      <c r="R233" s="11"/>
      <c r="S233" s="11"/>
      <c r="T233" s="11"/>
      <c r="U233" s="11"/>
      <c r="V233" s="11"/>
      <c r="W233" s="11"/>
      <c r="X233" s="11"/>
      <c r="Y233" s="11"/>
      <c r="Z233" s="11"/>
      <c r="AA233" s="11"/>
      <c r="AB233" s="11"/>
      <c r="AC233" s="11"/>
    </row>
    <row r="234" spans="1:29" s="10" customFormat="1">
      <c r="A234" s="94"/>
      <c r="B234" s="8"/>
      <c r="C234" s="9"/>
      <c r="R234" s="11"/>
      <c r="S234" s="11"/>
      <c r="T234" s="11"/>
      <c r="U234" s="11"/>
      <c r="V234" s="11"/>
      <c r="W234" s="11"/>
      <c r="X234" s="11"/>
      <c r="Y234" s="11"/>
      <c r="Z234" s="11"/>
      <c r="AA234" s="11"/>
      <c r="AB234" s="11"/>
      <c r="AC234" s="11"/>
    </row>
    <row r="235" spans="1:29" s="10" customFormat="1">
      <c r="A235" s="94"/>
      <c r="B235" s="8"/>
      <c r="C235" s="9"/>
      <c r="R235" s="11"/>
      <c r="S235" s="11"/>
      <c r="T235" s="11"/>
      <c r="U235" s="11"/>
      <c r="V235" s="11"/>
      <c r="W235" s="11"/>
      <c r="X235" s="11"/>
      <c r="Y235" s="11"/>
      <c r="Z235" s="11"/>
      <c r="AA235" s="11"/>
      <c r="AB235" s="11"/>
      <c r="AC235" s="11"/>
    </row>
    <row r="236" spans="1:29" s="10" customFormat="1">
      <c r="A236" s="94"/>
      <c r="B236" s="8"/>
      <c r="C236" s="9"/>
      <c r="R236" s="11"/>
      <c r="S236" s="11"/>
      <c r="T236" s="11"/>
      <c r="U236" s="11"/>
      <c r="V236" s="11"/>
      <c r="W236" s="11"/>
      <c r="X236" s="11"/>
      <c r="Y236" s="11"/>
      <c r="Z236" s="11"/>
      <c r="AA236" s="11"/>
      <c r="AB236" s="11"/>
      <c r="AC236" s="11"/>
    </row>
    <row r="237" spans="1:29" s="10" customFormat="1">
      <c r="A237" s="94"/>
      <c r="B237" s="8"/>
      <c r="C237" s="9"/>
      <c r="R237" s="11"/>
      <c r="S237" s="11"/>
      <c r="T237" s="11"/>
      <c r="U237" s="11"/>
      <c r="V237" s="11"/>
      <c r="W237" s="11"/>
      <c r="X237" s="11"/>
      <c r="Y237" s="11"/>
      <c r="Z237" s="11"/>
      <c r="AA237" s="11"/>
      <c r="AB237" s="11"/>
      <c r="AC237" s="11"/>
    </row>
    <row r="238" spans="1:29" s="10" customFormat="1">
      <c r="A238" s="94"/>
      <c r="B238" s="8"/>
      <c r="C238" s="9"/>
      <c r="R238" s="11"/>
      <c r="S238" s="11"/>
      <c r="T238" s="11"/>
      <c r="U238" s="11"/>
      <c r="V238" s="11"/>
      <c r="W238" s="11"/>
      <c r="X238" s="11"/>
      <c r="Y238" s="11"/>
      <c r="Z238" s="11"/>
      <c r="AA238" s="11"/>
      <c r="AB238" s="11"/>
      <c r="AC238" s="11"/>
    </row>
    <row r="239" spans="1:29" s="10" customFormat="1">
      <c r="A239" s="94"/>
      <c r="B239" s="8"/>
      <c r="C239" s="9"/>
      <c r="R239" s="11"/>
      <c r="S239" s="11"/>
      <c r="T239" s="11"/>
      <c r="U239" s="11"/>
      <c r="V239" s="11"/>
      <c r="W239" s="11"/>
      <c r="X239" s="11"/>
      <c r="Y239" s="11"/>
      <c r="Z239" s="11"/>
      <c r="AA239" s="11"/>
      <c r="AB239" s="11"/>
      <c r="AC239" s="11"/>
    </row>
    <row r="240" spans="1:29" s="10" customFormat="1">
      <c r="A240" s="94"/>
      <c r="B240" s="8"/>
      <c r="C240" s="9"/>
      <c r="R240" s="11"/>
      <c r="S240" s="11"/>
      <c r="T240" s="11"/>
      <c r="U240" s="11"/>
      <c r="V240" s="11"/>
      <c r="W240" s="11"/>
      <c r="X240" s="11"/>
      <c r="Y240" s="11"/>
      <c r="Z240" s="11"/>
      <c r="AA240" s="11"/>
      <c r="AB240" s="11"/>
      <c r="AC240" s="11"/>
    </row>
    <row r="241" spans="1:29" s="10" customFormat="1">
      <c r="A241" s="94"/>
      <c r="B241" s="8"/>
      <c r="C241" s="9"/>
      <c r="R241" s="11"/>
      <c r="S241" s="11"/>
      <c r="T241" s="11"/>
      <c r="U241" s="11"/>
      <c r="V241" s="11"/>
      <c r="W241" s="11"/>
      <c r="X241" s="11"/>
      <c r="Y241" s="11"/>
      <c r="Z241" s="11"/>
      <c r="AA241" s="11"/>
      <c r="AB241" s="11"/>
      <c r="AC241" s="11"/>
    </row>
    <row r="242" spans="1:29" s="10" customFormat="1">
      <c r="A242" s="94"/>
      <c r="B242" s="8"/>
      <c r="C242" s="9"/>
      <c r="R242" s="11"/>
      <c r="S242" s="11"/>
      <c r="T242" s="11"/>
      <c r="U242" s="11"/>
      <c r="V242" s="11"/>
      <c r="W242" s="11"/>
      <c r="X242" s="11"/>
      <c r="Y242" s="11"/>
      <c r="Z242" s="11"/>
      <c r="AA242" s="11"/>
      <c r="AB242" s="11"/>
      <c r="AC242" s="11"/>
    </row>
    <row r="243" spans="1:29" s="10" customFormat="1">
      <c r="A243" s="94"/>
      <c r="B243" s="8"/>
      <c r="C243" s="9"/>
      <c r="R243" s="11"/>
      <c r="S243" s="11"/>
      <c r="T243" s="11"/>
      <c r="U243" s="11"/>
      <c r="V243" s="11"/>
      <c r="W243" s="11"/>
      <c r="X243" s="11"/>
      <c r="Y243" s="11"/>
      <c r="Z243" s="11"/>
      <c r="AA243" s="11"/>
      <c r="AB243" s="11"/>
      <c r="AC243" s="11"/>
    </row>
    <row r="244" spans="1:29" s="10" customFormat="1">
      <c r="A244" s="94"/>
      <c r="B244" s="8"/>
      <c r="C244" s="9"/>
      <c r="R244" s="11"/>
      <c r="S244" s="11"/>
      <c r="T244" s="11"/>
      <c r="U244" s="11"/>
      <c r="V244" s="11"/>
      <c r="W244" s="11"/>
      <c r="X244" s="11"/>
      <c r="Y244" s="11"/>
      <c r="Z244" s="11"/>
      <c r="AA244" s="11"/>
      <c r="AB244" s="11"/>
      <c r="AC244" s="11"/>
    </row>
    <row r="245" spans="1:29" s="10" customFormat="1">
      <c r="A245" s="94"/>
      <c r="B245" s="8"/>
      <c r="C245" s="9"/>
      <c r="R245" s="11"/>
      <c r="S245" s="11"/>
      <c r="T245" s="11"/>
      <c r="U245" s="11"/>
      <c r="V245" s="11"/>
      <c r="W245" s="11"/>
      <c r="X245" s="11"/>
      <c r="Y245" s="11"/>
      <c r="Z245" s="11"/>
      <c r="AA245" s="11"/>
      <c r="AB245" s="11"/>
      <c r="AC245" s="11"/>
    </row>
    <row r="246" spans="1:29" s="10" customFormat="1">
      <c r="A246" s="94"/>
      <c r="B246" s="8"/>
      <c r="C246" s="9"/>
      <c r="R246" s="11"/>
      <c r="S246" s="11"/>
      <c r="T246" s="11"/>
      <c r="U246" s="11"/>
      <c r="V246" s="11"/>
      <c r="W246" s="11"/>
      <c r="X246" s="11"/>
      <c r="Y246" s="11"/>
      <c r="Z246" s="11"/>
      <c r="AA246" s="11"/>
      <c r="AB246" s="11"/>
      <c r="AC246" s="11"/>
    </row>
    <row r="247" spans="1:29" s="10" customFormat="1">
      <c r="A247" s="94"/>
      <c r="B247" s="8"/>
      <c r="C247" s="9"/>
      <c r="R247" s="11"/>
      <c r="S247" s="11"/>
      <c r="T247" s="11"/>
      <c r="U247" s="11"/>
      <c r="V247" s="11"/>
      <c r="W247" s="11"/>
      <c r="X247" s="11"/>
      <c r="Y247" s="11"/>
      <c r="Z247" s="11"/>
      <c r="AA247" s="11"/>
      <c r="AB247" s="11"/>
      <c r="AC247" s="11"/>
    </row>
    <row r="248" spans="1:29" s="10" customFormat="1">
      <c r="A248" s="94"/>
      <c r="B248" s="8"/>
      <c r="C248" s="9"/>
      <c r="R248" s="11"/>
      <c r="S248" s="11"/>
      <c r="T248" s="11"/>
      <c r="U248" s="11"/>
      <c r="V248" s="11"/>
      <c r="W248" s="11"/>
      <c r="X248" s="11"/>
      <c r="Y248" s="11"/>
      <c r="Z248" s="11"/>
      <c r="AA248" s="11"/>
      <c r="AB248" s="11"/>
      <c r="AC248" s="11"/>
    </row>
    <row r="249" spans="1:29" s="10" customFormat="1">
      <c r="A249" s="94"/>
      <c r="B249" s="8"/>
      <c r="C249" s="9"/>
      <c r="R249" s="11"/>
      <c r="S249" s="11"/>
      <c r="T249" s="11"/>
      <c r="U249" s="11"/>
      <c r="V249" s="11"/>
      <c r="W249" s="11"/>
      <c r="X249" s="11"/>
      <c r="Y249" s="11"/>
      <c r="Z249" s="11"/>
      <c r="AA249" s="11"/>
      <c r="AB249" s="11"/>
      <c r="AC249" s="11"/>
    </row>
    <row r="250" spans="1:29" s="10" customFormat="1">
      <c r="A250" s="94"/>
      <c r="B250" s="8"/>
      <c r="C250" s="9"/>
      <c r="R250" s="11"/>
      <c r="S250" s="11"/>
      <c r="T250" s="11"/>
      <c r="U250" s="11"/>
      <c r="V250" s="11"/>
      <c r="W250" s="11"/>
      <c r="X250" s="11"/>
      <c r="Y250" s="11"/>
      <c r="Z250" s="11"/>
      <c r="AA250" s="11"/>
      <c r="AB250" s="11"/>
      <c r="AC250" s="11"/>
    </row>
    <row r="251" spans="1:29" s="10" customFormat="1">
      <c r="A251" s="94"/>
      <c r="B251" s="8"/>
      <c r="C251" s="9"/>
      <c r="R251" s="11"/>
      <c r="S251" s="11"/>
      <c r="T251" s="11"/>
      <c r="U251" s="11"/>
      <c r="V251" s="11"/>
      <c r="W251" s="11"/>
      <c r="X251" s="11"/>
      <c r="Y251" s="11"/>
      <c r="Z251" s="11"/>
      <c r="AA251" s="11"/>
      <c r="AB251" s="11"/>
      <c r="AC251" s="11"/>
    </row>
    <row r="252" spans="1:29" s="10" customFormat="1">
      <c r="A252" s="94"/>
      <c r="B252" s="8"/>
      <c r="C252" s="9"/>
      <c r="R252" s="11"/>
      <c r="S252" s="11"/>
      <c r="T252" s="11"/>
      <c r="U252" s="11"/>
      <c r="V252" s="11"/>
      <c r="W252" s="11"/>
      <c r="X252" s="11"/>
      <c r="Y252" s="11"/>
      <c r="Z252" s="11"/>
      <c r="AA252" s="11"/>
      <c r="AB252" s="11"/>
      <c r="AC252" s="11"/>
    </row>
    <row r="253" spans="1:29" s="10" customFormat="1">
      <c r="A253" s="94"/>
      <c r="B253" s="8"/>
      <c r="C253" s="9"/>
      <c r="R253" s="11"/>
      <c r="S253" s="11"/>
      <c r="T253" s="11"/>
      <c r="U253" s="11"/>
      <c r="V253" s="11"/>
      <c r="W253" s="11"/>
      <c r="X253" s="11"/>
      <c r="Y253" s="11"/>
      <c r="Z253" s="11"/>
      <c r="AA253" s="11"/>
      <c r="AB253" s="11"/>
      <c r="AC253" s="11"/>
    </row>
    <row r="254" spans="1:29" s="10" customFormat="1">
      <c r="A254" s="94"/>
      <c r="B254" s="8"/>
      <c r="C254" s="9"/>
      <c r="R254" s="11"/>
      <c r="S254" s="11"/>
      <c r="T254" s="11"/>
      <c r="U254" s="11"/>
      <c r="V254" s="11"/>
      <c r="W254" s="11"/>
      <c r="X254" s="11"/>
      <c r="Y254" s="11"/>
      <c r="Z254" s="11"/>
      <c r="AA254" s="11"/>
      <c r="AB254" s="11"/>
      <c r="AC254" s="11"/>
    </row>
    <row r="255" spans="1:29" s="10" customFormat="1">
      <c r="A255" s="94"/>
      <c r="B255" s="8"/>
      <c r="C255" s="9"/>
      <c r="R255" s="11"/>
      <c r="S255" s="11"/>
      <c r="T255" s="11"/>
      <c r="U255" s="11"/>
      <c r="V255" s="11"/>
      <c r="W255" s="11"/>
      <c r="X255" s="11"/>
      <c r="Y255" s="11"/>
      <c r="Z255" s="11"/>
      <c r="AA255" s="11"/>
      <c r="AB255" s="11"/>
      <c r="AC255" s="11"/>
    </row>
    <row r="256" spans="1:29" s="10" customFormat="1">
      <c r="A256" s="94"/>
      <c r="B256" s="8"/>
      <c r="C256" s="9"/>
      <c r="R256" s="11"/>
      <c r="S256" s="11"/>
      <c r="T256" s="11"/>
      <c r="U256" s="11"/>
      <c r="V256" s="11"/>
      <c r="W256" s="11"/>
      <c r="X256" s="11"/>
      <c r="Y256" s="11"/>
      <c r="Z256" s="11"/>
      <c r="AA256" s="11"/>
      <c r="AB256" s="11"/>
      <c r="AC256" s="11"/>
    </row>
    <row r="257" spans="1:29" s="10" customFormat="1">
      <c r="A257" s="94"/>
      <c r="B257" s="8"/>
      <c r="C257" s="9"/>
      <c r="R257" s="11"/>
      <c r="S257" s="11"/>
      <c r="T257" s="11"/>
      <c r="U257" s="11"/>
      <c r="V257" s="11"/>
      <c r="W257" s="11"/>
      <c r="X257" s="11"/>
      <c r="Y257" s="11"/>
      <c r="Z257" s="11"/>
      <c r="AA257" s="11"/>
      <c r="AB257" s="11"/>
      <c r="AC257" s="11"/>
    </row>
    <row r="258" spans="1:29" s="10" customFormat="1">
      <c r="A258" s="94"/>
      <c r="B258" s="8"/>
      <c r="C258" s="9"/>
      <c r="R258" s="11"/>
      <c r="S258" s="11"/>
      <c r="T258" s="11"/>
      <c r="U258" s="11"/>
      <c r="V258" s="11"/>
      <c r="W258" s="11"/>
      <c r="X258" s="11"/>
      <c r="Y258" s="11"/>
      <c r="Z258" s="11"/>
      <c r="AA258" s="11"/>
      <c r="AB258" s="11"/>
      <c r="AC258" s="11"/>
    </row>
    <row r="259" spans="1:29" s="10" customFormat="1">
      <c r="A259" s="94"/>
      <c r="B259" s="8"/>
      <c r="C259" s="9"/>
      <c r="R259" s="11"/>
      <c r="S259" s="11"/>
      <c r="T259" s="11"/>
      <c r="U259" s="11"/>
      <c r="V259" s="11"/>
      <c r="W259" s="11"/>
      <c r="X259" s="11"/>
      <c r="Y259" s="11"/>
      <c r="Z259" s="11"/>
      <c r="AA259" s="11"/>
      <c r="AB259" s="11"/>
      <c r="AC259" s="11"/>
    </row>
    <row r="260" spans="1:29" s="10" customFormat="1">
      <c r="A260" s="94"/>
      <c r="B260" s="8"/>
      <c r="C260" s="9"/>
      <c r="R260" s="11"/>
      <c r="S260" s="11"/>
      <c r="T260" s="11"/>
      <c r="U260" s="11"/>
      <c r="V260" s="11"/>
      <c r="W260" s="11"/>
      <c r="X260" s="11"/>
      <c r="Y260" s="11"/>
      <c r="Z260" s="11"/>
      <c r="AA260" s="11"/>
      <c r="AB260" s="11"/>
      <c r="AC260" s="11"/>
    </row>
    <row r="261" spans="1:29" s="10" customFormat="1">
      <c r="A261" s="94"/>
      <c r="B261" s="8"/>
      <c r="C261" s="9"/>
      <c r="R261" s="11"/>
      <c r="S261" s="11"/>
      <c r="T261" s="11"/>
      <c r="U261" s="11"/>
      <c r="V261" s="11"/>
      <c r="W261" s="11"/>
      <c r="X261" s="11"/>
      <c r="Y261" s="11"/>
      <c r="Z261" s="11"/>
      <c r="AA261" s="11"/>
      <c r="AB261" s="11"/>
      <c r="AC261" s="11"/>
    </row>
    <row r="262" spans="1:29" s="10" customFormat="1">
      <c r="A262" s="94"/>
      <c r="B262" s="8"/>
      <c r="C262" s="9"/>
      <c r="R262" s="11"/>
      <c r="S262" s="11"/>
      <c r="T262" s="11"/>
      <c r="U262" s="11"/>
      <c r="V262" s="11"/>
      <c r="W262" s="11"/>
      <c r="X262" s="11"/>
      <c r="Y262" s="11"/>
      <c r="Z262" s="11"/>
      <c r="AA262" s="11"/>
      <c r="AB262" s="11"/>
      <c r="AC262" s="11"/>
    </row>
    <row r="263" spans="1:29" s="10" customFormat="1">
      <c r="A263" s="94"/>
      <c r="B263" s="8"/>
      <c r="C263" s="9"/>
      <c r="R263" s="11"/>
      <c r="S263" s="11"/>
      <c r="T263" s="11"/>
      <c r="U263" s="11"/>
      <c r="V263" s="11"/>
      <c r="W263" s="11"/>
      <c r="X263" s="11"/>
      <c r="Y263" s="11"/>
      <c r="Z263" s="11"/>
      <c r="AA263" s="11"/>
      <c r="AB263" s="11"/>
      <c r="AC263" s="11"/>
    </row>
    <row r="264" spans="1:29" s="10" customFormat="1">
      <c r="A264" s="94"/>
      <c r="B264" s="8"/>
      <c r="C264" s="9"/>
      <c r="R264" s="11"/>
      <c r="S264" s="11"/>
      <c r="T264" s="11"/>
      <c r="U264" s="11"/>
      <c r="V264" s="11"/>
      <c r="W264" s="11"/>
      <c r="X264" s="11"/>
      <c r="Y264" s="11"/>
      <c r="Z264" s="11"/>
      <c r="AA264" s="11"/>
      <c r="AB264" s="11"/>
      <c r="AC264" s="11"/>
    </row>
    <row r="265" spans="1:29" s="10" customFormat="1">
      <c r="A265" s="94"/>
      <c r="B265" s="8"/>
      <c r="C265" s="9"/>
      <c r="R265" s="11"/>
      <c r="S265" s="11"/>
      <c r="T265" s="11"/>
      <c r="U265" s="11"/>
      <c r="V265" s="11"/>
      <c r="W265" s="11"/>
      <c r="X265" s="11"/>
      <c r="Y265" s="11"/>
      <c r="Z265" s="11"/>
      <c r="AA265" s="11"/>
      <c r="AB265" s="11"/>
      <c r="AC265" s="11"/>
    </row>
    <row r="266" spans="1:29" s="10" customFormat="1">
      <c r="A266" s="94"/>
      <c r="B266" s="8"/>
      <c r="C266" s="9"/>
      <c r="R266" s="11"/>
      <c r="S266" s="11"/>
      <c r="T266" s="11"/>
      <c r="U266" s="11"/>
      <c r="V266" s="11"/>
      <c r="W266" s="11"/>
      <c r="X266" s="11"/>
      <c r="Y266" s="11"/>
      <c r="Z266" s="11"/>
      <c r="AA266" s="11"/>
      <c r="AB266" s="11"/>
      <c r="AC266" s="11"/>
    </row>
    <row r="267" spans="1:29" s="10" customFormat="1">
      <c r="A267" s="94"/>
      <c r="B267" s="8"/>
      <c r="C267" s="9"/>
      <c r="R267" s="11"/>
      <c r="S267" s="11"/>
      <c r="T267" s="11"/>
      <c r="U267" s="11"/>
      <c r="V267" s="11"/>
      <c r="W267" s="11"/>
      <c r="X267" s="11"/>
      <c r="Y267" s="11"/>
      <c r="Z267" s="11"/>
      <c r="AA267" s="11"/>
      <c r="AB267" s="11"/>
      <c r="AC267" s="11"/>
    </row>
    <row r="268" spans="1:29" s="10" customFormat="1">
      <c r="A268" s="94"/>
      <c r="B268" s="8"/>
      <c r="C268" s="9"/>
      <c r="R268" s="11"/>
      <c r="S268" s="11"/>
      <c r="T268" s="11"/>
      <c r="U268" s="11"/>
      <c r="V268" s="11"/>
      <c r="W268" s="11"/>
      <c r="X268" s="11"/>
      <c r="Y268" s="11"/>
      <c r="Z268" s="11"/>
      <c r="AA268" s="11"/>
      <c r="AB268" s="11"/>
      <c r="AC268" s="11"/>
    </row>
    <row r="269" spans="1:29" s="10" customFormat="1">
      <c r="A269" s="94"/>
      <c r="B269" s="8"/>
      <c r="C269" s="9"/>
      <c r="R269" s="11"/>
      <c r="S269" s="11"/>
      <c r="T269" s="11"/>
      <c r="U269" s="11"/>
      <c r="V269" s="11"/>
      <c r="W269" s="11"/>
      <c r="X269" s="11"/>
      <c r="Y269" s="11"/>
      <c r="Z269" s="11"/>
      <c r="AA269" s="11"/>
      <c r="AB269" s="11"/>
      <c r="AC269" s="11"/>
    </row>
    <row r="270" spans="1:29" s="10" customFormat="1">
      <c r="A270" s="94"/>
      <c r="B270" s="8"/>
      <c r="C270" s="9"/>
      <c r="R270" s="11"/>
      <c r="S270" s="11"/>
      <c r="T270" s="11"/>
      <c r="U270" s="11"/>
      <c r="V270" s="11"/>
      <c r="W270" s="11"/>
      <c r="X270" s="11"/>
      <c r="Y270" s="11"/>
      <c r="Z270" s="11"/>
      <c r="AA270" s="11"/>
      <c r="AB270" s="11"/>
      <c r="AC270" s="11"/>
    </row>
    <row r="271" spans="1:29" s="10" customFormat="1">
      <c r="A271" s="94"/>
      <c r="B271" s="8"/>
      <c r="C271" s="9"/>
      <c r="R271" s="11"/>
      <c r="S271" s="11"/>
      <c r="T271" s="11"/>
      <c r="U271" s="11"/>
      <c r="V271" s="11"/>
      <c r="W271" s="11"/>
      <c r="X271" s="11"/>
      <c r="Y271" s="11"/>
      <c r="Z271" s="11"/>
      <c r="AA271" s="11"/>
      <c r="AB271" s="11"/>
      <c r="AC271" s="11"/>
    </row>
    <row r="272" spans="1:29" s="10" customFormat="1">
      <c r="A272" s="94"/>
      <c r="B272" s="8"/>
      <c r="C272" s="9"/>
      <c r="R272" s="11"/>
      <c r="S272" s="11"/>
      <c r="T272" s="11"/>
      <c r="U272" s="11"/>
      <c r="V272" s="11"/>
      <c r="W272" s="11"/>
      <c r="X272" s="11"/>
      <c r="Y272" s="11"/>
      <c r="Z272" s="11"/>
      <c r="AA272" s="11"/>
      <c r="AB272" s="11"/>
      <c r="AC272" s="11"/>
    </row>
    <row r="273" spans="1:29" s="10" customFormat="1">
      <c r="A273" s="94"/>
      <c r="B273" s="8"/>
      <c r="C273" s="9"/>
      <c r="R273" s="11"/>
      <c r="S273" s="11"/>
      <c r="T273" s="11"/>
      <c r="U273" s="11"/>
      <c r="V273" s="11"/>
      <c r="W273" s="11"/>
      <c r="X273" s="11"/>
      <c r="Y273" s="11"/>
      <c r="Z273" s="11"/>
      <c r="AA273" s="11"/>
      <c r="AB273" s="11"/>
      <c r="AC273" s="11"/>
    </row>
    <row r="274" spans="1:29" s="10" customFormat="1">
      <c r="A274" s="94"/>
      <c r="B274" s="8"/>
      <c r="C274" s="9"/>
      <c r="R274" s="11"/>
      <c r="S274" s="11"/>
      <c r="T274" s="11"/>
      <c r="U274" s="11"/>
      <c r="V274" s="11"/>
      <c r="W274" s="11"/>
      <c r="X274" s="11"/>
      <c r="Y274" s="11"/>
      <c r="Z274" s="11"/>
      <c r="AA274" s="11"/>
      <c r="AB274" s="11"/>
      <c r="AC274" s="11"/>
    </row>
    <row r="275" spans="1:29" s="10" customFormat="1">
      <c r="A275" s="94"/>
      <c r="B275" s="8"/>
      <c r="C275" s="9"/>
      <c r="R275" s="11"/>
      <c r="S275" s="11"/>
      <c r="T275" s="11"/>
      <c r="U275" s="11"/>
      <c r="V275" s="11"/>
      <c r="W275" s="11"/>
      <c r="X275" s="11"/>
      <c r="Y275" s="11"/>
      <c r="Z275" s="11"/>
      <c r="AA275" s="11"/>
      <c r="AB275" s="11"/>
      <c r="AC275" s="11"/>
    </row>
    <row r="276" spans="1:29" s="10" customFormat="1">
      <c r="A276" s="94"/>
      <c r="B276" s="8"/>
      <c r="C276" s="9"/>
      <c r="R276" s="11"/>
      <c r="S276" s="11"/>
      <c r="T276" s="11"/>
      <c r="U276" s="11"/>
      <c r="V276" s="11"/>
      <c r="W276" s="11"/>
      <c r="X276" s="11"/>
      <c r="Y276" s="11"/>
      <c r="Z276" s="11"/>
      <c r="AA276" s="11"/>
      <c r="AB276" s="11"/>
      <c r="AC276" s="11"/>
    </row>
    <row r="277" spans="1:29" s="10" customFormat="1">
      <c r="A277" s="94"/>
      <c r="B277" s="8"/>
      <c r="C277" s="9"/>
      <c r="R277" s="11"/>
      <c r="S277" s="11"/>
      <c r="T277" s="11"/>
      <c r="U277" s="11"/>
      <c r="V277" s="11"/>
      <c r="W277" s="11"/>
      <c r="X277" s="11"/>
      <c r="Y277" s="11"/>
      <c r="Z277" s="11"/>
      <c r="AA277" s="11"/>
      <c r="AB277" s="11"/>
      <c r="AC277" s="11"/>
    </row>
    <row r="278" spans="1:29" s="10" customFormat="1">
      <c r="A278" s="94"/>
      <c r="B278" s="8"/>
      <c r="C278" s="9"/>
      <c r="R278" s="11"/>
      <c r="S278" s="11"/>
      <c r="T278" s="11"/>
      <c r="U278" s="11"/>
      <c r="V278" s="11"/>
      <c r="W278" s="11"/>
      <c r="X278" s="11"/>
      <c r="Y278" s="11"/>
      <c r="Z278" s="11"/>
      <c r="AA278" s="11"/>
      <c r="AB278" s="11"/>
      <c r="AC278" s="11"/>
    </row>
    <row r="279" spans="1:29" s="10" customFormat="1">
      <c r="A279" s="94"/>
      <c r="B279" s="8"/>
      <c r="C279" s="9"/>
      <c r="R279" s="11"/>
      <c r="S279" s="11"/>
      <c r="T279" s="11"/>
      <c r="U279" s="11"/>
      <c r="V279" s="11"/>
      <c r="W279" s="11"/>
      <c r="X279" s="11"/>
      <c r="Y279" s="11"/>
      <c r="Z279" s="11"/>
      <c r="AA279" s="11"/>
      <c r="AB279" s="11"/>
      <c r="AC279" s="11"/>
    </row>
    <row r="280" spans="1:29" s="10" customFormat="1">
      <c r="A280" s="94"/>
      <c r="B280" s="8"/>
      <c r="C280" s="9"/>
      <c r="R280" s="11"/>
      <c r="S280" s="11"/>
      <c r="T280" s="11"/>
      <c r="U280" s="11"/>
      <c r="V280" s="11"/>
      <c r="W280" s="11"/>
      <c r="X280" s="11"/>
      <c r="Y280" s="11"/>
      <c r="Z280" s="11"/>
      <c r="AA280" s="11"/>
      <c r="AB280" s="11"/>
      <c r="AC280" s="11"/>
    </row>
    <row r="281" spans="1:29" s="10" customFormat="1">
      <c r="A281" s="94"/>
      <c r="B281" s="8"/>
      <c r="C281" s="9"/>
      <c r="R281" s="11"/>
      <c r="S281" s="11"/>
      <c r="T281" s="11"/>
      <c r="U281" s="11"/>
      <c r="V281" s="11"/>
      <c r="W281" s="11"/>
      <c r="X281" s="11"/>
      <c r="Y281" s="11"/>
      <c r="Z281" s="11"/>
      <c r="AA281" s="11"/>
      <c r="AB281" s="11"/>
      <c r="AC281" s="11"/>
    </row>
    <row r="282" spans="1:29" s="10" customFormat="1">
      <c r="A282" s="94"/>
      <c r="B282" s="8"/>
      <c r="C282" s="9"/>
      <c r="R282" s="11"/>
      <c r="S282" s="11"/>
      <c r="T282" s="11"/>
      <c r="U282" s="11"/>
      <c r="V282" s="11"/>
      <c r="W282" s="11"/>
      <c r="X282" s="11"/>
      <c r="Y282" s="11"/>
      <c r="Z282" s="11"/>
      <c r="AA282" s="11"/>
      <c r="AB282" s="11"/>
      <c r="AC282" s="11"/>
    </row>
    <row r="283" spans="1:29" s="10" customFormat="1">
      <c r="A283" s="94"/>
      <c r="B283" s="8"/>
      <c r="C283" s="9"/>
      <c r="R283" s="11"/>
      <c r="S283" s="11"/>
      <c r="T283" s="11"/>
      <c r="U283" s="11"/>
      <c r="V283" s="11"/>
      <c r="W283" s="11"/>
      <c r="X283" s="11"/>
      <c r="Y283" s="11"/>
      <c r="Z283" s="11"/>
      <c r="AA283" s="11"/>
      <c r="AB283" s="11"/>
      <c r="AC283" s="11"/>
    </row>
    <row r="284" spans="1:29" s="10" customFormat="1">
      <c r="A284" s="94"/>
      <c r="B284" s="8"/>
      <c r="C284" s="9"/>
      <c r="R284" s="11"/>
      <c r="S284" s="11"/>
      <c r="T284" s="11"/>
      <c r="U284" s="11"/>
      <c r="V284" s="11"/>
      <c r="W284" s="11"/>
      <c r="X284" s="11"/>
      <c r="Y284" s="11"/>
      <c r="Z284" s="11"/>
      <c r="AA284" s="11"/>
      <c r="AB284" s="11"/>
      <c r="AC284" s="11"/>
    </row>
    <row r="285" spans="1:29" s="10" customFormat="1">
      <c r="A285" s="94"/>
      <c r="B285" s="8"/>
      <c r="C285" s="9"/>
      <c r="R285" s="11"/>
      <c r="S285" s="11"/>
      <c r="T285" s="11"/>
      <c r="U285" s="11"/>
      <c r="V285" s="11"/>
      <c r="W285" s="11"/>
      <c r="X285" s="11"/>
      <c r="Y285" s="11"/>
      <c r="Z285" s="11"/>
      <c r="AA285" s="11"/>
      <c r="AB285" s="11"/>
      <c r="AC285" s="11"/>
    </row>
    <row r="286" spans="1:29" s="10" customFormat="1">
      <c r="A286" s="94"/>
      <c r="B286" s="8"/>
      <c r="C286" s="9"/>
      <c r="R286" s="11"/>
      <c r="S286" s="11"/>
      <c r="T286" s="11"/>
      <c r="U286" s="11"/>
      <c r="V286" s="11"/>
      <c r="W286" s="11"/>
      <c r="X286" s="11"/>
      <c r="Y286" s="11"/>
      <c r="Z286" s="11"/>
      <c r="AA286" s="11"/>
      <c r="AB286" s="11"/>
      <c r="AC286" s="11"/>
    </row>
    <row r="287" spans="1:29" s="10" customFormat="1">
      <c r="A287" s="94"/>
      <c r="B287" s="8"/>
      <c r="C287" s="9"/>
      <c r="R287" s="11"/>
      <c r="S287" s="11"/>
      <c r="T287" s="11"/>
      <c r="U287" s="11"/>
      <c r="V287" s="11"/>
      <c r="W287" s="11"/>
      <c r="X287" s="11"/>
      <c r="Y287" s="11"/>
      <c r="Z287" s="11"/>
      <c r="AA287" s="11"/>
      <c r="AB287" s="11"/>
      <c r="AC287" s="11"/>
    </row>
    <row r="288" spans="1:29" s="10" customFormat="1">
      <c r="A288" s="94"/>
      <c r="B288" s="8"/>
      <c r="C288" s="9"/>
      <c r="R288" s="11"/>
      <c r="S288" s="11"/>
      <c r="T288" s="11"/>
      <c r="U288" s="11"/>
      <c r="V288" s="11"/>
      <c r="W288" s="11"/>
      <c r="X288" s="11"/>
      <c r="Y288" s="11"/>
      <c r="Z288" s="11"/>
      <c r="AA288" s="11"/>
      <c r="AB288" s="11"/>
      <c r="AC288" s="11"/>
    </row>
    <row r="289" spans="1:29" s="10" customFormat="1">
      <c r="A289" s="94"/>
      <c r="B289" s="8"/>
      <c r="C289" s="9"/>
      <c r="R289" s="11"/>
      <c r="S289" s="11"/>
      <c r="T289" s="11"/>
      <c r="U289" s="11"/>
      <c r="V289" s="11"/>
      <c r="W289" s="11"/>
      <c r="X289" s="11"/>
      <c r="Y289" s="11"/>
      <c r="Z289" s="11"/>
      <c r="AA289" s="11"/>
      <c r="AB289" s="11"/>
      <c r="AC289" s="11"/>
    </row>
    <row r="290" spans="1:29" s="10" customFormat="1">
      <c r="A290" s="94"/>
      <c r="B290" s="8"/>
      <c r="C290" s="9"/>
      <c r="R290" s="11"/>
      <c r="S290" s="11"/>
      <c r="T290" s="11"/>
      <c r="U290" s="11"/>
      <c r="V290" s="11"/>
      <c r="W290" s="11"/>
      <c r="X290" s="11"/>
      <c r="Y290" s="11"/>
      <c r="Z290" s="11"/>
      <c r="AA290" s="11"/>
      <c r="AB290" s="11"/>
      <c r="AC290" s="11"/>
    </row>
    <row r="291" spans="1:29" s="10" customFormat="1">
      <c r="A291" s="94"/>
      <c r="B291" s="8"/>
      <c r="C291" s="9"/>
      <c r="R291" s="11"/>
      <c r="S291" s="11"/>
      <c r="T291" s="11"/>
      <c r="U291" s="11"/>
      <c r="V291" s="11"/>
      <c r="W291" s="11"/>
      <c r="X291" s="11"/>
      <c r="Y291" s="11"/>
      <c r="Z291" s="11"/>
      <c r="AA291" s="11"/>
      <c r="AB291" s="11"/>
      <c r="AC291" s="11"/>
    </row>
    <row r="292" spans="1:29" s="10" customFormat="1">
      <c r="A292" s="94"/>
      <c r="B292" s="8"/>
      <c r="C292" s="9"/>
      <c r="R292" s="11"/>
      <c r="S292" s="11"/>
      <c r="T292" s="11"/>
      <c r="U292" s="11"/>
      <c r="V292" s="11"/>
      <c r="W292" s="11"/>
      <c r="X292" s="11"/>
      <c r="Y292" s="11"/>
      <c r="Z292" s="11"/>
      <c r="AA292" s="11"/>
      <c r="AB292" s="11"/>
      <c r="AC292" s="11"/>
    </row>
    <row r="293" spans="1:29" s="10" customFormat="1">
      <c r="A293" s="94"/>
      <c r="B293" s="8"/>
      <c r="C293" s="9"/>
      <c r="R293" s="11"/>
      <c r="S293" s="11"/>
      <c r="T293" s="11"/>
      <c r="U293" s="11"/>
      <c r="V293" s="11"/>
      <c r="W293" s="11"/>
      <c r="X293" s="11"/>
      <c r="Y293" s="11"/>
      <c r="Z293" s="11"/>
      <c r="AA293" s="11"/>
      <c r="AB293" s="11"/>
      <c r="AC293" s="11"/>
    </row>
    <row r="294" spans="1:29" s="10" customFormat="1">
      <c r="A294" s="94"/>
      <c r="B294" s="8"/>
      <c r="C294" s="9"/>
      <c r="R294" s="11"/>
      <c r="S294" s="11"/>
      <c r="T294" s="11"/>
      <c r="U294" s="11"/>
      <c r="V294" s="11"/>
      <c r="W294" s="11"/>
      <c r="X294" s="11"/>
      <c r="Y294" s="11"/>
      <c r="Z294" s="11"/>
      <c r="AA294" s="11"/>
      <c r="AB294" s="11"/>
      <c r="AC294" s="11"/>
    </row>
    <row r="295" spans="1:29" s="10" customFormat="1">
      <c r="A295" s="94"/>
      <c r="B295" s="8"/>
      <c r="C295" s="9"/>
      <c r="R295" s="11"/>
      <c r="S295" s="11"/>
      <c r="T295" s="11"/>
      <c r="U295" s="11"/>
      <c r="V295" s="11"/>
      <c r="W295" s="11"/>
      <c r="X295" s="11"/>
      <c r="Y295" s="11"/>
      <c r="Z295" s="11"/>
      <c r="AA295" s="11"/>
      <c r="AB295" s="11"/>
      <c r="AC295" s="11"/>
    </row>
    <row r="296" spans="1:29" s="10" customFormat="1">
      <c r="A296" s="94"/>
      <c r="B296" s="8"/>
      <c r="C296" s="9"/>
      <c r="R296" s="11"/>
      <c r="S296" s="11"/>
      <c r="T296" s="11"/>
      <c r="U296" s="11"/>
      <c r="V296" s="11"/>
      <c r="W296" s="11"/>
      <c r="X296" s="11"/>
      <c r="Y296" s="11"/>
      <c r="Z296" s="11"/>
      <c r="AA296" s="11"/>
      <c r="AB296" s="11"/>
      <c r="AC296" s="11"/>
    </row>
    <row r="297" spans="1:29" s="10" customFormat="1">
      <c r="A297" s="94"/>
      <c r="B297" s="8"/>
      <c r="C297" s="9"/>
      <c r="R297" s="11"/>
      <c r="S297" s="11"/>
      <c r="T297" s="11"/>
      <c r="U297" s="11"/>
      <c r="V297" s="11"/>
      <c r="W297" s="11"/>
      <c r="X297" s="11"/>
      <c r="Y297" s="11"/>
      <c r="Z297" s="11"/>
      <c r="AA297" s="11"/>
      <c r="AB297" s="11"/>
      <c r="AC297" s="11"/>
    </row>
    <row r="298" spans="1:29" s="10" customFormat="1">
      <c r="A298" s="94"/>
      <c r="B298" s="8"/>
      <c r="C298" s="9"/>
      <c r="R298" s="11"/>
      <c r="S298" s="11"/>
      <c r="T298" s="11"/>
      <c r="U298" s="11"/>
      <c r="V298" s="11"/>
      <c r="W298" s="11"/>
      <c r="X298" s="11"/>
      <c r="Y298" s="11"/>
      <c r="Z298" s="11"/>
      <c r="AA298" s="11"/>
      <c r="AB298" s="11"/>
      <c r="AC298" s="11"/>
    </row>
    <row r="299" spans="1:29" s="10" customFormat="1">
      <c r="A299" s="94"/>
      <c r="B299" s="8"/>
      <c r="C299" s="9"/>
      <c r="R299" s="11"/>
      <c r="S299" s="11"/>
      <c r="T299" s="11"/>
      <c r="U299" s="11"/>
      <c r="V299" s="11"/>
      <c r="W299" s="11"/>
      <c r="X299" s="11"/>
      <c r="Y299" s="11"/>
      <c r="Z299" s="11"/>
      <c r="AA299" s="11"/>
      <c r="AB299" s="11"/>
      <c r="AC299" s="11"/>
    </row>
    <row r="300" spans="1:29" s="10" customFormat="1">
      <c r="A300" s="94"/>
      <c r="B300" s="8"/>
      <c r="C300" s="9"/>
      <c r="R300" s="11"/>
      <c r="S300" s="11"/>
      <c r="T300" s="11"/>
      <c r="U300" s="11"/>
      <c r="V300" s="11"/>
      <c r="W300" s="11"/>
      <c r="X300" s="11"/>
      <c r="Y300" s="11"/>
      <c r="Z300" s="11"/>
      <c r="AA300" s="11"/>
      <c r="AB300" s="11"/>
      <c r="AC300" s="11"/>
    </row>
    <row r="301" spans="1:29" s="10" customFormat="1">
      <c r="A301" s="94"/>
      <c r="B301" s="8"/>
      <c r="C301" s="9"/>
      <c r="R301" s="11"/>
      <c r="S301" s="11"/>
      <c r="T301" s="11"/>
      <c r="U301" s="11"/>
      <c r="V301" s="11"/>
      <c r="W301" s="11"/>
      <c r="X301" s="11"/>
      <c r="Y301" s="11"/>
      <c r="Z301" s="11"/>
      <c r="AA301" s="11"/>
      <c r="AB301" s="11"/>
      <c r="AC301" s="11"/>
    </row>
    <row r="302" spans="1:29" s="10" customFormat="1">
      <c r="A302" s="94"/>
      <c r="B302" s="8"/>
      <c r="C302" s="9"/>
      <c r="R302" s="11"/>
      <c r="S302" s="11"/>
      <c r="T302" s="11"/>
      <c r="U302" s="11"/>
      <c r="V302" s="11"/>
      <c r="W302" s="11"/>
      <c r="X302" s="11"/>
      <c r="Y302" s="11"/>
      <c r="Z302" s="11"/>
      <c r="AA302" s="11"/>
      <c r="AB302" s="11"/>
      <c r="AC302" s="11"/>
    </row>
    <row r="303" spans="1:29" s="10" customFormat="1">
      <c r="A303" s="94"/>
      <c r="B303" s="8"/>
      <c r="C303" s="9"/>
      <c r="R303" s="11"/>
      <c r="S303" s="11"/>
      <c r="T303" s="11"/>
      <c r="U303" s="11"/>
      <c r="V303" s="11"/>
      <c r="W303" s="11"/>
      <c r="X303" s="11"/>
      <c r="Y303" s="11"/>
      <c r="Z303" s="11"/>
      <c r="AA303" s="11"/>
      <c r="AB303" s="11"/>
      <c r="AC303" s="11"/>
    </row>
    <row r="304" spans="1:29" s="10" customFormat="1">
      <c r="A304" s="94"/>
      <c r="B304" s="8"/>
      <c r="C304" s="9"/>
      <c r="R304" s="11"/>
      <c r="S304" s="11"/>
      <c r="T304" s="11"/>
      <c r="U304" s="11"/>
      <c r="V304" s="11"/>
      <c r="W304" s="11"/>
      <c r="X304" s="11"/>
      <c r="Y304" s="11"/>
      <c r="Z304" s="11"/>
      <c r="AA304" s="11"/>
      <c r="AB304" s="11"/>
      <c r="AC304" s="11"/>
    </row>
    <row r="305" spans="1:29" s="10" customFormat="1">
      <c r="A305" s="94"/>
      <c r="B305" s="8"/>
      <c r="C305" s="9"/>
      <c r="R305" s="11"/>
      <c r="S305" s="11"/>
      <c r="T305" s="11"/>
      <c r="U305" s="11"/>
      <c r="V305" s="11"/>
      <c r="W305" s="11"/>
      <c r="X305" s="11"/>
      <c r="Y305" s="11"/>
      <c r="Z305" s="11"/>
      <c r="AA305" s="11"/>
      <c r="AB305" s="11"/>
      <c r="AC305" s="11"/>
    </row>
    <row r="306" spans="1:29" s="10" customFormat="1">
      <c r="A306" s="94"/>
      <c r="B306" s="8"/>
      <c r="C306" s="9"/>
      <c r="R306" s="11"/>
      <c r="S306" s="11"/>
      <c r="T306" s="11"/>
      <c r="U306" s="11"/>
      <c r="V306" s="11"/>
      <c r="W306" s="11"/>
      <c r="X306" s="11"/>
      <c r="Y306" s="11"/>
      <c r="Z306" s="11"/>
      <c r="AA306" s="11"/>
      <c r="AB306" s="11"/>
      <c r="AC306" s="11"/>
    </row>
    <row r="307" spans="1:29" s="10" customFormat="1">
      <c r="A307" s="94"/>
      <c r="B307" s="8"/>
      <c r="C307" s="9"/>
      <c r="R307" s="11"/>
      <c r="S307" s="11"/>
      <c r="T307" s="11"/>
      <c r="U307" s="11"/>
      <c r="V307" s="11"/>
      <c r="W307" s="11"/>
      <c r="X307" s="11"/>
      <c r="Y307" s="11"/>
      <c r="Z307" s="11"/>
      <c r="AA307" s="11"/>
      <c r="AB307" s="11"/>
      <c r="AC307" s="11"/>
    </row>
    <row r="308" spans="1:29" s="10" customFormat="1">
      <c r="A308" s="94"/>
      <c r="B308" s="8"/>
      <c r="C308" s="9"/>
      <c r="R308" s="11"/>
      <c r="S308" s="11"/>
      <c r="T308" s="11"/>
      <c r="U308" s="11"/>
      <c r="V308" s="11"/>
      <c r="W308" s="11"/>
      <c r="X308" s="11"/>
      <c r="Y308" s="11"/>
      <c r="Z308" s="11"/>
      <c r="AA308" s="11"/>
      <c r="AB308" s="11"/>
      <c r="AC308" s="11"/>
    </row>
    <row r="309" spans="1:29" s="10" customFormat="1">
      <c r="A309" s="94"/>
      <c r="B309" s="8"/>
      <c r="C309" s="9"/>
      <c r="R309" s="11"/>
      <c r="S309" s="11"/>
      <c r="T309" s="11"/>
      <c r="U309" s="11"/>
      <c r="V309" s="11"/>
      <c r="W309" s="11"/>
      <c r="X309" s="11"/>
      <c r="Y309" s="11"/>
      <c r="Z309" s="11"/>
      <c r="AA309" s="11"/>
      <c r="AB309" s="11"/>
      <c r="AC309" s="11"/>
    </row>
    <row r="310" spans="1:29" s="10" customFormat="1">
      <c r="A310" s="94"/>
      <c r="B310" s="8"/>
      <c r="C310" s="9"/>
      <c r="R310" s="11"/>
      <c r="S310" s="11"/>
      <c r="T310" s="11"/>
      <c r="U310" s="11"/>
      <c r="V310" s="11"/>
      <c r="W310" s="11"/>
      <c r="X310" s="11"/>
      <c r="Y310" s="11"/>
      <c r="Z310" s="11"/>
      <c r="AA310" s="11"/>
      <c r="AB310" s="11"/>
      <c r="AC310" s="11"/>
    </row>
    <row r="311" spans="1:29" s="10" customFormat="1">
      <c r="A311" s="94"/>
      <c r="B311" s="8"/>
      <c r="C311" s="9"/>
      <c r="R311" s="11"/>
      <c r="S311" s="11"/>
      <c r="T311" s="11"/>
      <c r="U311" s="11"/>
      <c r="V311" s="11"/>
      <c r="W311" s="11"/>
      <c r="X311" s="11"/>
      <c r="Y311" s="11"/>
      <c r="Z311" s="11"/>
      <c r="AA311" s="11"/>
      <c r="AB311" s="11"/>
      <c r="AC311" s="11"/>
    </row>
    <row r="312" spans="1:29" s="10" customFormat="1">
      <c r="A312" s="94"/>
      <c r="B312" s="8"/>
      <c r="C312" s="9"/>
      <c r="R312" s="11"/>
      <c r="S312" s="11"/>
      <c r="T312" s="11"/>
      <c r="U312" s="11"/>
      <c r="V312" s="11"/>
      <c r="W312" s="11"/>
      <c r="X312" s="11"/>
      <c r="Y312" s="11"/>
      <c r="Z312" s="11"/>
      <c r="AA312" s="11"/>
      <c r="AB312" s="11"/>
      <c r="AC312" s="11"/>
    </row>
    <row r="313" spans="1:29" s="10" customFormat="1">
      <c r="A313" s="94"/>
      <c r="B313" s="8"/>
      <c r="C313" s="9"/>
      <c r="R313" s="11"/>
      <c r="S313" s="11"/>
      <c r="T313" s="11"/>
      <c r="U313" s="11"/>
      <c r="V313" s="11"/>
      <c r="W313" s="11"/>
      <c r="X313" s="11"/>
      <c r="Y313" s="11"/>
      <c r="Z313" s="11"/>
      <c r="AA313" s="11"/>
      <c r="AB313" s="11"/>
      <c r="AC313" s="11"/>
    </row>
    <row r="314" spans="1:29" s="10" customFormat="1">
      <c r="A314" s="94"/>
      <c r="B314" s="8"/>
      <c r="C314" s="9"/>
      <c r="R314" s="11"/>
      <c r="S314" s="11"/>
      <c r="T314" s="11"/>
      <c r="U314" s="11"/>
      <c r="V314" s="11"/>
      <c r="W314" s="11"/>
      <c r="X314" s="11"/>
      <c r="Y314" s="11"/>
      <c r="Z314" s="11"/>
      <c r="AA314" s="11"/>
      <c r="AB314" s="11"/>
      <c r="AC314" s="11"/>
    </row>
    <row r="315" spans="1:29" s="10" customFormat="1">
      <c r="A315" s="94"/>
      <c r="B315" s="8"/>
      <c r="C315" s="9"/>
      <c r="R315" s="11"/>
      <c r="S315" s="11"/>
      <c r="T315" s="11"/>
      <c r="U315" s="11"/>
      <c r="V315" s="11"/>
      <c r="W315" s="11"/>
      <c r="X315" s="11"/>
      <c r="Y315" s="11"/>
      <c r="Z315" s="11"/>
      <c r="AA315" s="11"/>
      <c r="AB315" s="11"/>
      <c r="AC315" s="11"/>
    </row>
    <row r="316" spans="1:29" s="10" customFormat="1">
      <c r="A316" s="94"/>
      <c r="B316" s="8"/>
      <c r="C316" s="9"/>
      <c r="R316" s="11"/>
      <c r="S316" s="11"/>
      <c r="T316" s="11"/>
      <c r="U316" s="11"/>
      <c r="V316" s="11"/>
      <c r="W316" s="11"/>
      <c r="X316" s="11"/>
      <c r="Y316" s="11"/>
      <c r="Z316" s="11"/>
      <c r="AA316" s="11"/>
      <c r="AB316" s="11"/>
      <c r="AC316" s="11"/>
    </row>
    <row r="317" spans="1:29" s="10" customFormat="1">
      <c r="A317" s="94"/>
      <c r="B317" s="8"/>
      <c r="C317" s="9"/>
      <c r="R317" s="11"/>
      <c r="S317" s="11"/>
      <c r="T317" s="11"/>
      <c r="U317" s="11"/>
      <c r="V317" s="11"/>
      <c r="W317" s="11"/>
      <c r="X317" s="11"/>
      <c r="Y317" s="11"/>
      <c r="Z317" s="11"/>
      <c r="AA317" s="11"/>
      <c r="AB317" s="11"/>
      <c r="AC317" s="11"/>
    </row>
    <row r="318" spans="1:29" s="10" customFormat="1">
      <c r="A318" s="94"/>
      <c r="B318" s="8"/>
      <c r="C318" s="9"/>
      <c r="R318" s="11"/>
      <c r="S318" s="11"/>
      <c r="T318" s="11"/>
      <c r="U318" s="11"/>
      <c r="V318" s="11"/>
      <c r="W318" s="11"/>
      <c r="X318" s="11"/>
      <c r="Y318" s="11"/>
      <c r="Z318" s="11"/>
      <c r="AA318" s="11"/>
      <c r="AB318" s="11"/>
      <c r="AC318" s="11"/>
    </row>
    <row r="319" spans="1:29" s="10" customFormat="1">
      <c r="A319" s="94"/>
      <c r="B319" s="8"/>
      <c r="C319" s="9"/>
      <c r="R319" s="11"/>
      <c r="S319" s="11"/>
      <c r="T319" s="11"/>
      <c r="U319" s="11"/>
      <c r="V319" s="11"/>
      <c r="W319" s="11"/>
      <c r="X319" s="11"/>
      <c r="Y319" s="11"/>
      <c r="Z319" s="11"/>
      <c r="AA319" s="11"/>
      <c r="AB319" s="11"/>
      <c r="AC319" s="11"/>
    </row>
    <row r="320" spans="1:29" s="10" customFormat="1">
      <c r="A320" s="94"/>
      <c r="B320" s="8"/>
      <c r="C320" s="9"/>
      <c r="R320" s="11"/>
      <c r="S320" s="11"/>
      <c r="T320" s="11"/>
      <c r="U320" s="11"/>
      <c r="V320" s="11"/>
      <c r="W320" s="11"/>
      <c r="X320" s="11"/>
      <c r="Y320" s="11"/>
      <c r="Z320" s="11"/>
      <c r="AA320" s="11"/>
      <c r="AB320" s="11"/>
      <c r="AC320" s="11"/>
    </row>
    <row r="321" spans="1:29" s="10" customFormat="1">
      <c r="A321" s="94"/>
      <c r="B321" s="8"/>
      <c r="C321" s="9"/>
      <c r="R321" s="11"/>
      <c r="S321" s="11"/>
      <c r="T321" s="11"/>
      <c r="U321" s="11"/>
      <c r="V321" s="11"/>
      <c r="W321" s="11"/>
      <c r="X321" s="11"/>
      <c r="Y321" s="11"/>
      <c r="Z321" s="11"/>
      <c r="AA321" s="11"/>
      <c r="AB321" s="11"/>
      <c r="AC321" s="11"/>
    </row>
    <row r="322" spans="1:29" s="10" customFormat="1">
      <c r="A322" s="94"/>
      <c r="B322" s="8"/>
      <c r="C322" s="9"/>
      <c r="R322" s="11"/>
      <c r="S322" s="11"/>
      <c r="T322" s="11"/>
      <c r="U322" s="11"/>
      <c r="V322" s="11"/>
      <c r="W322" s="11"/>
      <c r="X322" s="11"/>
      <c r="Y322" s="11"/>
      <c r="Z322" s="11"/>
      <c r="AA322" s="11"/>
      <c r="AB322" s="11"/>
      <c r="AC322" s="11"/>
    </row>
    <row r="323" spans="1:29" s="10" customFormat="1">
      <c r="A323" s="94"/>
      <c r="B323" s="8"/>
      <c r="C323" s="9"/>
      <c r="R323" s="11"/>
      <c r="S323" s="11"/>
      <c r="T323" s="11"/>
      <c r="U323" s="11"/>
      <c r="V323" s="11"/>
      <c r="W323" s="11"/>
      <c r="X323" s="11"/>
      <c r="Y323" s="11"/>
      <c r="Z323" s="11"/>
      <c r="AA323" s="11"/>
      <c r="AB323" s="11"/>
      <c r="AC323" s="11"/>
    </row>
    <row r="324" spans="1:29" s="10" customFormat="1">
      <c r="A324" s="94"/>
      <c r="B324" s="8"/>
      <c r="C324" s="9"/>
      <c r="R324" s="11"/>
      <c r="S324" s="11"/>
      <c r="T324" s="11"/>
      <c r="U324" s="11"/>
      <c r="V324" s="11"/>
      <c r="W324" s="11"/>
      <c r="X324" s="11"/>
      <c r="Y324" s="11"/>
      <c r="Z324" s="11"/>
      <c r="AA324" s="11"/>
      <c r="AB324" s="11"/>
      <c r="AC324" s="11"/>
    </row>
    <row r="325" spans="1:29" s="10" customFormat="1">
      <c r="A325" s="94"/>
      <c r="B325" s="8"/>
      <c r="C325" s="9"/>
      <c r="R325" s="11"/>
      <c r="S325" s="11"/>
      <c r="T325" s="11"/>
      <c r="U325" s="11"/>
      <c r="V325" s="11"/>
      <c r="W325" s="11"/>
      <c r="X325" s="11"/>
      <c r="Y325" s="11"/>
      <c r="Z325" s="11"/>
      <c r="AA325" s="11"/>
      <c r="AB325" s="11"/>
      <c r="AC325" s="11"/>
    </row>
    <row r="326" spans="1:29" s="10" customFormat="1">
      <c r="A326" s="94"/>
      <c r="B326" s="8"/>
      <c r="C326" s="9"/>
      <c r="R326" s="11"/>
      <c r="S326" s="11"/>
      <c r="T326" s="11"/>
      <c r="U326" s="11"/>
      <c r="V326" s="11"/>
      <c r="W326" s="11"/>
      <c r="X326" s="11"/>
      <c r="Y326" s="11"/>
      <c r="Z326" s="11"/>
      <c r="AA326" s="11"/>
      <c r="AB326" s="11"/>
      <c r="AC326" s="11"/>
    </row>
    <row r="327" spans="1:29" s="10" customFormat="1">
      <c r="A327" s="94"/>
      <c r="B327" s="8"/>
      <c r="C327" s="9"/>
      <c r="R327" s="11"/>
      <c r="S327" s="11"/>
      <c r="T327" s="11"/>
      <c r="U327" s="11"/>
      <c r="V327" s="11"/>
      <c r="W327" s="11"/>
      <c r="X327" s="11"/>
      <c r="Y327" s="11"/>
      <c r="Z327" s="11"/>
      <c r="AA327" s="11"/>
      <c r="AB327" s="11"/>
      <c r="AC327" s="11"/>
    </row>
    <row r="328" spans="1:29" s="10" customFormat="1">
      <c r="A328" s="94"/>
      <c r="B328" s="8"/>
      <c r="C328" s="9"/>
      <c r="R328" s="11"/>
      <c r="S328" s="11"/>
      <c r="T328" s="11"/>
      <c r="U328" s="11"/>
      <c r="V328" s="11"/>
      <c r="W328" s="11"/>
      <c r="X328" s="11"/>
      <c r="Y328" s="11"/>
      <c r="Z328" s="11"/>
      <c r="AA328" s="11"/>
      <c r="AB328" s="11"/>
      <c r="AC328" s="11"/>
    </row>
    <row r="329" spans="1:29" s="10" customFormat="1">
      <c r="A329" s="94"/>
      <c r="B329" s="8"/>
      <c r="C329" s="9"/>
      <c r="R329" s="11"/>
      <c r="S329" s="11"/>
      <c r="T329" s="11"/>
      <c r="U329" s="11"/>
      <c r="V329" s="11"/>
      <c r="W329" s="11"/>
      <c r="X329" s="11"/>
      <c r="Y329" s="11"/>
      <c r="Z329" s="11"/>
      <c r="AA329" s="11"/>
      <c r="AB329" s="11"/>
      <c r="AC329" s="11"/>
    </row>
    <row r="330" spans="1:29" s="10" customFormat="1">
      <c r="A330" s="94"/>
      <c r="B330" s="8"/>
      <c r="C330" s="9"/>
      <c r="R330" s="11"/>
      <c r="S330" s="11"/>
      <c r="T330" s="11"/>
      <c r="U330" s="11"/>
      <c r="V330" s="11"/>
      <c r="W330" s="11"/>
      <c r="X330" s="11"/>
      <c r="Y330" s="11"/>
      <c r="Z330" s="11"/>
      <c r="AA330" s="11"/>
      <c r="AB330" s="11"/>
      <c r="AC330" s="11"/>
    </row>
    <row r="331" spans="1:29" s="10" customFormat="1">
      <c r="A331" s="94"/>
      <c r="B331" s="8"/>
      <c r="C331" s="9"/>
      <c r="R331" s="11"/>
      <c r="S331" s="11"/>
      <c r="T331" s="11"/>
      <c r="U331" s="11"/>
      <c r="V331" s="11"/>
      <c r="W331" s="11"/>
      <c r="X331" s="11"/>
      <c r="Y331" s="11"/>
      <c r="Z331" s="11"/>
      <c r="AA331" s="11"/>
      <c r="AB331" s="11"/>
      <c r="AC331" s="11"/>
    </row>
    <row r="332" spans="1:29" s="10" customFormat="1">
      <c r="A332" s="94"/>
      <c r="B332" s="8"/>
      <c r="C332" s="9"/>
      <c r="R332" s="11"/>
      <c r="S332" s="11"/>
      <c r="T332" s="11"/>
      <c r="U332" s="11"/>
      <c r="V332" s="11"/>
      <c r="W332" s="11"/>
      <c r="X332" s="11"/>
      <c r="Y332" s="11"/>
      <c r="Z332" s="11"/>
      <c r="AA332" s="11"/>
      <c r="AB332" s="11"/>
      <c r="AC332" s="11"/>
    </row>
    <row r="333" spans="1:29" s="10" customFormat="1">
      <c r="A333" s="94"/>
      <c r="B333" s="8"/>
      <c r="C333" s="9"/>
      <c r="R333" s="11"/>
      <c r="S333" s="11"/>
      <c r="T333" s="11"/>
      <c r="U333" s="11"/>
      <c r="V333" s="11"/>
      <c r="W333" s="11"/>
      <c r="X333" s="11"/>
      <c r="Y333" s="11"/>
      <c r="Z333" s="11"/>
      <c r="AA333" s="11"/>
      <c r="AB333" s="11"/>
      <c r="AC333" s="11"/>
    </row>
    <row r="334" spans="1:29" s="10" customFormat="1">
      <c r="A334" s="94"/>
      <c r="B334" s="8"/>
      <c r="C334" s="9"/>
      <c r="R334" s="11"/>
      <c r="S334" s="11"/>
      <c r="T334" s="11"/>
      <c r="U334" s="11"/>
      <c r="V334" s="11"/>
      <c r="W334" s="11"/>
      <c r="X334" s="11"/>
      <c r="Y334" s="11"/>
      <c r="Z334" s="11"/>
      <c r="AA334" s="11"/>
      <c r="AB334" s="11"/>
      <c r="AC334" s="11"/>
    </row>
    <row r="335" spans="1:29" s="10" customFormat="1">
      <c r="A335" s="94"/>
      <c r="B335" s="8"/>
      <c r="C335" s="9"/>
      <c r="R335" s="11"/>
      <c r="S335" s="11"/>
      <c r="T335" s="11"/>
      <c r="U335" s="11"/>
      <c r="V335" s="11"/>
      <c r="W335" s="11"/>
      <c r="X335" s="11"/>
      <c r="Y335" s="11"/>
      <c r="Z335" s="11"/>
      <c r="AA335" s="11"/>
      <c r="AB335" s="11"/>
      <c r="AC335" s="11"/>
    </row>
    <row r="336" spans="1:29" s="10" customFormat="1">
      <c r="A336" s="94"/>
      <c r="B336" s="8"/>
      <c r="C336" s="9"/>
      <c r="R336" s="11"/>
      <c r="S336" s="11"/>
      <c r="T336" s="11"/>
      <c r="U336" s="11"/>
      <c r="V336" s="11"/>
      <c r="W336" s="11"/>
      <c r="X336" s="11"/>
      <c r="Y336" s="11"/>
      <c r="Z336" s="11"/>
      <c r="AA336" s="11"/>
      <c r="AB336" s="11"/>
      <c r="AC336" s="11"/>
    </row>
    <row r="337" spans="1:29" s="10" customFormat="1">
      <c r="A337" s="94"/>
      <c r="B337" s="8"/>
      <c r="C337" s="9"/>
      <c r="R337" s="11"/>
      <c r="S337" s="11"/>
      <c r="T337" s="11"/>
      <c r="U337" s="11"/>
      <c r="V337" s="11"/>
      <c r="W337" s="11"/>
      <c r="X337" s="11"/>
      <c r="Y337" s="11"/>
      <c r="Z337" s="11"/>
      <c r="AA337" s="11"/>
      <c r="AB337" s="11"/>
      <c r="AC337" s="11"/>
    </row>
    <row r="338" spans="1:29" s="10" customFormat="1">
      <c r="A338" s="94"/>
      <c r="B338" s="8"/>
      <c r="C338" s="9"/>
      <c r="R338" s="11"/>
      <c r="S338" s="11"/>
      <c r="T338" s="11"/>
      <c r="U338" s="11"/>
      <c r="V338" s="11"/>
      <c r="W338" s="11"/>
      <c r="X338" s="11"/>
      <c r="Y338" s="11"/>
      <c r="Z338" s="11"/>
      <c r="AA338" s="11"/>
      <c r="AB338" s="11"/>
      <c r="AC338" s="11"/>
    </row>
    <row r="339" spans="1:29" s="10" customFormat="1">
      <c r="A339" s="94"/>
      <c r="B339" s="8"/>
      <c r="C339" s="9"/>
      <c r="R339" s="11"/>
      <c r="S339" s="11"/>
      <c r="T339" s="11"/>
      <c r="U339" s="11"/>
      <c r="V339" s="11"/>
      <c r="W339" s="11"/>
      <c r="X339" s="11"/>
      <c r="Y339" s="11"/>
      <c r="Z339" s="11"/>
      <c r="AA339" s="11"/>
      <c r="AB339" s="11"/>
      <c r="AC339" s="11"/>
    </row>
    <row r="340" spans="1:29" s="10" customFormat="1">
      <c r="A340" s="94"/>
      <c r="B340" s="8"/>
      <c r="C340" s="9"/>
      <c r="R340" s="11"/>
      <c r="S340" s="11"/>
      <c r="T340" s="11"/>
      <c r="U340" s="11"/>
      <c r="V340" s="11"/>
      <c r="W340" s="11"/>
      <c r="X340" s="11"/>
      <c r="Y340" s="11"/>
      <c r="Z340" s="11"/>
      <c r="AA340" s="11"/>
      <c r="AB340" s="11"/>
      <c r="AC340" s="11"/>
    </row>
    <row r="341" spans="1:29" s="10" customFormat="1">
      <c r="A341" s="94"/>
      <c r="B341" s="8"/>
      <c r="C341" s="9"/>
      <c r="R341" s="11"/>
      <c r="S341" s="11"/>
      <c r="T341" s="11"/>
      <c r="U341" s="11"/>
      <c r="V341" s="11"/>
      <c r="W341" s="11"/>
      <c r="X341" s="11"/>
      <c r="Y341" s="11"/>
      <c r="Z341" s="11"/>
      <c r="AA341" s="11"/>
      <c r="AB341" s="11"/>
      <c r="AC341" s="11"/>
    </row>
    <row r="342" spans="1:29" s="10" customFormat="1">
      <c r="A342" s="94"/>
      <c r="B342" s="8"/>
      <c r="C342" s="9"/>
      <c r="R342" s="11"/>
      <c r="S342" s="11"/>
      <c r="T342" s="11"/>
      <c r="U342" s="11"/>
      <c r="V342" s="11"/>
      <c r="W342" s="11"/>
      <c r="X342" s="11"/>
      <c r="Y342" s="11"/>
      <c r="Z342" s="11"/>
      <c r="AA342" s="11"/>
      <c r="AB342" s="11"/>
      <c r="AC342" s="11"/>
    </row>
    <row r="343" spans="1:29" s="10" customFormat="1">
      <c r="A343" s="94"/>
      <c r="B343" s="8"/>
      <c r="C343" s="9"/>
      <c r="R343" s="11"/>
      <c r="S343" s="11"/>
      <c r="T343" s="11"/>
      <c r="U343" s="11"/>
      <c r="V343" s="11"/>
      <c r="W343" s="11"/>
      <c r="X343" s="11"/>
      <c r="Y343" s="11"/>
      <c r="Z343" s="11"/>
      <c r="AA343" s="11"/>
      <c r="AB343" s="11"/>
      <c r="AC343" s="11"/>
    </row>
    <row r="344" spans="1:29" s="10" customFormat="1">
      <c r="A344" s="94"/>
      <c r="B344" s="8"/>
      <c r="C344" s="9"/>
      <c r="R344" s="11"/>
      <c r="S344" s="11"/>
      <c r="T344" s="11"/>
      <c r="U344" s="11"/>
      <c r="V344" s="11"/>
      <c r="W344" s="11"/>
      <c r="X344" s="11"/>
      <c r="Y344" s="11"/>
      <c r="Z344" s="11"/>
      <c r="AA344" s="11"/>
      <c r="AB344" s="11"/>
      <c r="AC344" s="11"/>
    </row>
    <row r="345" spans="1:29" s="10" customFormat="1">
      <c r="A345" s="94"/>
      <c r="B345" s="8"/>
      <c r="C345" s="9"/>
      <c r="R345" s="11"/>
      <c r="S345" s="11"/>
      <c r="T345" s="11"/>
      <c r="U345" s="11"/>
      <c r="V345" s="11"/>
      <c r="W345" s="11"/>
      <c r="X345" s="11"/>
      <c r="Y345" s="11"/>
      <c r="Z345" s="11"/>
      <c r="AA345" s="11"/>
      <c r="AB345" s="11"/>
      <c r="AC345" s="11"/>
    </row>
    <row r="346" spans="1:29" s="10" customFormat="1">
      <c r="A346" s="94"/>
      <c r="B346" s="8"/>
      <c r="C346" s="9"/>
      <c r="R346" s="11"/>
      <c r="S346" s="11"/>
      <c r="T346" s="11"/>
      <c r="U346" s="11"/>
      <c r="V346" s="11"/>
      <c r="W346" s="11"/>
      <c r="X346" s="11"/>
      <c r="Y346" s="11"/>
      <c r="Z346" s="11"/>
      <c r="AA346" s="11"/>
      <c r="AB346" s="11"/>
      <c r="AC346" s="11"/>
    </row>
    <row r="347" spans="1:29" s="10" customFormat="1">
      <c r="A347" s="94"/>
      <c r="B347" s="8"/>
      <c r="C347" s="9"/>
      <c r="R347" s="11"/>
      <c r="S347" s="11"/>
      <c r="T347" s="11"/>
      <c r="U347" s="11"/>
      <c r="V347" s="11"/>
      <c r="W347" s="11"/>
      <c r="X347" s="11"/>
      <c r="Y347" s="11"/>
      <c r="Z347" s="11"/>
      <c r="AA347" s="11"/>
      <c r="AB347" s="11"/>
      <c r="AC347" s="11"/>
    </row>
    <row r="348" spans="1:29" s="10" customFormat="1">
      <c r="A348" s="94"/>
      <c r="B348" s="8"/>
      <c r="C348" s="9"/>
      <c r="R348" s="11"/>
      <c r="S348" s="11"/>
      <c r="T348" s="11"/>
      <c r="U348" s="11"/>
      <c r="V348" s="11"/>
      <c r="W348" s="11"/>
      <c r="X348" s="11"/>
      <c r="Y348" s="11"/>
      <c r="Z348" s="11"/>
      <c r="AA348" s="11"/>
      <c r="AB348" s="11"/>
      <c r="AC348" s="11"/>
    </row>
    <row r="349" spans="1:29" s="10" customFormat="1">
      <c r="A349" s="94"/>
      <c r="B349" s="8"/>
      <c r="C349" s="9"/>
      <c r="R349" s="11"/>
      <c r="S349" s="11"/>
      <c r="T349" s="11"/>
      <c r="U349" s="11"/>
      <c r="V349" s="11"/>
      <c r="W349" s="11"/>
      <c r="X349" s="11"/>
      <c r="Y349" s="11"/>
      <c r="Z349" s="11"/>
      <c r="AA349" s="11"/>
      <c r="AB349" s="11"/>
      <c r="AC349" s="11"/>
    </row>
    <row r="350" spans="1:29" s="10" customFormat="1">
      <c r="A350" s="94"/>
      <c r="B350" s="8"/>
      <c r="C350" s="9"/>
      <c r="R350" s="11"/>
      <c r="S350" s="11"/>
      <c r="T350" s="11"/>
      <c r="U350" s="11"/>
      <c r="V350" s="11"/>
      <c r="W350" s="11"/>
      <c r="X350" s="11"/>
      <c r="Y350" s="11"/>
      <c r="Z350" s="11"/>
      <c r="AA350" s="11"/>
      <c r="AB350" s="11"/>
      <c r="AC350" s="11"/>
    </row>
    <row r="351" spans="1:29" s="10" customFormat="1">
      <c r="A351" s="94"/>
      <c r="B351" s="8"/>
      <c r="C351" s="9"/>
      <c r="R351" s="11"/>
      <c r="S351" s="11"/>
      <c r="T351" s="11"/>
      <c r="U351" s="11"/>
      <c r="V351" s="11"/>
      <c r="W351" s="11"/>
      <c r="X351" s="11"/>
      <c r="Y351" s="11"/>
      <c r="Z351" s="11"/>
      <c r="AA351" s="11"/>
      <c r="AB351" s="11"/>
      <c r="AC351" s="11"/>
    </row>
    <row r="352" spans="1:29" s="10" customFormat="1">
      <c r="A352" s="94"/>
      <c r="B352" s="8"/>
      <c r="C352" s="9"/>
      <c r="R352" s="11"/>
      <c r="S352" s="11"/>
      <c r="T352" s="11"/>
      <c r="U352" s="11"/>
      <c r="V352" s="11"/>
      <c r="W352" s="11"/>
      <c r="X352" s="11"/>
      <c r="Y352" s="11"/>
      <c r="Z352" s="11"/>
      <c r="AA352" s="11"/>
      <c r="AB352" s="11"/>
      <c r="AC352" s="11"/>
    </row>
    <row r="353" spans="1:29" s="10" customFormat="1">
      <c r="A353" s="94"/>
      <c r="B353" s="8"/>
      <c r="C353" s="9"/>
      <c r="R353" s="11"/>
      <c r="S353" s="11"/>
      <c r="T353" s="11"/>
      <c r="U353" s="11"/>
      <c r="V353" s="11"/>
      <c r="W353" s="11"/>
      <c r="X353" s="11"/>
      <c r="Y353" s="11"/>
      <c r="Z353" s="11"/>
      <c r="AA353" s="11"/>
      <c r="AB353" s="11"/>
      <c r="AC353" s="11"/>
    </row>
    <row r="354" spans="1:29" s="10" customFormat="1">
      <c r="A354" s="94"/>
      <c r="B354" s="8"/>
      <c r="C354" s="9"/>
      <c r="R354" s="11"/>
      <c r="S354" s="11"/>
      <c r="T354" s="11"/>
      <c r="U354" s="11"/>
      <c r="V354" s="11"/>
      <c r="W354" s="11"/>
      <c r="X354" s="11"/>
      <c r="Y354" s="11"/>
      <c r="Z354" s="11"/>
      <c r="AA354" s="11"/>
      <c r="AB354" s="11"/>
      <c r="AC354" s="11"/>
    </row>
    <row r="355" spans="1:29" s="10" customFormat="1">
      <c r="A355" s="94"/>
      <c r="B355" s="8"/>
      <c r="C355" s="9"/>
      <c r="R355" s="11"/>
      <c r="S355" s="11"/>
      <c r="T355" s="11"/>
      <c r="U355" s="11"/>
      <c r="V355" s="11"/>
      <c r="W355" s="11"/>
      <c r="X355" s="11"/>
      <c r="Y355" s="11"/>
      <c r="Z355" s="11"/>
      <c r="AA355" s="11"/>
      <c r="AB355" s="11"/>
      <c r="AC355" s="11"/>
    </row>
    <row r="356" spans="1:29" s="10" customFormat="1">
      <c r="A356" s="94"/>
      <c r="B356" s="8"/>
      <c r="C356" s="9"/>
      <c r="R356" s="11"/>
      <c r="S356" s="11"/>
      <c r="T356" s="11"/>
      <c r="U356" s="11"/>
      <c r="V356" s="11"/>
      <c r="W356" s="11"/>
      <c r="X356" s="11"/>
      <c r="Y356" s="11"/>
      <c r="Z356" s="11"/>
      <c r="AA356" s="11"/>
      <c r="AB356" s="11"/>
      <c r="AC356" s="11"/>
    </row>
    <row r="357" spans="1:29" s="10" customFormat="1">
      <c r="A357" s="94"/>
      <c r="B357" s="8"/>
      <c r="C357" s="9"/>
      <c r="R357" s="11"/>
      <c r="S357" s="11"/>
      <c r="T357" s="11"/>
      <c r="U357" s="11"/>
      <c r="V357" s="11"/>
      <c r="W357" s="11"/>
      <c r="X357" s="11"/>
      <c r="Y357" s="11"/>
      <c r="Z357" s="11"/>
      <c r="AA357" s="11"/>
      <c r="AB357" s="11"/>
      <c r="AC357" s="11"/>
    </row>
    <row r="358" spans="1:29" s="10" customFormat="1">
      <c r="A358" s="94"/>
      <c r="B358" s="8"/>
      <c r="C358" s="9"/>
      <c r="R358" s="11"/>
      <c r="S358" s="11"/>
      <c r="T358" s="11"/>
      <c r="U358" s="11"/>
      <c r="V358" s="11"/>
      <c r="W358" s="11"/>
      <c r="X358" s="11"/>
      <c r="Y358" s="11"/>
      <c r="Z358" s="11"/>
      <c r="AA358" s="11"/>
      <c r="AB358" s="11"/>
      <c r="AC358" s="11"/>
    </row>
    <row r="359" spans="1:29" s="10" customFormat="1">
      <c r="A359" s="94"/>
      <c r="B359" s="8"/>
      <c r="C359" s="9"/>
      <c r="R359" s="11"/>
      <c r="S359" s="11"/>
      <c r="T359" s="11"/>
      <c r="U359" s="11"/>
      <c r="V359" s="11"/>
      <c r="W359" s="11"/>
      <c r="X359" s="11"/>
      <c r="Y359" s="11"/>
      <c r="Z359" s="11"/>
      <c r="AA359" s="11"/>
      <c r="AB359" s="11"/>
      <c r="AC359" s="11"/>
    </row>
    <row r="360" spans="1:29" s="10" customFormat="1">
      <c r="A360" s="94"/>
      <c r="B360" s="8"/>
      <c r="C360" s="9"/>
      <c r="R360" s="11"/>
      <c r="S360" s="11"/>
      <c r="T360" s="11"/>
      <c r="U360" s="11"/>
      <c r="V360" s="11"/>
      <c r="W360" s="11"/>
      <c r="X360" s="11"/>
      <c r="Y360" s="11"/>
      <c r="Z360" s="11"/>
      <c r="AA360" s="11"/>
      <c r="AB360" s="11"/>
      <c r="AC360" s="11"/>
    </row>
    <row r="361" spans="1:29" s="10" customFormat="1">
      <c r="A361" s="94"/>
      <c r="B361" s="8"/>
      <c r="C361" s="9"/>
      <c r="R361" s="11"/>
      <c r="S361" s="11"/>
      <c r="T361" s="11"/>
      <c r="U361" s="11"/>
      <c r="V361" s="11"/>
      <c r="W361" s="11"/>
      <c r="X361" s="11"/>
      <c r="Y361" s="11"/>
      <c r="Z361" s="11"/>
      <c r="AA361" s="11"/>
      <c r="AB361" s="11"/>
      <c r="AC361" s="11"/>
    </row>
    <row r="362" spans="1:29" s="10" customFormat="1">
      <c r="A362" s="94"/>
      <c r="B362" s="8"/>
      <c r="C362" s="9"/>
      <c r="R362" s="11"/>
      <c r="S362" s="11"/>
      <c r="T362" s="11"/>
      <c r="U362" s="11"/>
      <c r="V362" s="11"/>
      <c r="W362" s="11"/>
      <c r="X362" s="11"/>
      <c r="Y362" s="11"/>
      <c r="Z362" s="11"/>
      <c r="AA362" s="11"/>
      <c r="AB362" s="11"/>
      <c r="AC362" s="11"/>
    </row>
    <row r="363" spans="1:29" s="10" customFormat="1">
      <c r="A363" s="94"/>
      <c r="B363" s="8"/>
      <c r="C363" s="9"/>
      <c r="R363" s="11"/>
      <c r="S363" s="11"/>
      <c r="T363" s="11"/>
      <c r="U363" s="11"/>
      <c r="V363" s="11"/>
      <c r="W363" s="11"/>
      <c r="X363" s="11"/>
      <c r="Y363" s="11"/>
      <c r="Z363" s="11"/>
      <c r="AA363" s="11"/>
      <c r="AB363" s="11"/>
      <c r="AC363" s="11"/>
    </row>
    <row r="364" spans="1:29" s="10" customFormat="1">
      <c r="A364" s="94"/>
      <c r="B364" s="8"/>
      <c r="C364" s="9"/>
      <c r="R364" s="11"/>
      <c r="S364" s="11"/>
      <c r="T364" s="11"/>
      <c r="U364" s="11"/>
      <c r="V364" s="11"/>
      <c r="W364" s="11"/>
      <c r="X364" s="11"/>
      <c r="Y364" s="11"/>
      <c r="Z364" s="11"/>
      <c r="AA364" s="11"/>
      <c r="AB364" s="11"/>
      <c r="AC364" s="11"/>
    </row>
    <row r="365" spans="1:29" s="10" customFormat="1">
      <c r="A365" s="94"/>
      <c r="B365" s="8"/>
      <c r="C365" s="9"/>
      <c r="R365" s="11"/>
      <c r="S365" s="11"/>
      <c r="T365" s="11"/>
      <c r="U365" s="11"/>
      <c r="V365" s="11"/>
      <c r="W365" s="11"/>
      <c r="X365" s="11"/>
      <c r="Y365" s="11"/>
      <c r="Z365" s="11"/>
      <c r="AA365" s="11"/>
      <c r="AB365" s="11"/>
      <c r="AC365" s="11"/>
    </row>
    <row r="366" spans="1:29" s="10" customFormat="1">
      <c r="A366" s="94"/>
      <c r="B366" s="8"/>
      <c r="C366" s="9"/>
      <c r="R366" s="11"/>
      <c r="S366" s="11"/>
      <c r="T366" s="11"/>
      <c r="U366" s="11"/>
      <c r="V366" s="11"/>
      <c r="W366" s="11"/>
      <c r="X366" s="11"/>
      <c r="Y366" s="11"/>
      <c r="Z366" s="11"/>
      <c r="AA366" s="11"/>
      <c r="AB366" s="11"/>
      <c r="AC366" s="11"/>
    </row>
    <row r="367" spans="1:29" s="10" customFormat="1">
      <c r="A367" s="94"/>
      <c r="B367" s="8"/>
      <c r="C367" s="9"/>
      <c r="R367" s="11"/>
      <c r="S367" s="11"/>
      <c r="T367" s="11"/>
      <c r="U367" s="11"/>
      <c r="V367" s="11"/>
      <c r="W367" s="11"/>
      <c r="X367" s="11"/>
      <c r="Y367" s="11"/>
      <c r="Z367" s="11"/>
      <c r="AA367" s="11"/>
      <c r="AB367" s="11"/>
      <c r="AC367" s="11"/>
    </row>
    <row r="368" spans="1:29" s="10" customFormat="1">
      <c r="A368" s="94"/>
      <c r="B368" s="8"/>
      <c r="C368" s="9"/>
      <c r="R368" s="11"/>
      <c r="S368" s="11"/>
      <c r="T368" s="11"/>
      <c r="U368" s="11"/>
      <c r="V368" s="11"/>
      <c r="W368" s="11"/>
      <c r="X368" s="11"/>
      <c r="Y368" s="11"/>
      <c r="Z368" s="11"/>
      <c r="AA368" s="11"/>
      <c r="AB368" s="11"/>
      <c r="AC368" s="11"/>
    </row>
    <row r="369" spans="1:29" s="10" customFormat="1">
      <c r="A369" s="94"/>
      <c r="B369" s="8"/>
      <c r="C369" s="9"/>
      <c r="R369" s="11"/>
      <c r="S369" s="11"/>
      <c r="T369" s="11"/>
      <c r="U369" s="11"/>
      <c r="V369" s="11"/>
      <c r="W369" s="11"/>
      <c r="X369" s="11"/>
      <c r="Y369" s="11"/>
      <c r="Z369" s="11"/>
      <c r="AA369" s="11"/>
      <c r="AB369" s="11"/>
      <c r="AC369" s="11"/>
    </row>
    <row r="370" spans="1:29" s="10" customFormat="1">
      <c r="A370" s="94"/>
      <c r="B370" s="8"/>
      <c r="C370" s="9"/>
      <c r="R370" s="11"/>
      <c r="S370" s="11"/>
      <c r="T370" s="11"/>
      <c r="U370" s="11"/>
      <c r="V370" s="11"/>
      <c r="W370" s="11"/>
      <c r="X370" s="11"/>
      <c r="Y370" s="11"/>
      <c r="Z370" s="11"/>
      <c r="AA370" s="11"/>
      <c r="AB370" s="11"/>
      <c r="AC370" s="11"/>
    </row>
    <row r="371" spans="1:29" s="10" customFormat="1">
      <c r="A371" s="94"/>
      <c r="B371" s="8"/>
      <c r="C371" s="9"/>
      <c r="R371" s="11"/>
      <c r="S371" s="11"/>
      <c r="T371" s="11"/>
      <c r="U371" s="11"/>
      <c r="V371" s="11"/>
      <c r="W371" s="11"/>
      <c r="X371" s="11"/>
      <c r="Y371" s="11"/>
      <c r="Z371" s="11"/>
      <c r="AA371" s="11"/>
      <c r="AB371" s="11"/>
      <c r="AC371" s="11"/>
    </row>
    <row r="372" spans="1:29" s="10" customFormat="1">
      <c r="A372" s="94"/>
      <c r="B372" s="8"/>
      <c r="C372" s="9"/>
      <c r="R372" s="11"/>
      <c r="S372" s="11"/>
      <c r="T372" s="11"/>
      <c r="U372" s="11"/>
      <c r="V372" s="11"/>
      <c r="W372" s="11"/>
      <c r="X372" s="11"/>
      <c r="Y372" s="11"/>
      <c r="Z372" s="11"/>
      <c r="AA372" s="11"/>
      <c r="AB372" s="11"/>
      <c r="AC372" s="11"/>
    </row>
    <row r="373" spans="1:29" s="10" customFormat="1">
      <c r="A373" s="94"/>
      <c r="B373" s="8"/>
      <c r="C373" s="9"/>
      <c r="R373" s="11"/>
      <c r="S373" s="11"/>
      <c r="T373" s="11"/>
      <c r="U373" s="11"/>
      <c r="V373" s="11"/>
      <c r="W373" s="11"/>
      <c r="X373" s="11"/>
      <c r="Y373" s="11"/>
      <c r="Z373" s="11"/>
      <c r="AA373" s="11"/>
      <c r="AB373" s="11"/>
      <c r="AC373" s="11"/>
    </row>
    <row r="374" spans="1:29" s="10" customFormat="1">
      <c r="A374" s="94"/>
      <c r="B374" s="8"/>
      <c r="C374" s="9"/>
      <c r="R374" s="11"/>
      <c r="S374" s="11"/>
      <c r="T374" s="11"/>
      <c r="U374" s="11"/>
      <c r="V374" s="11"/>
      <c r="W374" s="11"/>
      <c r="X374" s="11"/>
      <c r="Y374" s="11"/>
      <c r="Z374" s="11"/>
      <c r="AA374" s="11"/>
      <c r="AB374" s="11"/>
      <c r="AC374" s="11"/>
    </row>
    <row r="375" spans="1:29" s="10" customFormat="1">
      <c r="A375" s="94"/>
      <c r="B375" s="8"/>
      <c r="C375" s="9"/>
      <c r="R375" s="11"/>
      <c r="S375" s="11"/>
      <c r="T375" s="11"/>
      <c r="U375" s="11"/>
      <c r="V375" s="11"/>
      <c r="W375" s="11"/>
      <c r="X375" s="11"/>
      <c r="Y375" s="11"/>
      <c r="Z375" s="11"/>
      <c r="AA375" s="11"/>
      <c r="AB375" s="11"/>
      <c r="AC375" s="11"/>
    </row>
  </sheetData>
  <mergeCells count="32">
    <mergeCell ref="A1:H1"/>
    <mergeCell ref="I1:N1"/>
    <mergeCell ref="A2:H2"/>
    <mergeCell ref="I2:N2"/>
    <mergeCell ref="A3:Q3"/>
    <mergeCell ref="A4:Q4"/>
    <mergeCell ref="A5:Q5"/>
    <mergeCell ref="M7:P7"/>
    <mergeCell ref="E8:F8"/>
    <mergeCell ref="I8:J8"/>
    <mergeCell ref="M8:N8"/>
    <mergeCell ref="B16:Q16"/>
    <mergeCell ref="B18:Q18"/>
    <mergeCell ref="B39:L39"/>
    <mergeCell ref="A6:A9"/>
    <mergeCell ref="B6:B9"/>
    <mergeCell ref="C6:C9"/>
    <mergeCell ref="D6:D9"/>
    <mergeCell ref="G8:G9"/>
    <mergeCell ref="H8:H9"/>
    <mergeCell ref="K8:K9"/>
    <mergeCell ref="L8:L9"/>
    <mergeCell ref="O8:O9"/>
    <mergeCell ref="P8:P9"/>
    <mergeCell ref="Q6:Q9"/>
    <mergeCell ref="U8:U9"/>
    <mergeCell ref="V8:V9"/>
    <mergeCell ref="E6:H7"/>
    <mergeCell ref="I6:L7"/>
    <mergeCell ref="S6:V7"/>
    <mergeCell ref="S8:T8"/>
    <mergeCell ref="R6:R8"/>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84" customWidth="1"/>
    <col min="2" max="2" width="43.28515625" style="55" customWidth="1"/>
    <col min="3" max="3" width="12.28515625" style="55" customWidth="1"/>
    <col min="4" max="4" width="9.7109375" style="55" customWidth="1"/>
    <col min="5" max="5" width="10.140625" style="55" customWidth="1"/>
    <col min="6" max="7" width="9.42578125" style="55" customWidth="1"/>
    <col min="8" max="8" width="15.7109375" style="55" customWidth="1"/>
    <col min="9" max="9" width="17.5703125" style="55" customWidth="1"/>
    <col min="10" max="10" width="9" style="55" customWidth="1"/>
    <col min="11" max="11" width="11.42578125" style="55" customWidth="1"/>
    <col min="12" max="12" width="10.7109375" style="55" customWidth="1"/>
    <col min="13" max="16384" width="9.140625" style="55"/>
  </cols>
  <sheetData>
    <row r="1" spans="1:13" s="82" customFormat="1" ht="26.25" customHeight="1">
      <c r="A1" s="467" t="s">
        <v>196</v>
      </c>
      <c r="B1" s="467"/>
      <c r="C1" s="467"/>
      <c r="D1" s="467"/>
      <c r="E1" s="467"/>
      <c r="F1" s="467"/>
      <c r="G1" s="42"/>
      <c r="H1" s="86" t="s">
        <v>16</v>
      </c>
      <c r="I1" s="86"/>
      <c r="J1" s="42"/>
      <c r="K1" s="42"/>
      <c r="L1" s="42"/>
      <c r="M1" s="42"/>
    </row>
    <row r="2" spans="1:13" s="82" customFormat="1" ht="38.25" customHeight="1">
      <c r="A2" s="468" t="s">
        <v>183</v>
      </c>
      <c r="B2" s="468"/>
      <c r="C2" s="468"/>
      <c r="D2" s="468"/>
      <c r="E2" s="468"/>
      <c r="F2" s="468"/>
      <c r="G2" s="44"/>
      <c r="H2" s="87" t="s">
        <v>197</v>
      </c>
      <c r="I2" s="87"/>
      <c r="J2" s="44"/>
      <c r="K2" s="44"/>
      <c r="L2" s="44"/>
      <c r="M2" s="44"/>
    </row>
    <row r="3" spans="1:13" ht="25.5" customHeight="1">
      <c r="A3" s="469" t="s">
        <v>198</v>
      </c>
      <c r="B3" s="469"/>
      <c r="C3" s="469"/>
      <c r="D3" s="469"/>
      <c r="E3" s="469"/>
      <c r="F3" s="469"/>
      <c r="G3" s="469"/>
      <c r="H3" s="469"/>
      <c r="I3" s="469"/>
      <c r="J3" s="469"/>
      <c r="K3" s="469"/>
      <c r="L3" s="469"/>
      <c r="M3" s="469"/>
    </row>
    <row r="4" spans="1:13" s="82" customFormat="1" ht="26.25" customHeight="1">
      <c r="A4" s="467" t="s">
        <v>199</v>
      </c>
      <c r="B4" s="467"/>
      <c r="C4" s="467"/>
      <c r="D4" s="467"/>
      <c r="E4" s="467"/>
      <c r="F4" s="467"/>
      <c r="G4" s="467"/>
      <c r="H4" s="467"/>
      <c r="I4" s="467"/>
      <c r="J4" s="467"/>
      <c r="K4" s="467"/>
      <c r="L4" s="467"/>
      <c r="M4" s="467"/>
    </row>
    <row r="5" spans="1:13" s="57" customFormat="1" ht="29.25" customHeight="1">
      <c r="A5" s="13"/>
      <c r="B5" s="44"/>
      <c r="C5" s="44"/>
      <c r="D5" s="44"/>
      <c r="E5" s="44"/>
      <c r="F5" s="44"/>
      <c r="G5" s="470" t="s">
        <v>0</v>
      </c>
      <c r="H5" s="470"/>
      <c r="I5" s="470"/>
      <c r="J5" s="470"/>
      <c r="K5" s="470"/>
      <c r="L5" s="470"/>
      <c r="M5" s="470"/>
    </row>
    <row r="6" spans="1:13" s="83" customFormat="1" ht="37.5" customHeight="1">
      <c r="A6" s="460" t="s">
        <v>1</v>
      </c>
      <c r="B6" s="460" t="s">
        <v>200</v>
      </c>
      <c r="C6" s="464" t="s">
        <v>201</v>
      </c>
      <c r="D6" s="465"/>
      <c r="E6" s="465"/>
      <c r="F6" s="466"/>
      <c r="G6" s="464" t="s">
        <v>202</v>
      </c>
      <c r="H6" s="465"/>
      <c r="I6" s="465"/>
      <c r="J6" s="465"/>
      <c r="K6" s="465"/>
      <c r="L6" s="466"/>
      <c r="M6" s="461" t="s">
        <v>3</v>
      </c>
    </row>
    <row r="7" spans="1:13" s="83" customFormat="1" ht="31.5" customHeight="1">
      <c r="A7" s="460"/>
      <c r="B7" s="460"/>
      <c r="C7" s="461" t="s">
        <v>203</v>
      </c>
      <c r="D7" s="460" t="s">
        <v>204</v>
      </c>
      <c r="E7" s="460"/>
      <c r="F7" s="460"/>
      <c r="G7" s="460" t="s">
        <v>203</v>
      </c>
      <c r="H7" s="460"/>
      <c r="I7" s="460"/>
      <c r="J7" s="460" t="s">
        <v>204</v>
      </c>
      <c r="K7" s="460"/>
      <c r="L7" s="460"/>
      <c r="M7" s="463"/>
    </row>
    <row r="8" spans="1:13" s="83" customFormat="1" ht="93.75" customHeight="1">
      <c r="A8" s="460"/>
      <c r="B8" s="460"/>
      <c r="C8" s="462"/>
      <c r="D8" s="60" t="s">
        <v>5</v>
      </c>
      <c r="E8" s="60" t="s">
        <v>6</v>
      </c>
      <c r="F8" s="60" t="s">
        <v>7</v>
      </c>
      <c r="G8" s="60" t="s">
        <v>5</v>
      </c>
      <c r="H8" s="60" t="s">
        <v>205</v>
      </c>
      <c r="I8" s="60" t="s">
        <v>206</v>
      </c>
      <c r="J8" s="60" t="s">
        <v>5</v>
      </c>
      <c r="K8" s="60" t="s">
        <v>6</v>
      </c>
      <c r="L8" s="60" t="s">
        <v>7</v>
      </c>
      <c r="M8" s="462"/>
    </row>
    <row r="9" spans="1:13" s="84" customFormat="1" ht="21" customHeight="1">
      <c r="A9" s="60">
        <v>1</v>
      </c>
      <c r="B9" s="60">
        <v>2</v>
      </c>
      <c r="C9" s="60">
        <v>3</v>
      </c>
      <c r="D9" s="60">
        <v>4</v>
      </c>
      <c r="E9" s="60">
        <v>5</v>
      </c>
      <c r="F9" s="60">
        <v>6</v>
      </c>
      <c r="G9" s="60">
        <v>7</v>
      </c>
      <c r="H9" s="60">
        <v>8</v>
      </c>
      <c r="I9" s="60">
        <v>9</v>
      </c>
      <c r="J9" s="60">
        <v>10</v>
      </c>
      <c r="K9" s="60">
        <v>11</v>
      </c>
      <c r="L9" s="60">
        <v>12</v>
      </c>
      <c r="M9" s="60">
        <v>13</v>
      </c>
    </row>
    <row r="10" spans="1:13" hidden="1">
      <c r="A10" s="60"/>
      <c r="B10" s="60"/>
      <c r="C10" s="60"/>
      <c r="D10" s="60"/>
      <c r="E10" s="60"/>
      <c r="F10" s="60"/>
      <c r="G10" s="60"/>
      <c r="H10" s="60"/>
      <c r="I10" s="60"/>
      <c r="J10" s="77"/>
      <c r="K10" s="77"/>
      <c r="L10" s="77"/>
      <c r="M10" s="77"/>
    </row>
    <row r="11" spans="1:13" ht="23.25" customHeight="1">
      <c r="A11" s="60"/>
      <c r="B11" s="64" t="s">
        <v>207</v>
      </c>
      <c r="C11" s="64"/>
      <c r="D11" s="88"/>
      <c r="E11" s="88"/>
      <c r="F11" s="88"/>
      <c r="G11" s="88"/>
      <c r="H11" s="88"/>
      <c r="I11" s="88"/>
      <c r="J11" s="77"/>
      <c r="K11" s="77"/>
      <c r="L11" s="77"/>
      <c r="M11" s="77"/>
    </row>
    <row r="12" spans="1:13" ht="33" customHeight="1">
      <c r="A12" s="64" t="s">
        <v>30</v>
      </c>
      <c r="B12" s="65" t="s">
        <v>208</v>
      </c>
      <c r="C12" s="65"/>
      <c r="D12" s="88"/>
      <c r="E12" s="88"/>
      <c r="F12" s="88"/>
      <c r="G12" s="88"/>
      <c r="H12" s="88"/>
      <c r="I12" s="88"/>
      <c r="J12" s="77"/>
      <c r="K12" s="77"/>
      <c r="L12" s="77"/>
      <c r="M12" s="77"/>
    </row>
    <row r="13" spans="1:13" ht="36" customHeight="1">
      <c r="A13" s="64">
        <v>1</v>
      </c>
      <c r="B13" s="68" t="s">
        <v>209</v>
      </c>
      <c r="C13" s="78"/>
      <c r="D13" s="88"/>
      <c r="E13" s="88"/>
      <c r="F13" s="88"/>
      <c r="G13" s="88"/>
      <c r="H13" s="88"/>
      <c r="I13" s="88"/>
      <c r="J13" s="77"/>
      <c r="K13" s="77"/>
      <c r="L13" s="77"/>
      <c r="M13" s="77"/>
    </row>
    <row r="14" spans="1:13" s="57" customFormat="1" ht="26.25" customHeight="1">
      <c r="A14" s="69"/>
      <c r="B14" s="70" t="s">
        <v>10</v>
      </c>
      <c r="C14" s="70"/>
      <c r="D14" s="89"/>
      <c r="E14" s="89"/>
      <c r="F14" s="89"/>
      <c r="G14" s="89"/>
      <c r="H14" s="89"/>
      <c r="I14" s="89"/>
      <c r="J14" s="72"/>
      <c r="K14" s="72"/>
      <c r="L14" s="72"/>
      <c r="M14" s="72"/>
    </row>
    <row r="15" spans="1:13" s="57" customFormat="1" ht="26.25" customHeight="1">
      <c r="A15" s="211" t="s">
        <v>12</v>
      </c>
      <c r="B15" s="72" t="s">
        <v>32</v>
      </c>
      <c r="C15" s="72"/>
      <c r="D15" s="90"/>
      <c r="E15" s="90"/>
      <c r="F15" s="90"/>
      <c r="G15" s="90"/>
      <c r="H15" s="90"/>
      <c r="I15" s="90"/>
      <c r="J15" s="72"/>
      <c r="K15" s="72"/>
      <c r="L15" s="72"/>
      <c r="M15" s="72"/>
    </row>
    <row r="16" spans="1:13" s="57" customFormat="1" ht="26.25" customHeight="1">
      <c r="A16" s="211" t="s">
        <v>12</v>
      </c>
      <c r="B16" s="72" t="s">
        <v>99</v>
      </c>
      <c r="C16" s="72"/>
      <c r="D16" s="90"/>
      <c r="E16" s="90"/>
      <c r="F16" s="90"/>
      <c r="G16" s="90"/>
      <c r="H16" s="90"/>
      <c r="I16" s="90"/>
      <c r="J16" s="72"/>
      <c r="K16" s="72"/>
      <c r="L16" s="72"/>
      <c r="M16" s="72"/>
    </row>
    <row r="17" spans="1:13" ht="33">
      <c r="A17" s="212" t="s">
        <v>34</v>
      </c>
      <c r="B17" s="73" t="s">
        <v>210</v>
      </c>
      <c r="C17" s="91"/>
      <c r="D17" s="92"/>
      <c r="E17" s="92"/>
      <c r="F17" s="92"/>
      <c r="G17" s="92"/>
      <c r="H17" s="92"/>
      <c r="I17" s="92"/>
      <c r="J17" s="77"/>
      <c r="K17" s="77"/>
      <c r="L17" s="77"/>
      <c r="M17" s="77"/>
    </row>
    <row r="18" spans="1:13" s="57" customFormat="1" ht="26.25" customHeight="1">
      <c r="A18" s="69"/>
      <c r="B18" s="70" t="s">
        <v>10</v>
      </c>
      <c r="C18" s="70"/>
      <c r="D18" s="89"/>
      <c r="E18" s="89"/>
      <c r="F18" s="89"/>
      <c r="G18" s="89"/>
      <c r="H18" s="89"/>
      <c r="I18" s="89"/>
      <c r="J18" s="72"/>
      <c r="K18" s="72"/>
      <c r="L18" s="72"/>
      <c r="M18" s="72"/>
    </row>
    <row r="19" spans="1:13" s="57" customFormat="1" ht="39.75" customHeight="1">
      <c r="A19" s="211" t="s">
        <v>12</v>
      </c>
      <c r="B19" s="72" t="s">
        <v>211</v>
      </c>
      <c r="C19" s="72"/>
      <c r="D19" s="90"/>
      <c r="E19" s="90"/>
      <c r="F19" s="90"/>
      <c r="G19" s="90"/>
      <c r="H19" s="90"/>
      <c r="I19" s="90"/>
      <c r="J19" s="72"/>
      <c r="K19" s="72"/>
      <c r="L19" s="72"/>
      <c r="M19" s="72"/>
    </row>
    <row r="20" spans="1:13" s="57" customFormat="1" ht="39.75" customHeight="1">
      <c r="A20" s="211" t="s">
        <v>12</v>
      </c>
      <c r="B20" s="72" t="s">
        <v>212</v>
      </c>
      <c r="C20" s="72"/>
      <c r="D20" s="90"/>
      <c r="E20" s="90"/>
      <c r="F20" s="90"/>
      <c r="G20" s="90"/>
      <c r="H20" s="90"/>
      <c r="I20" s="90"/>
      <c r="J20" s="72"/>
      <c r="K20" s="72"/>
      <c r="L20" s="72"/>
      <c r="M20" s="72"/>
    </row>
    <row r="21" spans="1:13" ht="36" customHeight="1">
      <c r="A21" s="212" t="s">
        <v>36</v>
      </c>
      <c r="B21" s="73" t="s">
        <v>13</v>
      </c>
      <c r="C21" s="91"/>
      <c r="D21" s="92"/>
      <c r="E21" s="92"/>
      <c r="F21" s="92"/>
      <c r="G21" s="92"/>
      <c r="H21" s="92"/>
      <c r="I21" s="92"/>
      <c r="J21" s="77"/>
      <c r="K21" s="77"/>
      <c r="L21" s="77"/>
      <c r="M21" s="77"/>
    </row>
    <row r="22" spans="1:13" ht="36.75" customHeight="1">
      <c r="A22" s="64">
        <v>2</v>
      </c>
      <c r="B22" s="74" t="s">
        <v>213</v>
      </c>
      <c r="C22" s="78"/>
      <c r="D22" s="88"/>
      <c r="E22" s="88"/>
      <c r="F22" s="88"/>
      <c r="G22" s="88"/>
      <c r="H22" s="88"/>
      <c r="I22" s="88"/>
      <c r="J22" s="77"/>
      <c r="K22" s="77"/>
      <c r="L22" s="77"/>
      <c r="M22" s="77"/>
    </row>
    <row r="23" spans="1:13" s="57" customFormat="1" ht="26.25" customHeight="1">
      <c r="A23" s="69"/>
      <c r="B23" s="70" t="s">
        <v>10</v>
      </c>
      <c r="C23" s="70"/>
      <c r="D23" s="89"/>
      <c r="E23" s="89"/>
      <c r="F23" s="89"/>
      <c r="G23" s="89"/>
      <c r="H23" s="89"/>
      <c r="I23" s="89"/>
      <c r="J23" s="72"/>
      <c r="K23" s="72"/>
      <c r="L23" s="72"/>
      <c r="M23" s="72"/>
    </row>
    <row r="24" spans="1:13" s="57" customFormat="1" ht="26.25" customHeight="1">
      <c r="A24" s="211" t="s">
        <v>12</v>
      </c>
      <c r="B24" s="72" t="s">
        <v>32</v>
      </c>
      <c r="C24" s="72"/>
      <c r="D24" s="90"/>
      <c r="E24" s="90"/>
      <c r="F24" s="90"/>
      <c r="G24" s="90"/>
      <c r="H24" s="90"/>
      <c r="I24" s="90"/>
      <c r="J24" s="72"/>
      <c r="K24" s="72"/>
      <c r="L24" s="72"/>
      <c r="M24" s="72"/>
    </row>
    <row r="25" spans="1:13" s="57" customFormat="1" ht="26.25" customHeight="1">
      <c r="A25" s="211" t="s">
        <v>12</v>
      </c>
      <c r="B25" s="72" t="s">
        <v>99</v>
      </c>
      <c r="C25" s="72"/>
      <c r="D25" s="90"/>
      <c r="E25" s="90"/>
      <c r="F25" s="90"/>
      <c r="G25" s="90"/>
      <c r="H25" s="90"/>
      <c r="I25" s="90"/>
      <c r="J25" s="72"/>
      <c r="K25" s="72"/>
      <c r="L25" s="72"/>
      <c r="M25" s="72"/>
    </row>
    <row r="26" spans="1:13" s="85" customFormat="1" ht="24.75" customHeight="1">
      <c r="A26" s="213" t="s">
        <v>34</v>
      </c>
      <c r="B26" s="75" t="s">
        <v>214</v>
      </c>
      <c r="C26" s="75"/>
      <c r="D26" s="89"/>
      <c r="E26" s="89"/>
      <c r="F26" s="89"/>
      <c r="G26" s="89"/>
      <c r="H26" s="89"/>
      <c r="I26" s="89"/>
      <c r="J26" s="70"/>
      <c r="K26" s="70"/>
      <c r="L26" s="70"/>
      <c r="M26" s="70"/>
    </row>
    <row r="27" spans="1:13" s="57" customFormat="1" ht="26.25" customHeight="1">
      <c r="A27" s="69"/>
      <c r="B27" s="70" t="s">
        <v>10</v>
      </c>
      <c r="C27" s="70"/>
      <c r="D27" s="89"/>
      <c r="E27" s="89"/>
      <c r="F27" s="89"/>
      <c r="G27" s="89"/>
      <c r="H27" s="89"/>
      <c r="I27" s="89"/>
      <c r="J27" s="72"/>
      <c r="K27" s="72"/>
      <c r="L27" s="72"/>
      <c r="M27" s="72"/>
    </row>
    <row r="28" spans="1:13" s="57" customFormat="1" ht="26.25" customHeight="1">
      <c r="A28" s="211" t="s">
        <v>12</v>
      </c>
      <c r="B28" s="72" t="s">
        <v>32</v>
      </c>
      <c r="C28" s="72"/>
      <c r="D28" s="90"/>
      <c r="E28" s="90"/>
      <c r="F28" s="90"/>
      <c r="G28" s="90"/>
      <c r="H28" s="90"/>
      <c r="I28" s="90"/>
      <c r="J28" s="72"/>
      <c r="K28" s="72"/>
      <c r="L28" s="72"/>
      <c r="M28" s="72"/>
    </row>
    <row r="29" spans="1:13" s="57" customFormat="1" ht="26.25" customHeight="1">
      <c r="A29" s="211" t="s">
        <v>12</v>
      </c>
      <c r="B29" s="72" t="s">
        <v>99</v>
      </c>
      <c r="C29" s="72"/>
      <c r="D29" s="90"/>
      <c r="E29" s="90"/>
      <c r="F29" s="90"/>
      <c r="G29" s="90"/>
      <c r="H29" s="90"/>
      <c r="I29" s="90"/>
      <c r="J29" s="72"/>
      <c r="K29" s="72"/>
      <c r="L29" s="72"/>
      <c r="M29" s="72"/>
    </row>
    <row r="30" spans="1:13" ht="26.25" customHeight="1">
      <c r="A30" s="76">
        <v>-1</v>
      </c>
      <c r="B30" s="77" t="s">
        <v>215</v>
      </c>
      <c r="C30" s="77"/>
      <c r="D30" s="92"/>
      <c r="E30" s="92"/>
      <c r="F30" s="92"/>
      <c r="G30" s="92"/>
      <c r="H30" s="92"/>
      <c r="I30" s="92"/>
      <c r="J30" s="77"/>
      <c r="K30" s="77"/>
      <c r="L30" s="77"/>
      <c r="M30" s="77"/>
    </row>
    <row r="31" spans="1:13" ht="26.25" customHeight="1">
      <c r="A31" s="214" t="s">
        <v>12</v>
      </c>
      <c r="B31" s="77" t="s">
        <v>32</v>
      </c>
      <c r="C31" s="77"/>
      <c r="D31" s="92"/>
      <c r="E31" s="92"/>
      <c r="F31" s="92"/>
      <c r="G31" s="92"/>
      <c r="H31" s="92"/>
      <c r="I31" s="92"/>
      <c r="J31" s="77"/>
      <c r="K31" s="77"/>
      <c r="L31" s="77"/>
      <c r="M31" s="77"/>
    </row>
    <row r="32" spans="1:13" ht="26.25" customHeight="1">
      <c r="A32" s="214" t="s">
        <v>12</v>
      </c>
      <c r="B32" s="77" t="s">
        <v>99</v>
      </c>
      <c r="C32" s="77"/>
      <c r="D32" s="92"/>
      <c r="E32" s="92"/>
      <c r="F32" s="92"/>
      <c r="G32" s="92"/>
      <c r="H32" s="92"/>
      <c r="I32" s="92"/>
      <c r="J32" s="77"/>
      <c r="K32" s="77"/>
      <c r="L32" s="77"/>
      <c r="M32" s="77"/>
    </row>
    <row r="33" spans="1:13" ht="26.25" customHeight="1">
      <c r="A33" s="76">
        <v>-2</v>
      </c>
      <c r="B33" s="77" t="s">
        <v>215</v>
      </c>
      <c r="C33" s="77"/>
      <c r="D33" s="92"/>
      <c r="E33" s="92"/>
      <c r="F33" s="92"/>
      <c r="G33" s="92"/>
      <c r="H33" s="92"/>
      <c r="I33" s="92"/>
      <c r="J33" s="77"/>
      <c r="K33" s="77"/>
      <c r="L33" s="77"/>
      <c r="M33" s="77"/>
    </row>
    <row r="34" spans="1:13" s="57" customFormat="1" ht="26.25" customHeight="1">
      <c r="A34" s="71"/>
      <c r="B34" s="72" t="s">
        <v>95</v>
      </c>
      <c r="C34" s="72"/>
      <c r="D34" s="90"/>
      <c r="E34" s="90"/>
      <c r="F34" s="90"/>
      <c r="G34" s="90"/>
      <c r="H34" s="90"/>
      <c r="I34" s="90"/>
      <c r="J34" s="72"/>
      <c r="K34" s="72"/>
      <c r="L34" s="72"/>
      <c r="M34" s="72"/>
    </row>
    <row r="35" spans="1:13" s="57" customFormat="1" ht="26.25" customHeight="1">
      <c r="A35" s="211" t="s">
        <v>54</v>
      </c>
      <c r="B35" s="72" t="s">
        <v>54</v>
      </c>
      <c r="C35" s="72"/>
      <c r="D35" s="90"/>
      <c r="E35" s="90"/>
      <c r="F35" s="90"/>
      <c r="G35" s="90"/>
      <c r="H35" s="90"/>
      <c r="I35" s="90"/>
      <c r="J35" s="72"/>
      <c r="K35" s="72"/>
      <c r="L35" s="72"/>
      <c r="M35" s="72"/>
    </row>
    <row r="36" spans="1:13" s="85" customFormat="1" ht="26.25" customHeight="1">
      <c r="A36" s="213" t="s">
        <v>36</v>
      </c>
      <c r="B36" s="75" t="s">
        <v>216</v>
      </c>
      <c r="C36" s="75"/>
      <c r="D36" s="89"/>
      <c r="E36" s="89"/>
      <c r="F36" s="89"/>
      <c r="G36" s="89"/>
      <c r="H36" s="89"/>
      <c r="I36" s="89"/>
      <c r="J36" s="70"/>
      <c r="K36" s="70"/>
      <c r="L36" s="70"/>
      <c r="M36" s="70"/>
    </row>
    <row r="37" spans="1:13" s="57" customFormat="1" ht="26.25" customHeight="1">
      <c r="A37" s="69"/>
      <c r="B37" s="70" t="s">
        <v>10</v>
      </c>
      <c r="C37" s="70"/>
      <c r="D37" s="89"/>
      <c r="E37" s="89"/>
      <c r="F37" s="89"/>
      <c r="G37" s="89"/>
      <c r="H37" s="89"/>
      <c r="I37" s="89"/>
      <c r="J37" s="72"/>
      <c r="K37" s="72"/>
      <c r="L37" s="72"/>
      <c r="M37" s="72"/>
    </row>
    <row r="38" spans="1:13" s="57" customFormat="1" ht="26.25" customHeight="1">
      <c r="A38" s="211" t="s">
        <v>12</v>
      </c>
      <c r="B38" s="72" t="s">
        <v>32</v>
      </c>
      <c r="C38" s="72"/>
      <c r="D38" s="90"/>
      <c r="E38" s="90"/>
      <c r="F38" s="90"/>
      <c r="G38" s="90"/>
      <c r="H38" s="90"/>
      <c r="I38" s="90"/>
      <c r="J38" s="72"/>
      <c r="K38" s="72"/>
      <c r="L38" s="72"/>
      <c r="M38" s="72"/>
    </row>
    <row r="39" spans="1:13" s="57" customFormat="1" ht="26.25" customHeight="1">
      <c r="A39" s="211" t="s">
        <v>12</v>
      </c>
      <c r="B39" s="72" t="s">
        <v>99</v>
      </c>
      <c r="C39" s="72"/>
      <c r="D39" s="90"/>
      <c r="E39" s="90"/>
      <c r="F39" s="90"/>
      <c r="G39" s="90"/>
      <c r="H39" s="90"/>
      <c r="I39" s="90"/>
      <c r="J39" s="72"/>
      <c r="K39" s="72"/>
      <c r="L39" s="72"/>
      <c r="M39" s="72"/>
    </row>
    <row r="40" spans="1:13" ht="26.25" customHeight="1">
      <c r="A40" s="76">
        <v>-1</v>
      </c>
      <c r="B40" s="77" t="s">
        <v>215</v>
      </c>
      <c r="C40" s="77"/>
      <c r="D40" s="92"/>
      <c r="E40" s="92"/>
      <c r="F40" s="92"/>
      <c r="G40" s="92"/>
      <c r="H40" s="92"/>
      <c r="I40" s="92"/>
      <c r="J40" s="77"/>
      <c r="K40" s="77"/>
      <c r="L40" s="77"/>
      <c r="M40" s="77"/>
    </row>
    <row r="41" spans="1:13" ht="26.25" customHeight="1">
      <c r="A41" s="214" t="s">
        <v>12</v>
      </c>
      <c r="B41" s="77" t="s">
        <v>32</v>
      </c>
      <c r="C41" s="77"/>
      <c r="D41" s="92"/>
      <c r="E41" s="92"/>
      <c r="F41" s="92"/>
      <c r="G41" s="92"/>
      <c r="H41" s="92"/>
      <c r="I41" s="92"/>
      <c r="J41" s="77"/>
      <c r="K41" s="77"/>
      <c r="L41" s="77"/>
      <c r="M41" s="77"/>
    </row>
    <row r="42" spans="1:13" ht="26.25" customHeight="1">
      <c r="A42" s="214" t="s">
        <v>12</v>
      </c>
      <c r="B42" s="77" t="s">
        <v>99</v>
      </c>
      <c r="C42" s="77"/>
      <c r="D42" s="92"/>
      <c r="E42" s="92"/>
      <c r="F42" s="92"/>
      <c r="G42" s="92"/>
      <c r="H42" s="92"/>
      <c r="I42" s="92"/>
      <c r="J42" s="77"/>
      <c r="K42" s="77"/>
      <c r="L42" s="77"/>
      <c r="M42" s="77"/>
    </row>
    <row r="43" spans="1:13" ht="26.25" customHeight="1">
      <c r="A43" s="76">
        <v>-2</v>
      </c>
      <c r="B43" s="77" t="s">
        <v>215</v>
      </c>
      <c r="C43" s="77"/>
      <c r="D43" s="92"/>
      <c r="E43" s="92"/>
      <c r="F43" s="92"/>
      <c r="G43" s="92"/>
      <c r="H43" s="92"/>
      <c r="I43" s="92"/>
      <c r="J43" s="77"/>
      <c r="K43" s="77"/>
      <c r="L43" s="77"/>
      <c r="M43" s="77"/>
    </row>
    <row r="44" spans="1:13" s="57" customFormat="1" ht="26.25" customHeight="1">
      <c r="A44" s="71"/>
      <c r="B44" s="72" t="s">
        <v>95</v>
      </c>
      <c r="C44" s="72"/>
      <c r="D44" s="90"/>
      <c r="E44" s="90"/>
      <c r="F44" s="90"/>
      <c r="G44" s="90"/>
      <c r="H44" s="90"/>
      <c r="I44" s="90"/>
      <c r="J44" s="72"/>
      <c r="K44" s="72"/>
      <c r="L44" s="72"/>
      <c r="M44" s="72"/>
    </row>
    <row r="45" spans="1:13" s="57" customFormat="1" ht="26.25" customHeight="1">
      <c r="A45" s="211" t="s">
        <v>54</v>
      </c>
      <c r="B45" s="72" t="s">
        <v>54</v>
      </c>
      <c r="C45" s="72"/>
      <c r="D45" s="90"/>
      <c r="E45" s="90"/>
      <c r="F45" s="90"/>
      <c r="G45" s="90"/>
      <c r="H45" s="90"/>
      <c r="I45" s="90"/>
      <c r="J45" s="72"/>
      <c r="K45" s="72"/>
      <c r="L45" s="72"/>
      <c r="M45" s="72"/>
    </row>
    <row r="46" spans="1:13" ht="29.25" customHeight="1">
      <c r="A46" s="64" t="s">
        <v>46</v>
      </c>
      <c r="B46" s="78" t="s">
        <v>217</v>
      </c>
      <c r="C46" s="78"/>
      <c r="D46" s="88"/>
      <c r="E46" s="88"/>
      <c r="F46" s="88"/>
      <c r="G46" s="88"/>
      <c r="H46" s="88"/>
      <c r="I46" s="88"/>
      <c r="J46" s="77"/>
      <c r="K46" s="77"/>
      <c r="L46" s="77"/>
      <c r="M46" s="77"/>
    </row>
    <row r="47" spans="1:13" ht="29.25" customHeight="1">
      <c r="A47" s="60">
        <v>1</v>
      </c>
      <c r="B47" s="79" t="s">
        <v>218</v>
      </c>
      <c r="C47" s="77"/>
      <c r="D47" s="92"/>
      <c r="E47" s="92"/>
      <c r="F47" s="92"/>
      <c r="G47" s="92"/>
      <c r="H47" s="92"/>
      <c r="I47" s="92"/>
      <c r="J47" s="77"/>
      <c r="K47" s="77"/>
      <c r="L47" s="77"/>
      <c r="M47" s="77"/>
    </row>
    <row r="48" spans="1:13" ht="29.25" customHeight="1">
      <c r="A48" s="60">
        <v>2</v>
      </c>
      <c r="B48" s="79" t="s">
        <v>218</v>
      </c>
      <c r="C48" s="77"/>
      <c r="D48" s="92"/>
      <c r="E48" s="92"/>
      <c r="F48" s="92"/>
      <c r="G48" s="92"/>
      <c r="H48" s="92"/>
      <c r="I48" s="92"/>
      <c r="J48" s="77"/>
      <c r="K48" s="77"/>
      <c r="L48" s="77"/>
      <c r="M48" s="77"/>
    </row>
    <row r="49" spans="1:13" ht="29.25" customHeight="1">
      <c r="A49" s="60" t="s">
        <v>54</v>
      </c>
      <c r="B49" s="77" t="s">
        <v>54</v>
      </c>
      <c r="C49" s="77"/>
      <c r="D49" s="92"/>
      <c r="E49" s="92"/>
      <c r="F49" s="92"/>
      <c r="G49" s="92"/>
      <c r="H49" s="92"/>
      <c r="I49" s="92"/>
      <c r="J49" s="77"/>
      <c r="K49" s="77"/>
      <c r="L49" s="77"/>
      <c r="M49" s="77"/>
    </row>
    <row r="50" spans="1:13" ht="29.25" customHeight="1">
      <c r="A50" s="64" t="s">
        <v>47</v>
      </c>
      <c r="B50" s="78" t="s">
        <v>219</v>
      </c>
      <c r="C50" s="78"/>
      <c r="D50" s="88"/>
      <c r="E50" s="88"/>
      <c r="F50" s="88"/>
      <c r="G50" s="88"/>
      <c r="H50" s="88"/>
      <c r="I50" s="88"/>
      <c r="J50" s="77"/>
      <c r="K50" s="77"/>
      <c r="L50" s="77"/>
      <c r="M50" s="77"/>
    </row>
    <row r="51" spans="1:13" ht="29.25" customHeight="1">
      <c r="A51" s="60">
        <v>1</v>
      </c>
      <c r="B51" s="79" t="s">
        <v>218</v>
      </c>
      <c r="C51" s="77"/>
      <c r="D51" s="92"/>
      <c r="E51" s="92"/>
      <c r="F51" s="92"/>
      <c r="G51" s="92"/>
      <c r="H51" s="92"/>
      <c r="I51" s="92"/>
      <c r="J51" s="77"/>
      <c r="K51" s="77"/>
      <c r="L51" s="77"/>
      <c r="M51" s="77"/>
    </row>
    <row r="52" spans="1:13" ht="29.25" customHeight="1">
      <c r="A52" s="60">
        <v>2</v>
      </c>
      <c r="B52" s="79" t="s">
        <v>218</v>
      </c>
      <c r="C52" s="77"/>
      <c r="D52" s="92"/>
      <c r="E52" s="92"/>
      <c r="F52" s="92"/>
      <c r="G52" s="92"/>
      <c r="H52" s="92"/>
      <c r="I52" s="92"/>
      <c r="J52" s="77"/>
      <c r="K52" s="77"/>
      <c r="L52" s="77"/>
      <c r="M52" s="77"/>
    </row>
    <row r="53" spans="1:13" ht="29.25" customHeight="1">
      <c r="A53" s="60" t="s">
        <v>54</v>
      </c>
      <c r="B53" s="77" t="s">
        <v>54</v>
      </c>
      <c r="C53" s="77"/>
      <c r="D53" s="92"/>
      <c r="E53" s="92"/>
      <c r="F53" s="92"/>
      <c r="G53" s="92"/>
      <c r="H53" s="92"/>
      <c r="I53" s="92"/>
      <c r="J53" s="77"/>
      <c r="K53" s="77"/>
      <c r="L53" s="77"/>
      <c r="M53" s="77"/>
    </row>
    <row r="54" spans="1:13" ht="29.25" customHeight="1">
      <c r="A54" s="64" t="s">
        <v>47</v>
      </c>
      <c r="B54" s="78" t="s">
        <v>14</v>
      </c>
      <c r="C54" s="78"/>
      <c r="D54" s="88"/>
      <c r="E54" s="88"/>
      <c r="F54" s="88"/>
      <c r="G54" s="88"/>
      <c r="H54" s="88"/>
      <c r="I54" s="88"/>
      <c r="J54" s="77"/>
      <c r="K54" s="77"/>
      <c r="L54" s="77"/>
      <c r="M54" s="77"/>
    </row>
    <row r="55" spans="1:13" ht="29.25" customHeight="1">
      <c r="A55" s="60">
        <v>1</v>
      </c>
      <c r="B55" s="79" t="s">
        <v>218</v>
      </c>
      <c r="C55" s="77"/>
      <c r="D55" s="92"/>
      <c r="E55" s="92"/>
      <c r="F55" s="92"/>
      <c r="G55" s="92"/>
      <c r="H55" s="92"/>
      <c r="I55" s="92"/>
      <c r="J55" s="77"/>
      <c r="K55" s="77"/>
      <c r="L55" s="77"/>
      <c r="M55" s="77"/>
    </row>
    <row r="56" spans="1:13" ht="29.25" customHeight="1">
      <c r="A56" s="60">
        <v>2</v>
      </c>
      <c r="B56" s="79" t="s">
        <v>218</v>
      </c>
      <c r="C56" s="77"/>
      <c r="D56" s="92"/>
      <c r="E56" s="92"/>
      <c r="F56" s="92"/>
      <c r="G56" s="92"/>
      <c r="H56" s="92"/>
      <c r="I56" s="92"/>
      <c r="J56" s="77"/>
      <c r="K56" s="77"/>
      <c r="L56" s="77"/>
      <c r="M56" s="77"/>
    </row>
    <row r="57" spans="1:13" ht="29.25" customHeight="1">
      <c r="A57" s="60" t="s">
        <v>54</v>
      </c>
      <c r="B57" s="77" t="s">
        <v>54</v>
      </c>
      <c r="C57" s="77"/>
      <c r="D57" s="92"/>
      <c r="E57" s="92"/>
      <c r="F57" s="92"/>
      <c r="G57" s="92"/>
      <c r="H57" s="92"/>
      <c r="I57" s="92"/>
      <c r="J57" s="77"/>
      <c r="K57" s="77"/>
      <c r="L57" s="77"/>
      <c r="M57" s="77"/>
    </row>
    <row r="58" spans="1:13" ht="39.75" customHeight="1">
      <c r="A58" s="64" t="s">
        <v>48</v>
      </c>
      <c r="B58" s="78" t="s">
        <v>15</v>
      </c>
      <c r="C58" s="78"/>
      <c r="D58" s="88"/>
      <c r="E58" s="88"/>
      <c r="F58" s="88"/>
      <c r="G58" s="88"/>
      <c r="H58" s="88"/>
      <c r="I58" s="88"/>
      <c r="J58" s="77"/>
      <c r="K58" s="77"/>
      <c r="L58" s="77"/>
      <c r="M58" s="77"/>
    </row>
    <row r="59" spans="1:13" ht="31.5" customHeight="1">
      <c r="A59" s="60">
        <v>1</v>
      </c>
      <c r="B59" s="79" t="s">
        <v>218</v>
      </c>
      <c r="C59" s="77"/>
      <c r="D59" s="92"/>
      <c r="E59" s="92"/>
      <c r="F59" s="92"/>
      <c r="G59" s="92"/>
      <c r="H59" s="92"/>
      <c r="I59" s="92"/>
      <c r="J59" s="77"/>
      <c r="K59" s="77"/>
      <c r="L59" s="77"/>
      <c r="M59" s="77"/>
    </row>
    <row r="60" spans="1:13" ht="31.5" customHeight="1">
      <c r="A60" s="60">
        <v>2</v>
      </c>
      <c r="B60" s="79" t="s">
        <v>218</v>
      </c>
      <c r="C60" s="77"/>
      <c r="D60" s="92"/>
      <c r="E60" s="92"/>
      <c r="F60" s="92"/>
      <c r="G60" s="92"/>
      <c r="H60" s="92"/>
      <c r="I60" s="92"/>
      <c r="J60" s="77"/>
      <c r="K60" s="77"/>
      <c r="L60" s="77"/>
      <c r="M60" s="77"/>
    </row>
    <row r="61" spans="1:13" ht="31.5" customHeight="1">
      <c r="A61" s="60" t="s">
        <v>54</v>
      </c>
      <c r="B61" s="77" t="s">
        <v>54</v>
      </c>
      <c r="C61" s="77"/>
      <c r="D61" s="92"/>
      <c r="E61" s="92"/>
      <c r="F61" s="92"/>
      <c r="G61" s="92"/>
      <c r="H61" s="92"/>
      <c r="I61" s="92"/>
      <c r="J61" s="77"/>
      <c r="K61" s="77"/>
      <c r="L61" s="77"/>
      <c r="M61" s="77"/>
    </row>
    <row r="62" spans="1:13" ht="53.25" customHeight="1">
      <c r="A62" s="64" t="s">
        <v>49</v>
      </c>
      <c r="B62" s="78" t="s">
        <v>220</v>
      </c>
      <c r="C62" s="78"/>
      <c r="D62" s="88"/>
      <c r="E62" s="88"/>
      <c r="F62" s="88"/>
      <c r="G62" s="88"/>
      <c r="H62" s="88"/>
      <c r="I62" s="88"/>
      <c r="J62" s="77"/>
      <c r="K62" s="77"/>
      <c r="L62" s="77"/>
      <c r="M62" s="77"/>
    </row>
    <row r="63" spans="1:13" ht="28.5" customHeight="1">
      <c r="A63" s="60">
        <v>1</v>
      </c>
      <c r="B63" s="79" t="s">
        <v>218</v>
      </c>
      <c r="C63" s="77"/>
      <c r="D63" s="92"/>
      <c r="E63" s="92"/>
      <c r="F63" s="92"/>
      <c r="G63" s="92"/>
      <c r="H63" s="92"/>
      <c r="I63" s="92"/>
      <c r="J63" s="77"/>
      <c r="K63" s="77"/>
      <c r="L63" s="77"/>
      <c r="M63" s="77"/>
    </row>
    <row r="64" spans="1:13" ht="28.5" customHeight="1">
      <c r="A64" s="60">
        <v>2</v>
      </c>
      <c r="B64" s="79" t="s">
        <v>218</v>
      </c>
      <c r="C64" s="77"/>
      <c r="D64" s="92"/>
      <c r="E64" s="92"/>
      <c r="F64" s="92"/>
      <c r="G64" s="92"/>
      <c r="H64" s="92"/>
      <c r="I64" s="92"/>
      <c r="J64" s="77"/>
      <c r="K64" s="77"/>
      <c r="L64" s="77"/>
      <c r="M64" s="77"/>
    </row>
    <row r="65" spans="1:13" ht="28.5" customHeight="1">
      <c r="A65" s="60" t="s">
        <v>54</v>
      </c>
      <c r="B65" s="77" t="s">
        <v>54</v>
      </c>
      <c r="C65" s="77"/>
      <c r="D65" s="92"/>
      <c r="E65" s="92"/>
      <c r="F65" s="92"/>
      <c r="G65" s="92"/>
      <c r="H65" s="92"/>
      <c r="I65" s="92"/>
      <c r="J65" s="77"/>
      <c r="K65" s="77"/>
      <c r="L65" s="77"/>
      <c r="M65" s="77"/>
    </row>
    <row r="66" spans="1:13" ht="30" hidden="1" customHeight="1">
      <c r="A66" s="64" t="s">
        <v>221</v>
      </c>
      <c r="B66" s="78" t="s">
        <v>14</v>
      </c>
      <c r="C66" s="78"/>
      <c r="D66" s="88"/>
      <c r="E66" s="88"/>
      <c r="F66" s="88"/>
      <c r="G66" s="88"/>
      <c r="H66" s="88"/>
      <c r="I66" s="88"/>
      <c r="J66" s="77"/>
      <c r="K66" s="77"/>
      <c r="L66" s="77"/>
      <c r="M66" s="77"/>
    </row>
    <row r="67" spans="1:13" ht="30" hidden="1" customHeight="1">
      <c r="A67" s="60">
        <v>1</v>
      </c>
      <c r="B67" s="79" t="s">
        <v>222</v>
      </c>
      <c r="C67" s="77"/>
      <c r="D67" s="92"/>
      <c r="E67" s="92"/>
      <c r="F67" s="92"/>
      <c r="G67" s="92"/>
      <c r="H67" s="92"/>
      <c r="I67" s="92"/>
      <c r="J67" s="77"/>
      <c r="K67" s="77"/>
      <c r="L67" s="77"/>
      <c r="M67" s="77"/>
    </row>
    <row r="68" spans="1:13" ht="30" hidden="1" customHeight="1">
      <c r="A68" s="60">
        <v>2</v>
      </c>
      <c r="B68" s="79" t="s">
        <v>222</v>
      </c>
      <c r="C68" s="77"/>
      <c r="D68" s="92"/>
      <c r="E68" s="92"/>
      <c r="F68" s="92"/>
      <c r="G68" s="92"/>
      <c r="H68" s="92"/>
      <c r="I68" s="92"/>
      <c r="J68" s="77"/>
      <c r="K68" s="77"/>
      <c r="L68" s="77"/>
      <c r="M68" s="77"/>
    </row>
    <row r="69" spans="1:13" ht="30" hidden="1" customHeight="1">
      <c r="A69" s="60" t="s">
        <v>54</v>
      </c>
      <c r="B69" s="77" t="s">
        <v>54</v>
      </c>
      <c r="C69" s="77"/>
      <c r="D69" s="92"/>
      <c r="E69" s="92"/>
      <c r="F69" s="92"/>
      <c r="G69" s="92"/>
      <c r="H69" s="92"/>
      <c r="I69" s="92"/>
      <c r="J69" s="77"/>
      <c r="K69" s="77"/>
      <c r="L69" s="77"/>
      <c r="M69" s="77"/>
    </row>
    <row r="70" spans="1:13" ht="39.75" customHeight="1">
      <c r="A70" s="64" t="s">
        <v>223</v>
      </c>
      <c r="B70" s="78" t="s">
        <v>224</v>
      </c>
      <c r="C70" s="78"/>
      <c r="D70" s="88"/>
      <c r="E70" s="88"/>
      <c r="F70" s="88"/>
      <c r="G70" s="88"/>
      <c r="H70" s="88"/>
      <c r="I70" s="88"/>
      <c r="J70" s="77"/>
      <c r="K70" s="77"/>
      <c r="L70" s="77"/>
      <c r="M70" s="77"/>
    </row>
    <row r="71" spans="1:13" ht="28.5" customHeight="1">
      <c r="A71" s="60">
        <v>1</v>
      </c>
      <c r="B71" s="79" t="s">
        <v>218</v>
      </c>
      <c r="C71" s="77"/>
      <c r="D71" s="92"/>
      <c r="E71" s="92"/>
      <c r="F71" s="92"/>
      <c r="G71" s="92"/>
      <c r="H71" s="92"/>
      <c r="I71" s="92"/>
      <c r="J71" s="77"/>
      <c r="K71" s="77"/>
      <c r="L71" s="77"/>
      <c r="M71" s="77"/>
    </row>
    <row r="72" spans="1:13" ht="28.5" customHeight="1">
      <c r="A72" s="60">
        <v>2</v>
      </c>
      <c r="B72" s="79" t="s">
        <v>218</v>
      </c>
      <c r="C72" s="77"/>
      <c r="D72" s="92"/>
      <c r="E72" s="92"/>
      <c r="F72" s="92"/>
      <c r="G72" s="92"/>
      <c r="H72" s="92"/>
      <c r="I72" s="92"/>
      <c r="J72" s="77"/>
      <c r="K72" s="77"/>
      <c r="L72" s="77"/>
      <c r="M72" s="77"/>
    </row>
    <row r="73" spans="1:13" ht="28.5" customHeight="1">
      <c r="A73" s="60" t="s">
        <v>54</v>
      </c>
      <c r="B73" s="77" t="s">
        <v>54</v>
      </c>
      <c r="C73" s="77"/>
      <c r="D73" s="92"/>
      <c r="E73" s="92"/>
      <c r="F73" s="92"/>
      <c r="G73" s="92"/>
      <c r="H73" s="92"/>
      <c r="I73" s="92"/>
      <c r="J73" s="77"/>
      <c r="K73" s="77"/>
      <c r="L73" s="77"/>
      <c r="M73" s="77"/>
    </row>
    <row r="74" spans="1:13" ht="12" customHeight="1">
      <c r="A74" s="60"/>
      <c r="B74" s="77"/>
      <c r="C74" s="77"/>
      <c r="D74" s="92"/>
      <c r="E74" s="92"/>
      <c r="F74" s="92"/>
      <c r="G74" s="92"/>
      <c r="H74" s="92"/>
      <c r="I74" s="92"/>
      <c r="J74" s="77"/>
      <c r="K74" s="77"/>
      <c r="L74" s="77"/>
      <c r="M74" s="77"/>
    </row>
    <row r="76" spans="1:13">
      <c r="B76" s="28" t="s">
        <v>151</v>
      </c>
      <c r="C76" s="28"/>
    </row>
    <row r="77" spans="1:13">
      <c r="B77" s="31" t="s">
        <v>152</v>
      </c>
      <c r="C77" s="31"/>
    </row>
    <row r="86" ht="15.75" customHeight="1"/>
    <row r="87" hidden="1"/>
    <row r="88" hidden="1"/>
  </sheetData>
  <mergeCells count="14">
    <mergeCell ref="A1:F1"/>
    <mergeCell ref="A2:F2"/>
    <mergeCell ref="A3:M3"/>
    <mergeCell ref="A4:M4"/>
    <mergeCell ref="G5:M5"/>
    <mergeCell ref="A6:A8"/>
    <mergeCell ref="B6:B8"/>
    <mergeCell ref="C7:C8"/>
    <mergeCell ref="M6:M8"/>
    <mergeCell ref="C6:F6"/>
    <mergeCell ref="G6:L6"/>
    <mergeCell ref="D7:F7"/>
    <mergeCell ref="G7:I7"/>
    <mergeCell ref="J7:L7"/>
  </mergeCells>
  <pageMargins left="0.25" right="0.25" top="0.75" bottom="0.75" header="0.3" footer="0.3"/>
  <pageSetup paperSize="9" scale="82" fitToHeight="0" orientation="landscape"/>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52" customWidth="1"/>
    <col min="2" max="2" width="42.7109375" style="53" customWidth="1"/>
    <col min="3" max="9" width="11" style="53" customWidth="1"/>
    <col min="10" max="10" width="10.42578125" style="53" customWidth="1"/>
    <col min="11" max="11" width="11" style="53" customWidth="1"/>
    <col min="12" max="16384" width="9.140625" style="53"/>
  </cols>
  <sheetData>
    <row r="1" spans="1:17" ht="23.25" customHeight="1">
      <c r="A1" s="467" t="s">
        <v>225</v>
      </c>
      <c r="B1" s="467"/>
      <c r="C1" s="467"/>
      <c r="D1" s="467"/>
      <c r="E1" s="467"/>
      <c r="F1" s="467"/>
      <c r="G1" s="467"/>
      <c r="H1" s="467"/>
      <c r="I1" s="467"/>
      <c r="J1" s="474" t="s">
        <v>16</v>
      </c>
      <c r="K1" s="474"/>
      <c r="L1" s="474"/>
      <c r="M1" s="474"/>
      <c r="N1" s="474"/>
      <c r="O1" s="474"/>
      <c r="P1" s="474"/>
      <c r="Q1" s="474"/>
    </row>
    <row r="2" spans="1:17" ht="19.5" customHeight="1">
      <c r="A2" s="468" t="s">
        <v>102</v>
      </c>
      <c r="B2" s="468"/>
      <c r="C2" s="468"/>
      <c r="D2" s="468"/>
      <c r="E2" s="468"/>
      <c r="F2" s="468"/>
      <c r="G2" s="468"/>
      <c r="H2" s="468"/>
      <c r="I2" s="468"/>
      <c r="J2" s="475" t="s">
        <v>197</v>
      </c>
      <c r="K2" s="475"/>
      <c r="L2" s="475"/>
      <c r="M2" s="475"/>
      <c r="N2" s="475"/>
      <c r="O2" s="475"/>
      <c r="P2" s="475"/>
      <c r="Q2" s="475"/>
    </row>
    <row r="3" spans="1:17" ht="21.75" customHeight="1">
      <c r="A3" s="476" t="s">
        <v>198</v>
      </c>
      <c r="B3" s="476"/>
      <c r="C3" s="476"/>
      <c r="D3" s="476"/>
      <c r="E3" s="476"/>
      <c r="F3" s="476"/>
      <c r="G3" s="476"/>
      <c r="H3" s="476"/>
      <c r="I3" s="476"/>
      <c r="J3" s="476"/>
      <c r="K3" s="476"/>
      <c r="L3" s="476"/>
      <c r="M3" s="476"/>
      <c r="N3" s="476"/>
      <c r="O3" s="476"/>
      <c r="P3" s="476"/>
      <c r="Q3" s="476"/>
    </row>
    <row r="4" spans="1:17" ht="16.5">
      <c r="A4" s="54"/>
      <c r="B4" s="55"/>
      <c r="C4" s="55"/>
      <c r="D4" s="55"/>
      <c r="E4" s="55"/>
      <c r="F4" s="55"/>
      <c r="G4" s="55"/>
      <c r="H4" s="55"/>
      <c r="I4" s="55"/>
      <c r="J4" s="55"/>
      <c r="K4" s="55"/>
    </row>
    <row r="5" spans="1:17" ht="20.25" customHeight="1">
      <c r="A5" s="467" t="s">
        <v>226</v>
      </c>
      <c r="B5" s="467"/>
      <c r="C5" s="467"/>
      <c r="D5" s="467"/>
      <c r="E5" s="467"/>
      <c r="F5" s="467"/>
      <c r="G5" s="467"/>
      <c r="H5" s="467"/>
      <c r="I5" s="467"/>
      <c r="J5" s="467"/>
      <c r="K5" s="467"/>
      <c r="L5" s="467"/>
      <c r="M5" s="467"/>
      <c r="N5" s="467"/>
      <c r="O5" s="467"/>
      <c r="P5" s="467"/>
      <c r="Q5" s="467"/>
    </row>
    <row r="6" spans="1:17" ht="23.25" customHeight="1">
      <c r="A6" s="467" t="s">
        <v>227</v>
      </c>
      <c r="B6" s="467"/>
      <c r="C6" s="467"/>
      <c r="D6" s="467"/>
      <c r="E6" s="467"/>
      <c r="F6" s="467"/>
      <c r="G6" s="467"/>
      <c r="H6" s="467"/>
      <c r="I6" s="467"/>
      <c r="J6" s="467"/>
      <c r="K6" s="467"/>
      <c r="L6" s="467"/>
      <c r="M6" s="467"/>
      <c r="N6" s="467"/>
      <c r="O6" s="467"/>
      <c r="P6" s="467"/>
      <c r="Q6" s="467"/>
    </row>
    <row r="7" spans="1:17" ht="19.5" customHeight="1">
      <c r="A7" s="468"/>
      <c r="B7" s="468"/>
      <c r="C7" s="468"/>
      <c r="D7" s="468"/>
      <c r="E7" s="468"/>
      <c r="F7" s="468"/>
      <c r="G7" s="468"/>
      <c r="H7" s="468"/>
      <c r="I7" s="468"/>
      <c r="J7" s="468"/>
      <c r="K7" s="468"/>
      <c r="L7" s="468"/>
      <c r="M7" s="468"/>
      <c r="N7" s="468"/>
      <c r="O7" s="468"/>
      <c r="P7" s="468"/>
      <c r="Q7" s="468"/>
    </row>
    <row r="8" spans="1:17" ht="21.75" customHeight="1">
      <c r="A8" s="56"/>
      <c r="B8" s="57"/>
      <c r="C8" s="57"/>
      <c r="D8" s="57"/>
      <c r="E8" s="57"/>
      <c r="F8" s="57"/>
      <c r="M8" s="473" t="s">
        <v>0</v>
      </c>
      <c r="N8" s="473"/>
      <c r="O8" s="473"/>
      <c r="P8" s="473"/>
      <c r="Q8" s="473"/>
    </row>
    <row r="9" spans="1:17" ht="56.25" customHeight="1">
      <c r="A9" s="471" t="s">
        <v>1</v>
      </c>
      <c r="B9" s="472" t="s">
        <v>200</v>
      </c>
      <c r="C9" s="472" t="s">
        <v>228</v>
      </c>
      <c r="D9" s="472"/>
      <c r="E9" s="472"/>
      <c r="F9" s="460" t="s">
        <v>229</v>
      </c>
      <c r="G9" s="460"/>
      <c r="H9" s="460"/>
      <c r="I9" s="460" t="s">
        <v>230</v>
      </c>
      <c r="J9" s="460"/>
      <c r="K9" s="460"/>
      <c r="L9" s="460" t="s">
        <v>231</v>
      </c>
      <c r="M9" s="460"/>
      <c r="N9" s="460"/>
      <c r="O9" s="460"/>
      <c r="P9" s="460"/>
      <c r="Q9" s="460"/>
    </row>
    <row r="10" spans="1:17" ht="35.25" customHeight="1">
      <c r="A10" s="471"/>
      <c r="B10" s="472"/>
      <c r="C10" s="472" t="s">
        <v>5</v>
      </c>
      <c r="D10" s="472" t="s">
        <v>6</v>
      </c>
      <c r="E10" s="472" t="s">
        <v>8</v>
      </c>
      <c r="F10" s="460" t="s">
        <v>5</v>
      </c>
      <c r="G10" s="460" t="s">
        <v>6</v>
      </c>
      <c r="H10" s="460" t="s">
        <v>8</v>
      </c>
      <c r="I10" s="460" t="s">
        <v>5</v>
      </c>
      <c r="J10" s="460" t="s">
        <v>6</v>
      </c>
      <c r="K10" s="460" t="s">
        <v>8</v>
      </c>
      <c r="L10" s="460" t="s">
        <v>232</v>
      </c>
      <c r="M10" s="460"/>
      <c r="N10" s="460"/>
      <c r="O10" s="460" t="s">
        <v>233</v>
      </c>
      <c r="P10" s="460"/>
      <c r="Q10" s="460"/>
    </row>
    <row r="11" spans="1:17" ht="33" customHeight="1">
      <c r="A11" s="471"/>
      <c r="B11" s="472"/>
      <c r="C11" s="472"/>
      <c r="D11" s="472"/>
      <c r="E11" s="472"/>
      <c r="F11" s="460"/>
      <c r="G11" s="460"/>
      <c r="H11" s="460"/>
      <c r="I11" s="460"/>
      <c r="J11" s="460"/>
      <c r="K11" s="460"/>
      <c r="L11" s="60" t="s">
        <v>5</v>
      </c>
      <c r="M11" s="60" t="s">
        <v>6</v>
      </c>
      <c r="N11" s="60" t="s">
        <v>7</v>
      </c>
      <c r="O11" s="60" t="s">
        <v>5</v>
      </c>
      <c r="P11" s="60" t="s">
        <v>6</v>
      </c>
      <c r="Q11" s="60" t="s">
        <v>7</v>
      </c>
    </row>
    <row r="12" spans="1:17" s="50" customFormat="1" ht="18.75">
      <c r="A12" s="58">
        <v>1</v>
      </c>
      <c r="B12" s="59">
        <v>2</v>
      </c>
      <c r="C12" s="58">
        <v>3</v>
      </c>
      <c r="D12" s="59">
        <v>4</v>
      </c>
      <c r="E12" s="58">
        <v>5</v>
      </c>
      <c r="F12" s="59">
        <v>6</v>
      </c>
      <c r="G12" s="58">
        <v>7</v>
      </c>
      <c r="H12" s="59">
        <v>8</v>
      </c>
      <c r="I12" s="58">
        <v>9</v>
      </c>
      <c r="J12" s="59">
        <v>10</v>
      </c>
      <c r="K12" s="58">
        <v>11</v>
      </c>
      <c r="L12" s="59">
        <v>12</v>
      </c>
      <c r="M12" s="58">
        <v>13</v>
      </c>
      <c r="N12" s="59">
        <v>14</v>
      </c>
      <c r="O12" s="58">
        <v>15</v>
      </c>
      <c r="P12" s="59">
        <v>16</v>
      </c>
      <c r="Q12" s="58">
        <v>17</v>
      </c>
    </row>
    <row r="13" spans="1:17" ht="24.75" customHeight="1">
      <c r="A13" s="58"/>
      <c r="B13" s="61" t="s">
        <v>207</v>
      </c>
      <c r="C13" s="62"/>
      <c r="D13" s="62"/>
      <c r="E13" s="62"/>
      <c r="F13" s="63"/>
      <c r="G13" s="63"/>
      <c r="H13" s="63"/>
      <c r="I13" s="63"/>
      <c r="J13" s="63"/>
      <c r="K13" s="63"/>
      <c r="L13" s="63"/>
      <c r="M13" s="63"/>
      <c r="N13" s="63"/>
      <c r="O13" s="63"/>
      <c r="P13" s="63"/>
      <c r="Q13" s="63"/>
    </row>
    <row r="14" spans="1:17" s="51" customFormat="1" ht="24.75" customHeight="1">
      <c r="A14" s="64" t="s">
        <v>30</v>
      </c>
      <c r="B14" s="65" t="s">
        <v>208</v>
      </c>
      <c r="C14" s="66"/>
      <c r="D14" s="66"/>
      <c r="E14" s="66"/>
      <c r="F14" s="67"/>
      <c r="G14" s="67"/>
      <c r="H14" s="67"/>
      <c r="I14" s="67"/>
      <c r="J14" s="67"/>
      <c r="K14" s="67"/>
      <c r="L14" s="67"/>
      <c r="M14" s="67"/>
      <c r="N14" s="67"/>
      <c r="O14" s="67"/>
      <c r="P14" s="67"/>
      <c r="Q14" s="67"/>
    </row>
    <row r="15" spans="1:17" s="51" customFormat="1" ht="24.75" customHeight="1">
      <c r="A15" s="64">
        <v>1</v>
      </c>
      <c r="B15" s="68" t="s">
        <v>209</v>
      </c>
      <c r="C15" s="66"/>
      <c r="D15" s="66"/>
      <c r="E15" s="66"/>
      <c r="F15" s="67"/>
      <c r="G15" s="67"/>
      <c r="H15" s="67"/>
      <c r="I15" s="67"/>
      <c r="J15" s="67"/>
      <c r="K15" s="67"/>
      <c r="L15" s="67"/>
      <c r="M15" s="67"/>
      <c r="N15" s="67"/>
      <c r="O15" s="67"/>
      <c r="P15" s="67"/>
      <c r="Q15" s="67"/>
    </row>
    <row r="16" spans="1:17" s="51" customFormat="1" ht="24.75" customHeight="1">
      <c r="A16" s="69"/>
      <c r="B16" s="70" t="s">
        <v>10</v>
      </c>
      <c r="C16" s="66"/>
      <c r="D16" s="66"/>
      <c r="E16" s="66"/>
      <c r="F16" s="67"/>
      <c r="G16" s="67"/>
      <c r="H16" s="67"/>
      <c r="I16" s="67"/>
      <c r="J16" s="67"/>
      <c r="K16" s="67"/>
      <c r="L16" s="67"/>
      <c r="M16" s="67"/>
      <c r="N16" s="67"/>
      <c r="O16" s="67"/>
      <c r="P16" s="67"/>
      <c r="Q16" s="67"/>
    </row>
    <row r="17" spans="1:17" s="51" customFormat="1" ht="24.75" customHeight="1">
      <c r="A17" s="211" t="s">
        <v>12</v>
      </c>
      <c r="B17" s="72" t="s">
        <v>32</v>
      </c>
      <c r="C17" s="66"/>
      <c r="D17" s="66"/>
      <c r="E17" s="66"/>
      <c r="F17" s="67"/>
      <c r="G17" s="67"/>
      <c r="H17" s="67"/>
      <c r="I17" s="67"/>
      <c r="J17" s="67"/>
      <c r="K17" s="67"/>
      <c r="L17" s="67"/>
      <c r="M17" s="67"/>
      <c r="N17" s="67"/>
      <c r="O17" s="67"/>
      <c r="P17" s="67"/>
      <c r="Q17" s="67"/>
    </row>
    <row r="18" spans="1:17" s="51" customFormat="1" ht="24.75" customHeight="1">
      <c r="A18" s="211" t="s">
        <v>12</v>
      </c>
      <c r="B18" s="72" t="s">
        <v>99</v>
      </c>
      <c r="C18" s="66"/>
      <c r="D18" s="66"/>
      <c r="E18" s="66"/>
      <c r="F18" s="67"/>
      <c r="G18" s="67"/>
      <c r="H18" s="67"/>
      <c r="I18" s="67"/>
      <c r="J18" s="67"/>
      <c r="K18" s="67"/>
      <c r="L18" s="67"/>
      <c r="M18" s="67"/>
      <c r="N18" s="67"/>
      <c r="O18" s="67"/>
      <c r="P18" s="67"/>
      <c r="Q18" s="67"/>
    </row>
    <row r="19" spans="1:17" s="51" customFormat="1" ht="33">
      <c r="A19" s="212" t="s">
        <v>34</v>
      </c>
      <c r="B19" s="73" t="s">
        <v>210</v>
      </c>
      <c r="C19" s="66"/>
      <c r="D19" s="66"/>
      <c r="E19" s="66"/>
      <c r="F19" s="67"/>
      <c r="G19" s="67"/>
      <c r="H19" s="67"/>
      <c r="I19" s="67"/>
      <c r="J19" s="67"/>
      <c r="K19" s="67"/>
      <c r="L19" s="67"/>
      <c r="M19" s="67"/>
      <c r="N19" s="67"/>
      <c r="O19" s="67"/>
      <c r="P19" s="67"/>
      <c r="Q19" s="67"/>
    </row>
    <row r="20" spans="1:17" s="51" customFormat="1" ht="24.75" customHeight="1">
      <c r="A20" s="212" t="s">
        <v>36</v>
      </c>
      <c r="B20" s="73" t="s">
        <v>13</v>
      </c>
      <c r="C20" s="66"/>
      <c r="D20" s="66"/>
      <c r="E20" s="66"/>
      <c r="F20" s="67"/>
      <c r="G20" s="67"/>
      <c r="H20" s="67"/>
      <c r="I20" s="67"/>
      <c r="J20" s="67"/>
      <c r="K20" s="67"/>
      <c r="L20" s="67"/>
      <c r="M20" s="67"/>
      <c r="N20" s="67"/>
      <c r="O20" s="67"/>
      <c r="P20" s="67"/>
      <c r="Q20" s="67"/>
    </row>
    <row r="21" spans="1:17" s="51" customFormat="1" ht="30" customHeight="1">
      <c r="A21" s="64">
        <v>2</v>
      </c>
      <c r="B21" s="74" t="s">
        <v>213</v>
      </c>
      <c r="C21" s="66"/>
      <c r="D21" s="66"/>
      <c r="E21" s="66"/>
      <c r="F21" s="67"/>
      <c r="G21" s="67"/>
      <c r="H21" s="67"/>
      <c r="I21" s="67"/>
      <c r="J21" s="67"/>
      <c r="K21" s="67"/>
      <c r="L21" s="67"/>
      <c r="M21" s="67"/>
      <c r="N21" s="67"/>
      <c r="O21" s="67"/>
      <c r="P21" s="67"/>
      <c r="Q21" s="67"/>
    </row>
    <row r="22" spans="1:17" s="51" customFormat="1" ht="24.75" customHeight="1">
      <c r="A22" s="69"/>
      <c r="B22" s="70" t="s">
        <v>10</v>
      </c>
      <c r="C22" s="66"/>
      <c r="D22" s="66"/>
      <c r="E22" s="66"/>
      <c r="F22" s="67"/>
      <c r="G22" s="67"/>
      <c r="H22" s="67"/>
      <c r="I22" s="67"/>
      <c r="J22" s="67"/>
      <c r="K22" s="67"/>
      <c r="L22" s="67"/>
      <c r="M22" s="67"/>
      <c r="N22" s="67"/>
      <c r="O22" s="67"/>
      <c r="P22" s="67"/>
      <c r="Q22" s="67"/>
    </row>
    <row r="23" spans="1:17" s="51" customFormat="1" ht="24.75" customHeight="1">
      <c r="A23" s="211" t="s">
        <v>12</v>
      </c>
      <c r="B23" s="72" t="s">
        <v>32</v>
      </c>
      <c r="C23" s="66"/>
      <c r="D23" s="66"/>
      <c r="E23" s="66"/>
      <c r="F23" s="67"/>
      <c r="G23" s="67"/>
      <c r="H23" s="67"/>
      <c r="I23" s="67"/>
      <c r="J23" s="67"/>
      <c r="K23" s="67"/>
      <c r="L23" s="67"/>
      <c r="M23" s="67"/>
      <c r="N23" s="67"/>
      <c r="O23" s="67"/>
      <c r="P23" s="67"/>
      <c r="Q23" s="67"/>
    </row>
    <row r="24" spans="1:17" s="51" customFormat="1" ht="24.75" customHeight="1">
      <c r="A24" s="211" t="s">
        <v>12</v>
      </c>
      <c r="B24" s="72" t="s">
        <v>99</v>
      </c>
      <c r="C24" s="66"/>
      <c r="D24" s="66"/>
      <c r="E24" s="66"/>
      <c r="F24" s="67"/>
      <c r="G24" s="67"/>
      <c r="H24" s="67"/>
      <c r="I24" s="67"/>
      <c r="J24" s="67"/>
      <c r="K24" s="67"/>
      <c r="L24" s="67"/>
      <c r="M24" s="67"/>
      <c r="N24" s="67"/>
      <c r="O24" s="67"/>
      <c r="P24" s="67"/>
      <c r="Q24" s="67"/>
    </row>
    <row r="25" spans="1:17" s="51" customFormat="1" ht="24.75" customHeight="1">
      <c r="A25" s="213" t="s">
        <v>34</v>
      </c>
      <c r="B25" s="75" t="s">
        <v>214</v>
      </c>
      <c r="C25" s="66"/>
      <c r="D25" s="66"/>
      <c r="E25" s="66"/>
      <c r="F25" s="67"/>
      <c r="G25" s="67"/>
      <c r="H25" s="67"/>
      <c r="I25" s="67"/>
      <c r="J25" s="67"/>
      <c r="K25" s="67"/>
      <c r="L25" s="67"/>
      <c r="M25" s="67"/>
      <c r="N25" s="67"/>
      <c r="O25" s="67"/>
      <c r="P25" s="67"/>
      <c r="Q25" s="67"/>
    </row>
    <row r="26" spans="1:17" s="51" customFormat="1" ht="24.75" customHeight="1">
      <c r="A26" s="69"/>
      <c r="B26" s="70" t="s">
        <v>10</v>
      </c>
      <c r="C26" s="66"/>
      <c r="D26" s="66"/>
      <c r="E26" s="66"/>
      <c r="F26" s="67"/>
      <c r="G26" s="67"/>
      <c r="H26" s="67"/>
      <c r="I26" s="67"/>
      <c r="J26" s="67"/>
      <c r="K26" s="67"/>
      <c r="L26" s="67"/>
      <c r="M26" s="67"/>
      <c r="N26" s="67"/>
      <c r="O26" s="67"/>
      <c r="P26" s="67"/>
      <c r="Q26" s="67"/>
    </row>
    <row r="27" spans="1:17" s="51" customFormat="1" ht="24.75" customHeight="1">
      <c r="A27" s="211" t="s">
        <v>12</v>
      </c>
      <c r="B27" s="72" t="s">
        <v>32</v>
      </c>
      <c r="C27" s="66"/>
      <c r="D27" s="66"/>
      <c r="E27" s="66"/>
      <c r="F27" s="67"/>
      <c r="G27" s="67"/>
      <c r="H27" s="67"/>
      <c r="I27" s="67"/>
      <c r="J27" s="67"/>
      <c r="K27" s="67"/>
      <c r="L27" s="67"/>
      <c r="M27" s="67"/>
      <c r="N27" s="67"/>
      <c r="O27" s="67"/>
      <c r="P27" s="67"/>
      <c r="Q27" s="67"/>
    </row>
    <row r="28" spans="1:17" s="51" customFormat="1" ht="24.75" customHeight="1">
      <c r="A28" s="211" t="s">
        <v>12</v>
      </c>
      <c r="B28" s="72" t="s">
        <v>99</v>
      </c>
      <c r="C28" s="66"/>
      <c r="D28" s="66"/>
      <c r="E28" s="66"/>
      <c r="F28" s="67"/>
      <c r="G28" s="67"/>
      <c r="H28" s="67"/>
      <c r="I28" s="67"/>
      <c r="J28" s="67"/>
      <c r="K28" s="67"/>
      <c r="L28" s="67"/>
      <c r="M28" s="67"/>
      <c r="N28" s="67"/>
      <c r="O28" s="67"/>
      <c r="P28" s="67"/>
      <c r="Q28" s="67"/>
    </row>
    <row r="29" spans="1:17" s="51" customFormat="1" ht="24.75" customHeight="1">
      <c r="A29" s="76">
        <v>-1</v>
      </c>
      <c r="B29" s="77" t="s">
        <v>215</v>
      </c>
      <c r="C29" s="66"/>
      <c r="D29" s="66"/>
      <c r="E29" s="66"/>
      <c r="F29" s="67"/>
      <c r="G29" s="67"/>
      <c r="H29" s="67"/>
      <c r="I29" s="67"/>
      <c r="J29" s="67"/>
      <c r="K29" s="67"/>
      <c r="L29" s="67"/>
      <c r="M29" s="67"/>
      <c r="N29" s="67"/>
      <c r="O29" s="67"/>
      <c r="P29" s="67"/>
      <c r="Q29" s="67"/>
    </row>
    <row r="30" spans="1:17" s="51" customFormat="1" ht="24.75" customHeight="1">
      <c r="A30" s="214" t="s">
        <v>12</v>
      </c>
      <c r="B30" s="77" t="s">
        <v>32</v>
      </c>
      <c r="C30" s="66"/>
      <c r="D30" s="66"/>
      <c r="E30" s="66"/>
      <c r="F30" s="67"/>
      <c r="G30" s="67"/>
      <c r="H30" s="67"/>
      <c r="I30" s="67"/>
      <c r="J30" s="67"/>
      <c r="K30" s="67"/>
      <c r="L30" s="67"/>
      <c r="M30" s="67"/>
      <c r="N30" s="67"/>
      <c r="O30" s="67"/>
      <c r="P30" s="67"/>
      <c r="Q30" s="67"/>
    </row>
    <row r="31" spans="1:17" s="51" customFormat="1" ht="24.75" customHeight="1">
      <c r="A31" s="214" t="s">
        <v>12</v>
      </c>
      <c r="B31" s="77" t="s">
        <v>99</v>
      </c>
      <c r="C31" s="66"/>
      <c r="D31" s="66"/>
      <c r="E31" s="66"/>
      <c r="F31" s="67"/>
      <c r="G31" s="67"/>
      <c r="H31" s="67"/>
      <c r="I31" s="67"/>
      <c r="J31" s="67"/>
      <c r="K31" s="67"/>
      <c r="L31" s="67"/>
      <c r="M31" s="67"/>
      <c r="N31" s="67"/>
      <c r="O31" s="67"/>
      <c r="P31" s="67"/>
      <c r="Q31" s="67"/>
    </row>
    <row r="32" spans="1:17" s="51" customFormat="1" ht="24.75" customHeight="1">
      <c r="A32" s="76">
        <v>-2</v>
      </c>
      <c r="B32" s="77" t="s">
        <v>215</v>
      </c>
      <c r="C32" s="66"/>
      <c r="D32" s="66"/>
      <c r="E32" s="66"/>
      <c r="F32" s="67"/>
      <c r="G32" s="67"/>
      <c r="H32" s="67"/>
      <c r="I32" s="67"/>
      <c r="J32" s="67"/>
      <c r="K32" s="67"/>
      <c r="L32" s="67"/>
      <c r="M32" s="67"/>
      <c r="N32" s="67"/>
      <c r="O32" s="67"/>
      <c r="P32" s="67"/>
      <c r="Q32" s="67"/>
    </row>
    <row r="33" spans="1:17" s="51" customFormat="1" ht="24.75" customHeight="1">
      <c r="A33" s="71"/>
      <c r="B33" s="72" t="s">
        <v>95</v>
      </c>
      <c r="C33" s="66"/>
      <c r="D33" s="66"/>
      <c r="E33" s="66"/>
      <c r="F33" s="67"/>
      <c r="G33" s="67"/>
      <c r="H33" s="67"/>
      <c r="I33" s="67"/>
      <c r="J33" s="67"/>
      <c r="K33" s="67"/>
      <c r="L33" s="67"/>
      <c r="M33" s="67"/>
      <c r="N33" s="67"/>
      <c r="O33" s="67"/>
      <c r="P33" s="67"/>
      <c r="Q33" s="67"/>
    </row>
    <row r="34" spans="1:17" s="51" customFormat="1" ht="24.75" customHeight="1">
      <c r="A34" s="211" t="s">
        <v>54</v>
      </c>
      <c r="B34" s="72" t="s">
        <v>54</v>
      </c>
      <c r="C34" s="66"/>
      <c r="D34" s="66"/>
      <c r="E34" s="66"/>
      <c r="F34" s="67"/>
      <c r="G34" s="67"/>
      <c r="H34" s="67"/>
      <c r="I34" s="67"/>
      <c r="J34" s="67"/>
      <c r="K34" s="67"/>
      <c r="L34" s="67"/>
      <c r="M34" s="67"/>
      <c r="N34" s="67"/>
      <c r="O34" s="67"/>
      <c r="P34" s="67"/>
      <c r="Q34" s="67"/>
    </row>
    <row r="35" spans="1:17" s="51" customFormat="1" ht="24.75" customHeight="1">
      <c r="A35" s="213" t="s">
        <v>36</v>
      </c>
      <c r="B35" s="75" t="s">
        <v>216</v>
      </c>
      <c r="C35" s="66"/>
      <c r="D35" s="66"/>
      <c r="E35" s="66"/>
      <c r="F35" s="67"/>
      <c r="G35" s="67"/>
      <c r="H35" s="67"/>
      <c r="I35" s="67"/>
      <c r="J35" s="67"/>
      <c r="K35" s="67"/>
      <c r="L35" s="67"/>
      <c r="M35" s="67"/>
      <c r="N35" s="67"/>
      <c r="O35" s="67"/>
      <c r="P35" s="67"/>
      <c r="Q35" s="67"/>
    </row>
    <row r="36" spans="1:17" s="51" customFormat="1" ht="24.75" customHeight="1">
      <c r="A36" s="69"/>
      <c r="B36" s="70" t="s">
        <v>10</v>
      </c>
      <c r="C36" s="66"/>
      <c r="D36" s="66"/>
      <c r="E36" s="66"/>
      <c r="F36" s="67"/>
      <c r="G36" s="67"/>
      <c r="H36" s="67"/>
      <c r="I36" s="67"/>
      <c r="J36" s="67"/>
      <c r="K36" s="67"/>
      <c r="L36" s="67"/>
      <c r="M36" s="67"/>
      <c r="N36" s="67"/>
      <c r="O36" s="67"/>
      <c r="P36" s="67"/>
      <c r="Q36" s="67"/>
    </row>
    <row r="37" spans="1:17" s="51" customFormat="1" ht="24.75" customHeight="1">
      <c r="A37" s="211" t="s">
        <v>12</v>
      </c>
      <c r="B37" s="72" t="s">
        <v>32</v>
      </c>
      <c r="C37" s="66"/>
      <c r="D37" s="66"/>
      <c r="E37" s="66"/>
      <c r="F37" s="67"/>
      <c r="G37" s="67"/>
      <c r="H37" s="67"/>
      <c r="I37" s="67"/>
      <c r="J37" s="67"/>
      <c r="K37" s="67"/>
      <c r="L37" s="67"/>
      <c r="M37" s="67"/>
      <c r="N37" s="67"/>
      <c r="O37" s="67"/>
      <c r="P37" s="67"/>
      <c r="Q37" s="67"/>
    </row>
    <row r="38" spans="1:17" s="51" customFormat="1" ht="24.75" customHeight="1">
      <c r="A38" s="211" t="s">
        <v>12</v>
      </c>
      <c r="B38" s="72" t="s">
        <v>99</v>
      </c>
      <c r="C38" s="66"/>
      <c r="D38" s="66"/>
      <c r="E38" s="66"/>
      <c r="F38" s="67"/>
      <c r="G38" s="67"/>
      <c r="H38" s="67"/>
      <c r="I38" s="67"/>
      <c r="J38" s="67"/>
      <c r="K38" s="67"/>
      <c r="L38" s="67"/>
      <c r="M38" s="67"/>
      <c r="N38" s="67"/>
      <c r="O38" s="67"/>
      <c r="P38" s="67"/>
      <c r="Q38" s="67"/>
    </row>
    <row r="39" spans="1:17" s="51" customFormat="1" ht="24.75" customHeight="1">
      <c r="A39" s="76">
        <v>-1</v>
      </c>
      <c r="B39" s="77" t="s">
        <v>215</v>
      </c>
      <c r="C39" s="66"/>
      <c r="D39" s="66"/>
      <c r="E39" s="66"/>
      <c r="F39" s="67"/>
      <c r="G39" s="67"/>
      <c r="H39" s="67"/>
      <c r="I39" s="67"/>
      <c r="J39" s="67"/>
      <c r="K39" s="67"/>
      <c r="L39" s="67"/>
      <c r="M39" s="67"/>
      <c r="N39" s="67"/>
      <c r="O39" s="67"/>
      <c r="P39" s="67"/>
      <c r="Q39" s="67"/>
    </row>
    <row r="40" spans="1:17" s="51" customFormat="1" ht="24.75" customHeight="1">
      <c r="A40" s="214" t="s">
        <v>12</v>
      </c>
      <c r="B40" s="77" t="s">
        <v>32</v>
      </c>
      <c r="C40" s="66"/>
      <c r="D40" s="66"/>
      <c r="E40" s="66"/>
      <c r="F40" s="67"/>
      <c r="G40" s="67"/>
      <c r="H40" s="67"/>
      <c r="I40" s="67"/>
      <c r="J40" s="67"/>
      <c r="K40" s="67"/>
      <c r="L40" s="67"/>
      <c r="M40" s="67"/>
      <c r="N40" s="67"/>
      <c r="O40" s="67"/>
      <c r="P40" s="67"/>
      <c r="Q40" s="67"/>
    </row>
    <row r="41" spans="1:17" s="51" customFormat="1" ht="24.75" customHeight="1">
      <c r="A41" s="214" t="s">
        <v>12</v>
      </c>
      <c r="B41" s="77" t="s">
        <v>99</v>
      </c>
      <c r="C41" s="66"/>
      <c r="D41" s="66"/>
      <c r="E41" s="66"/>
      <c r="F41" s="67"/>
      <c r="G41" s="67"/>
      <c r="H41" s="67"/>
      <c r="I41" s="67"/>
      <c r="J41" s="67"/>
      <c r="K41" s="67"/>
      <c r="L41" s="67"/>
      <c r="M41" s="67"/>
      <c r="N41" s="67"/>
      <c r="O41" s="67"/>
      <c r="P41" s="67"/>
      <c r="Q41" s="67"/>
    </row>
    <row r="42" spans="1:17" s="51" customFormat="1" ht="24.75" customHeight="1">
      <c r="A42" s="76">
        <v>-2</v>
      </c>
      <c r="B42" s="77" t="s">
        <v>215</v>
      </c>
      <c r="C42" s="66"/>
      <c r="D42" s="66"/>
      <c r="E42" s="66"/>
      <c r="F42" s="67"/>
      <c r="G42" s="67"/>
      <c r="H42" s="67"/>
      <c r="I42" s="67"/>
      <c r="J42" s="67"/>
      <c r="K42" s="67"/>
      <c r="L42" s="67"/>
      <c r="M42" s="67"/>
      <c r="N42" s="67"/>
      <c r="O42" s="67"/>
      <c r="P42" s="67"/>
      <c r="Q42" s="67"/>
    </row>
    <row r="43" spans="1:17" s="51" customFormat="1" ht="24.75" customHeight="1">
      <c r="A43" s="71"/>
      <c r="B43" s="72" t="s">
        <v>95</v>
      </c>
      <c r="C43" s="66"/>
      <c r="D43" s="66"/>
      <c r="E43" s="66"/>
      <c r="F43" s="67"/>
      <c r="G43" s="67"/>
      <c r="H43" s="67"/>
      <c r="I43" s="67"/>
      <c r="J43" s="67"/>
      <c r="K43" s="67"/>
      <c r="L43" s="67"/>
      <c r="M43" s="67"/>
      <c r="N43" s="67"/>
      <c r="O43" s="67"/>
      <c r="P43" s="67"/>
      <c r="Q43" s="67"/>
    </row>
    <row r="44" spans="1:17" s="51" customFormat="1" ht="24.75" customHeight="1">
      <c r="A44" s="211" t="s">
        <v>54</v>
      </c>
      <c r="B44" s="72" t="s">
        <v>54</v>
      </c>
      <c r="C44" s="66"/>
      <c r="D44" s="66"/>
      <c r="E44" s="66"/>
      <c r="F44" s="67"/>
      <c r="G44" s="67"/>
      <c r="H44" s="67"/>
      <c r="I44" s="67"/>
      <c r="J44" s="67"/>
      <c r="K44" s="67"/>
      <c r="L44" s="67"/>
      <c r="M44" s="67"/>
      <c r="N44" s="67"/>
      <c r="O44" s="67"/>
      <c r="P44" s="67"/>
      <c r="Q44" s="67"/>
    </row>
    <row r="45" spans="1:17" s="51" customFormat="1" ht="24.75" customHeight="1">
      <c r="A45" s="64" t="s">
        <v>46</v>
      </c>
      <c r="B45" s="78" t="s">
        <v>217</v>
      </c>
      <c r="C45" s="66"/>
      <c r="D45" s="66"/>
      <c r="E45" s="66"/>
      <c r="F45" s="67"/>
      <c r="G45" s="67"/>
      <c r="H45" s="67"/>
      <c r="I45" s="67"/>
      <c r="J45" s="67"/>
      <c r="K45" s="67"/>
      <c r="L45" s="67"/>
      <c r="M45" s="67"/>
      <c r="N45" s="67"/>
      <c r="O45" s="67"/>
      <c r="P45" s="67"/>
      <c r="Q45" s="67"/>
    </row>
    <row r="46" spans="1:17" s="51" customFormat="1" ht="24.75" customHeight="1">
      <c r="A46" s="60">
        <v>1</v>
      </c>
      <c r="B46" s="79" t="s">
        <v>218</v>
      </c>
      <c r="C46" s="66"/>
      <c r="D46" s="66"/>
      <c r="E46" s="66"/>
      <c r="F46" s="67"/>
      <c r="G46" s="67"/>
      <c r="H46" s="67"/>
      <c r="I46" s="67"/>
      <c r="J46" s="67"/>
      <c r="K46" s="67"/>
      <c r="L46" s="67"/>
      <c r="M46" s="67"/>
      <c r="N46" s="67"/>
      <c r="O46" s="67"/>
      <c r="P46" s="67"/>
      <c r="Q46" s="67"/>
    </row>
    <row r="47" spans="1:17" s="51" customFormat="1" ht="24.75" customHeight="1">
      <c r="A47" s="60">
        <v>2</v>
      </c>
      <c r="B47" s="79" t="s">
        <v>218</v>
      </c>
      <c r="C47" s="66"/>
      <c r="D47" s="66"/>
      <c r="E47" s="66"/>
      <c r="F47" s="67"/>
      <c r="G47" s="67"/>
      <c r="H47" s="67"/>
      <c r="I47" s="67"/>
      <c r="J47" s="67"/>
      <c r="K47" s="67"/>
      <c r="L47" s="67"/>
      <c r="M47" s="67"/>
      <c r="N47" s="67"/>
      <c r="O47" s="67"/>
      <c r="P47" s="67"/>
      <c r="Q47" s="67"/>
    </row>
    <row r="48" spans="1:17" s="51" customFormat="1" ht="24.75" customHeight="1">
      <c r="A48" s="60" t="s">
        <v>54</v>
      </c>
      <c r="B48" s="77" t="s">
        <v>54</v>
      </c>
      <c r="C48" s="66"/>
      <c r="D48" s="66"/>
      <c r="E48" s="66"/>
      <c r="F48" s="67"/>
      <c r="G48" s="67"/>
      <c r="H48" s="67"/>
      <c r="I48" s="67"/>
      <c r="J48" s="67"/>
      <c r="K48" s="67"/>
      <c r="L48" s="67"/>
      <c r="M48" s="67"/>
      <c r="N48" s="67"/>
      <c r="O48" s="67"/>
      <c r="P48" s="67"/>
      <c r="Q48" s="67"/>
    </row>
    <row r="49" spans="1:17" s="51" customFormat="1" ht="24.75" customHeight="1">
      <c r="A49" s="64" t="s">
        <v>47</v>
      </c>
      <c r="B49" s="78" t="s">
        <v>219</v>
      </c>
      <c r="C49" s="66"/>
      <c r="D49" s="66"/>
      <c r="E49" s="66"/>
      <c r="F49" s="67"/>
      <c r="G49" s="67"/>
      <c r="H49" s="67"/>
      <c r="I49" s="67"/>
      <c r="J49" s="67"/>
      <c r="K49" s="67"/>
      <c r="L49" s="67"/>
      <c r="M49" s="67"/>
      <c r="N49" s="67"/>
      <c r="O49" s="67"/>
      <c r="P49" s="67"/>
      <c r="Q49" s="67"/>
    </row>
    <row r="50" spans="1:17" s="51" customFormat="1" ht="24.75" customHeight="1">
      <c r="A50" s="60">
        <v>1</v>
      </c>
      <c r="B50" s="79" t="s">
        <v>218</v>
      </c>
      <c r="C50" s="66"/>
      <c r="D50" s="66"/>
      <c r="E50" s="66"/>
      <c r="F50" s="67"/>
      <c r="G50" s="67"/>
      <c r="H50" s="67"/>
      <c r="I50" s="67"/>
      <c r="J50" s="67"/>
      <c r="K50" s="67"/>
      <c r="L50" s="67"/>
      <c r="M50" s="67"/>
      <c r="N50" s="67"/>
      <c r="O50" s="67"/>
      <c r="P50" s="67"/>
      <c r="Q50" s="67"/>
    </row>
    <row r="51" spans="1:17" s="51" customFormat="1" ht="24.75" customHeight="1">
      <c r="A51" s="60">
        <v>2</v>
      </c>
      <c r="B51" s="79" t="s">
        <v>218</v>
      </c>
      <c r="C51" s="66"/>
      <c r="D51" s="66"/>
      <c r="E51" s="66"/>
      <c r="F51" s="67"/>
      <c r="G51" s="67"/>
      <c r="H51" s="67"/>
      <c r="I51" s="67"/>
      <c r="J51" s="67"/>
      <c r="K51" s="67"/>
      <c r="L51" s="67"/>
      <c r="M51" s="67"/>
      <c r="N51" s="67"/>
      <c r="O51" s="67"/>
      <c r="P51" s="67"/>
      <c r="Q51" s="67"/>
    </row>
    <row r="52" spans="1:17" s="51" customFormat="1" ht="24.75" customHeight="1">
      <c r="A52" s="60" t="s">
        <v>54</v>
      </c>
      <c r="B52" s="77" t="s">
        <v>54</v>
      </c>
      <c r="C52" s="66"/>
      <c r="D52" s="66"/>
      <c r="E52" s="66"/>
      <c r="F52" s="67"/>
      <c r="G52" s="67"/>
      <c r="H52" s="67"/>
      <c r="I52" s="67"/>
      <c r="J52" s="67"/>
      <c r="K52" s="67"/>
      <c r="L52" s="67"/>
      <c r="M52" s="67"/>
      <c r="N52" s="67"/>
      <c r="O52" s="67"/>
      <c r="P52" s="67"/>
      <c r="Q52" s="67"/>
    </row>
    <row r="53" spans="1:17" s="51" customFormat="1" ht="24.75" customHeight="1">
      <c r="A53" s="64" t="s">
        <v>48</v>
      </c>
      <c r="B53" s="78" t="s">
        <v>14</v>
      </c>
      <c r="C53" s="66"/>
      <c r="D53" s="66"/>
      <c r="E53" s="66"/>
      <c r="F53" s="67"/>
      <c r="G53" s="67"/>
      <c r="H53" s="67"/>
      <c r="I53" s="67"/>
      <c r="J53" s="67"/>
      <c r="K53" s="67"/>
      <c r="L53" s="67"/>
      <c r="M53" s="67"/>
      <c r="N53" s="67"/>
      <c r="O53" s="67"/>
      <c r="P53" s="67"/>
      <c r="Q53" s="67"/>
    </row>
    <row r="54" spans="1:17" s="51" customFormat="1" ht="24.75" customHeight="1">
      <c r="A54" s="60">
        <v>1</v>
      </c>
      <c r="B54" s="79" t="s">
        <v>218</v>
      </c>
      <c r="C54" s="66"/>
      <c r="D54" s="66"/>
      <c r="E54" s="66"/>
      <c r="F54" s="67"/>
      <c r="G54" s="67"/>
      <c r="H54" s="67"/>
      <c r="I54" s="67"/>
      <c r="J54" s="67"/>
      <c r="K54" s="67"/>
      <c r="L54" s="67"/>
      <c r="M54" s="67"/>
      <c r="N54" s="67"/>
      <c r="O54" s="67"/>
      <c r="P54" s="67"/>
      <c r="Q54" s="67"/>
    </row>
    <row r="55" spans="1:17" s="51" customFormat="1" ht="24.75" customHeight="1">
      <c r="A55" s="60">
        <v>2</v>
      </c>
      <c r="B55" s="79" t="s">
        <v>218</v>
      </c>
      <c r="C55" s="66"/>
      <c r="D55" s="66"/>
      <c r="E55" s="66"/>
      <c r="F55" s="67"/>
      <c r="G55" s="67"/>
      <c r="H55" s="67"/>
      <c r="I55" s="67"/>
      <c r="J55" s="67"/>
      <c r="K55" s="67"/>
      <c r="L55" s="67"/>
      <c r="M55" s="67"/>
      <c r="N55" s="67"/>
      <c r="O55" s="67"/>
      <c r="P55" s="67"/>
      <c r="Q55" s="67"/>
    </row>
    <row r="56" spans="1:17" s="51" customFormat="1" ht="24.75" customHeight="1">
      <c r="A56" s="60" t="s">
        <v>54</v>
      </c>
      <c r="B56" s="77" t="s">
        <v>54</v>
      </c>
      <c r="C56" s="66"/>
      <c r="D56" s="66"/>
      <c r="E56" s="66"/>
      <c r="F56" s="67"/>
      <c r="G56" s="67"/>
      <c r="H56" s="67"/>
      <c r="I56" s="67"/>
      <c r="J56" s="67"/>
      <c r="K56" s="67"/>
      <c r="L56" s="67"/>
      <c r="M56" s="67"/>
      <c r="N56" s="67"/>
      <c r="O56" s="67"/>
      <c r="P56" s="67"/>
      <c r="Q56" s="67"/>
    </row>
    <row r="57" spans="1:17" s="51" customFormat="1" ht="33">
      <c r="A57" s="64" t="s">
        <v>49</v>
      </c>
      <c r="B57" s="78" t="s">
        <v>15</v>
      </c>
      <c r="C57" s="66"/>
      <c r="D57" s="66"/>
      <c r="E57" s="66"/>
      <c r="F57" s="67"/>
      <c r="G57" s="67"/>
      <c r="H57" s="67"/>
      <c r="I57" s="67"/>
      <c r="J57" s="67"/>
      <c r="K57" s="67"/>
      <c r="L57" s="67"/>
      <c r="M57" s="67"/>
      <c r="N57" s="67"/>
      <c r="O57" s="67"/>
      <c r="P57" s="67"/>
      <c r="Q57" s="67"/>
    </row>
    <row r="58" spans="1:17" s="51" customFormat="1" ht="24.75" customHeight="1">
      <c r="A58" s="60">
        <v>1</v>
      </c>
      <c r="B58" s="79" t="s">
        <v>218</v>
      </c>
      <c r="C58" s="66"/>
      <c r="D58" s="66"/>
      <c r="E58" s="66"/>
      <c r="F58" s="67"/>
      <c r="G58" s="67"/>
      <c r="H58" s="67"/>
      <c r="I58" s="67"/>
      <c r="J58" s="67"/>
      <c r="K58" s="67"/>
      <c r="L58" s="67"/>
      <c r="M58" s="67"/>
      <c r="N58" s="67"/>
      <c r="O58" s="67"/>
      <c r="P58" s="67"/>
      <c r="Q58" s="67"/>
    </row>
    <row r="59" spans="1:17" s="51" customFormat="1" ht="24.75" customHeight="1">
      <c r="A59" s="60">
        <v>2</v>
      </c>
      <c r="B59" s="79" t="s">
        <v>218</v>
      </c>
      <c r="C59" s="66"/>
      <c r="D59" s="66"/>
      <c r="E59" s="66"/>
      <c r="F59" s="67"/>
      <c r="G59" s="67"/>
      <c r="H59" s="67"/>
      <c r="I59" s="67"/>
      <c r="J59" s="67"/>
      <c r="K59" s="67"/>
      <c r="L59" s="67"/>
      <c r="M59" s="67"/>
      <c r="N59" s="67"/>
      <c r="O59" s="67"/>
      <c r="P59" s="67"/>
      <c r="Q59" s="67"/>
    </row>
    <row r="60" spans="1:17" s="51" customFormat="1" ht="24.75" customHeight="1">
      <c r="A60" s="60" t="s">
        <v>54</v>
      </c>
      <c r="B60" s="77" t="s">
        <v>54</v>
      </c>
      <c r="C60" s="66"/>
      <c r="D60" s="66"/>
      <c r="E60" s="66"/>
      <c r="F60" s="67"/>
      <c r="G60" s="67"/>
      <c r="H60" s="67"/>
      <c r="I60" s="67"/>
      <c r="J60" s="67"/>
      <c r="K60" s="67"/>
      <c r="L60" s="67"/>
      <c r="M60" s="67"/>
      <c r="N60" s="67"/>
      <c r="O60" s="67"/>
      <c r="P60" s="67"/>
      <c r="Q60" s="67"/>
    </row>
    <row r="61" spans="1:17" s="51" customFormat="1" ht="49.5">
      <c r="A61" s="64" t="s">
        <v>221</v>
      </c>
      <c r="B61" s="78" t="s">
        <v>220</v>
      </c>
      <c r="C61" s="66"/>
      <c r="D61" s="66"/>
      <c r="E61" s="66"/>
      <c r="F61" s="67"/>
      <c r="G61" s="67"/>
      <c r="H61" s="67"/>
      <c r="I61" s="67"/>
      <c r="J61" s="67"/>
      <c r="K61" s="67"/>
      <c r="L61" s="67"/>
      <c r="M61" s="67"/>
      <c r="N61" s="67"/>
      <c r="O61" s="67"/>
      <c r="P61" s="67"/>
      <c r="Q61" s="67"/>
    </row>
    <row r="62" spans="1:17" s="51" customFormat="1" ht="24.75" customHeight="1">
      <c r="A62" s="60">
        <v>1</v>
      </c>
      <c r="B62" s="79" t="s">
        <v>218</v>
      </c>
      <c r="C62" s="66"/>
      <c r="D62" s="66"/>
      <c r="E62" s="66"/>
      <c r="F62" s="67"/>
      <c r="G62" s="67"/>
      <c r="H62" s="67"/>
      <c r="I62" s="67"/>
      <c r="J62" s="67"/>
      <c r="K62" s="67"/>
      <c r="L62" s="67"/>
      <c r="M62" s="67"/>
      <c r="N62" s="67"/>
      <c r="O62" s="67"/>
      <c r="P62" s="67"/>
      <c r="Q62" s="67"/>
    </row>
    <row r="63" spans="1:17" s="51" customFormat="1" ht="24.75" customHeight="1">
      <c r="A63" s="60">
        <v>2</v>
      </c>
      <c r="B63" s="79" t="s">
        <v>218</v>
      </c>
      <c r="C63" s="66"/>
      <c r="D63" s="66"/>
      <c r="E63" s="66"/>
      <c r="F63" s="67"/>
      <c r="G63" s="67"/>
      <c r="H63" s="67"/>
      <c r="I63" s="67"/>
      <c r="J63" s="67"/>
      <c r="K63" s="67"/>
      <c r="L63" s="67"/>
      <c r="M63" s="67"/>
      <c r="N63" s="67"/>
      <c r="O63" s="67"/>
      <c r="P63" s="67"/>
      <c r="Q63" s="67"/>
    </row>
    <row r="64" spans="1:17" s="51" customFormat="1" ht="24.75" customHeight="1">
      <c r="A64" s="60" t="s">
        <v>54</v>
      </c>
      <c r="B64" s="77" t="s">
        <v>54</v>
      </c>
      <c r="C64" s="66"/>
      <c r="D64" s="66"/>
      <c r="E64" s="66"/>
      <c r="F64" s="67"/>
      <c r="G64" s="67"/>
      <c r="H64" s="67"/>
      <c r="I64" s="67"/>
      <c r="J64" s="67"/>
      <c r="K64" s="67"/>
      <c r="L64" s="67"/>
      <c r="M64" s="67"/>
      <c r="N64" s="67"/>
      <c r="O64" s="67"/>
      <c r="P64" s="67"/>
      <c r="Q64" s="67"/>
    </row>
    <row r="65" spans="1:19" s="51" customFormat="1" ht="33">
      <c r="A65" s="64" t="s">
        <v>223</v>
      </c>
      <c r="B65" s="78" t="s">
        <v>224</v>
      </c>
      <c r="C65" s="66"/>
      <c r="D65" s="66"/>
      <c r="E65" s="66"/>
      <c r="F65" s="67"/>
      <c r="G65" s="67"/>
      <c r="H65" s="67"/>
      <c r="I65" s="67"/>
      <c r="J65" s="67"/>
      <c r="K65" s="67"/>
      <c r="L65" s="67"/>
      <c r="M65" s="67"/>
      <c r="N65" s="67"/>
      <c r="O65" s="67"/>
      <c r="P65" s="67"/>
      <c r="Q65" s="67"/>
    </row>
    <row r="66" spans="1:19" s="51" customFormat="1" ht="24.75" customHeight="1">
      <c r="A66" s="60">
        <v>1</v>
      </c>
      <c r="B66" s="79" t="s">
        <v>218</v>
      </c>
      <c r="C66" s="66"/>
      <c r="D66" s="66"/>
      <c r="E66" s="66"/>
      <c r="F66" s="67"/>
      <c r="G66" s="67"/>
      <c r="H66" s="67"/>
      <c r="I66" s="67"/>
      <c r="J66" s="67"/>
      <c r="K66" s="67"/>
      <c r="L66" s="67"/>
      <c r="M66" s="67"/>
      <c r="N66" s="67"/>
      <c r="O66" s="67"/>
      <c r="P66" s="67"/>
      <c r="Q66" s="67"/>
    </row>
    <row r="67" spans="1:19" s="51" customFormat="1" ht="24.75" customHeight="1">
      <c r="A67" s="60">
        <v>2</v>
      </c>
      <c r="B67" s="79" t="s">
        <v>218</v>
      </c>
      <c r="C67" s="66"/>
      <c r="D67" s="66"/>
      <c r="E67" s="66"/>
      <c r="F67" s="67"/>
      <c r="G67" s="67"/>
      <c r="H67" s="67"/>
      <c r="I67" s="67"/>
      <c r="J67" s="67"/>
      <c r="K67" s="67"/>
      <c r="L67" s="67"/>
      <c r="M67" s="67"/>
      <c r="N67" s="67"/>
      <c r="O67" s="67"/>
      <c r="P67" s="67"/>
      <c r="Q67" s="67"/>
    </row>
    <row r="68" spans="1:19" s="51" customFormat="1" ht="24.75" customHeight="1">
      <c r="A68" s="60" t="s">
        <v>54</v>
      </c>
      <c r="B68" s="77" t="s">
        <v>54</v>
      </c>
      <c r="C68" s="66"/>
      <c r="D68" s="66"/>
      <c r="E68" s="66"/>
      <c r="F68" s="67"/>
      <c r="G68" s="67"/>
      <c r="H68" s="67"/>
      <c r="I68" s="67"/>
      <c r="J68" s="67"/>
      <c r="K68" s="67"/>
      <c r="L68" s="67"/>
      <c r="M68" s="67"/>
      <c r="N68" s="67"/>
      <c r="O68" s="67"/>
      <c r="P68" s="67"/>
      <c r="Q68" s="67"/>
    </row>
    <row r="69" spans="1:19" ht="7.9" customHeight="1">
      <c r="A69" s="80"/>
      <c r="B69" s="78"/>
      <c r="C69" s="81"/>
      <c r="D69" s="81"/>
      <c r="E69" s="81"/>
      <c r="F69" s="81"/>
      <c r="G69" s="81"/>
      <c r="H69" s="81"/>
      <c r="I69" s="81"/>
      <c r="J69" s="81"/>
      <c r="K69" s="81"/>
      <c r="L69" s="63"/>
      <c r="M69" s="63"/>
      <c r="N69" s="63"/>
      <c r="O69" s="63"/>
      <c r="P69" s="63"/>
      <c r="Q69" s="63"/>
      <c r="S69" s="53" t="s">
        <v>234</v>
      </c>
    </row>
    <row r="71" spans="1:19" ht="15.75">
      <c r="B71" s="28" t="s">
        <v>151</v>
      </c>
    </row>
    <row r="72" spans="1:19" ht="15.75">
      <c r="B72" s="31" t="s">
        <v>152</v>
      </c>
    </row>
  </sheetData>
  <mergeCells count="26">
    <mergeCell ref="A1:I1"/>
    <mergeCell ref="J1:Q1"/>
    <mergeCell ref="A2:I2"/>
    <mergeCell ref="J2:Q2"/>
    <mergeCell ref="A3:Q3"/>
    <mergeCell ref="A5:Q5"/>
    <mergeCell ref="A6:Q6"/>
    <mergeCell ref="A7:Q7"/>
    <mergeCell ref="M8:Q8"/>
    <mergeCell ref="C9:E9"/>
    <mergeCell ref="F9:H9"/>
    <mergeCell ref="I9:K9"/>
    <mergeCell ref="L9:Q9"/>
    <mergeCell ref="L10:N10"/>
    <mergeCell ref="O10:Q10"/>
    <mergeCell ref="A9:A11"/>
    <mergeCell ref="B9:B11"/>
    <mergeCell ref="C10:C11"/>
    <mergeCell ref="D10:D11"/>
    <mergeCell ref="E10:E11"/>
    <mergeCell ref="F10:F11"/>
    <mergeCell ref="G10:G11"/>
    <mergeCell ref="H10:H11"/>
    <mergeCell ref="I10:I11"/>
    <mergeCell ref="J10:J11"/>
    <mergeCell ref="K10:K11"/>
  </mergeCells>
  <pageMargins left="0.23622047244094499" right="0.23622047244094499" top="0.74803149606299202" bottom="0.74803149606299202" header="0.31496062992126" footer="0.31496062992126"/>
  <pageSetup paperSize="9" scale="70" fitToHeight="0"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Biểu số 01</vt:lpstr>
      <vt:lpstr>Bieu 11. CTMTQG</vt:lpstr>
      <vt:lpstr>ODAKH NSNN</vt:lpstr>
      <vt:lpstr>NC07 TH TPCP</vt:lpstr>
      <vt:lpstr>NC08 TPCP KH</vt:lpstr>
      <vt:lpstr>NC11 PPP</vt:lpstr>
      <vt:lpstr>BM18 BC nam DP</vt:lpstr>
      <vt:lpstr>Quy2THDP</vt:lpstr>
      <vt:lpstr>Quy2TPCPDP</vt:lpstr>
      <vt:lpstr>Quy2von khac Dp</vt:lpstr>
      <vt:lpstr>Biểu 02</vt:lpstr>
      <vt:lpstr>Biểu 03</vt:lpstr>
      <vt:lpstr>Quy2THDP!_ftnref1</vt:lpstr>
      <vt:lpstr>'Bieu 11. CTMTQG'!Print_Area</vt:lpstr>
      <vt:lpstr>'Biểu 03'!Print_Area</vt:lpstr>
      <vt:lpstr>'BM18 BC nam DP'!Print_Area</vt:lpstr>
      <vt:lpstr>'NC07 TH TPCP'!Print_Area</vt:lpstr>
      <vt:lpstr>'NC08 TPCP KH'!Print_Area</vt:lpstr>
      <vt:lpstr>'NC11 PPP'!Print_Area</vt:lpstr>
      <vt:lpstr>'ODAKH NSNN'!Print_Area</vt:lpstr>
      <vt:lpstr>Quy2TPCPDP!Print_Area</vt:lpstr>
      <vt:lpstr>Quy2THDP!Print_Area</vt:lpstr>
      <vt:lpstr>'Quy2von khac Dp'!Print_Area</vt:lpstr>
      <vt:lpstr>'Bieu 11. CTMTQG'!Print_Titles</vt:lpstr>
      <vt:lpstr>'Biểu 03'!Print_Titles</vt:lpstr>
      <vt:lpstr>'BM18 BC nam DP'!Print_Titles</vt:lpstr>
      <vt:lpstr>'NC07 TH TPCP'!Print_Titles</vt:lpstr>
      <vt:lpstr>'NC08 TPCP KH'!Print_Titles</vt:lpstr>
      <vt:lpstr>'ODAKH NSNN'!Print_Titles</vt:lpstr>
      <vt:lpstr>Quy2TPCPDP!Print_Titles</vt:lpstr>
      <vt:lpstr>Quy2THDP!Print_Titles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2022-11-14T08:32:02Z</cp:lastPrinted>
  <dcterms:created xsi:type="dcterms:W3CDTF">2016-08-23T02:19:00Z</dcterms:created>
  <dcterms:modified xsi:type="dcterms:W3CDTF">2022-11-14T08:32:04Z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