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10" yWindow="-110" windowWidth="19420" windowHeight="11020"/>
  </bookViews>
  <sheets>
    <sheet name="BIEU 10_CH 2022" sheetId="4" r:id="rId1"/>
    <sheet name="Sheet4" sheetId="7" r:id="rId2"/>
    <sheet name="Sheet1" sheetId="6" r:id="rId3"/>
    <sheet name="BIEU 10A" sheetId="5" state="hidden" r:id="rId4"/>
    <sheet name="BIEU 10B" sheetId="1" state="hidden" r:id="rId5"/>
    <sheet name="Sheet2" sheetId="2" state="hidden" r:id="rId6"/>
    <sheet name="Sheet3" sheetId="3" state="hidden" r:id="rId7"/>
  </sheets>
  <definedNames>
    <definedName name="_xlnm._FilterDatabase" localSheetId="0" hidden="1">'BIEU 10_CH 2022'!$A$10:$DI$303</definedName>
    <definedName name="_xlnm._FilterDatabase" localSheetId="3" hidden="1">'BIEU 10A'!$A$8:$E$36</definedName>
    <definedName name="_xlnm._FilterDatabase" localSheetId="4" hidden="1">'BIEU 10B'!$A$8:$O$29</definedName>
    <definedName name="_xlnm.Print_Area" localSheetId="0">'BIEU 10_CH 2022'!$A$1:$BP$303</definedName>
    <definedName name="_xlnm.Print_Area" localSheetId="3">'BIEU 10A'!$A$1:$E$36</definedName>
    <definedName name="_xlnm.Print_Area" localSheetId="4">'BIEU 10B'!$A$1:$O$29</definedName>
    <definedName name="_xlnm.Print_Titles" localSheetId="0">'BIEU 10_CH 2022'!$A:$BO,'BIEU 10_CH 2022'!$5:$8</definedName>
    <definedName name="_xlnm.Print_Titles" localSheetId="3">'BIEU 10A'!$A:$D,'BIEU 10A'!$5:$8</definedName>
    <definedName name="_xlnm.Print_Titles" localSheetId="4">'BIEU 10B'!$A:$O,'BIEU 10B'!$5:$7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73" i="4" l="1"/>
  <c r="M73" i="4"/>
  <c r="G73" i="4"/>
  <c r="F73" i="4" l="1"/>
  <c r="E73" i="4" s="1"/>
  <c r="C73" i="4" s="1"/>
  <c r="DF73" i="4" s="1"/>
  <c r="BG219" i="4"/>
  <c r="AD219" i="4"/>
  <c r="U219" i="4" s="1"/>
  <c r="M219" i="4"/>
  <c r="G219" i="4"/>
  <c r="BG51" i="4"/>
  <c r="AD51" i="4"/>
  <c r="U51" i="4" s="1"/>
  <c r="M51" i="4"/>
  <c r="G51" i="4"/>
  <c r="L59" i="4"/>
  <c r="K59" i="4"/>
  <c r="BG59" i="4"/>
  <c r="BF59" i="4"/>
  <c r="BE59" i="4"/>
  <c r="BD59" i="4"/>
  <c r="BC59" i="4"/>
  <c r="BB59" i="4"/>
  <c r="BA59" i="4"/>
  <c r="AZ59" i="4"/>
  <c r="AY59" i="4"/>
  <c r="AX59" i="4"/>
  <c r="AW59" i="4"/>
  <c r="AV59" i="4"/>
  <c r="AU59" i="4"/>
  <c r="AT59" i="4"/>
  <c r="AS59" i="4"/>
  <c r="AR59" i="4"/>
  <c r="AQ59" i="4"/>
  <c r="AP59" i="4"/>
  <c r="AO59" i="4"/>
  <c r="AN59" i="4"/>
  <c r="AM59" i="4"/>
  <c r="AL59" i="4"/>
  <c r="AK59" i="4"/>
  <c r="AJ59" i="4"/>
  <c r="AI59" i="4"/>
  <c r="AH59" i="4"/>
  <c r="AG59" i="4"/>
  <c r="AF59" i="4"/>
  <c r="AE59" i="4"/>
  <c r="AC59" i="4"/>
  <c r="AB59" i="4"/>
  <c r="AA59" i="4"/>
  <c r="Z59" i="4"/>
  <c r="Y59" i="4"/>
  <c r="X59" i="4"/>
  <c r="W59" i="4"/>
  <c r="V59" i="4"/>
  <c r="T59" i="4"/>
  <c r="S59" i="4"/>
  <c r="R59" i="4"/>
  <c r="Q59" i="4"/>
  <c r="P59" i="4"/>
  <c r="O59" i="4"/>
  <c r="N59" i="4"/>
  <c r="J59" i="4"/>
  <c r="I59" i="4"/>
  <c r="H59" i="4"/>
  <c r="BG61" i="4"/>
  <c r="AD61" i="4"/>
  <c r="U61" i="4" s="1"/>
  <c r="M61" i="4"/>
  <c r="G61" i="4"/>
  <c r="BG60" i="4"/>
  <c r="AD60" i="4"/>
  <c r="U60" i="4" s="1"/>
  <c r="M60" i="4"/>
  <c r="G60" i="4"/>
  <c r="F60" i="4" l="1"/>
  <c r="E60" i="4" s="1"/>
  <c r="C60" i="4" s="1"/>
  <c r="F51" i="4"/>
  <c r="E51" i="4" s="1"/>
  <c r="C51" i="4" s="1"/>
  <c r="M59" i="4"/>
  <c r="F61" i="4"/>
  <c r="E61" i="4" s="1"/>
  <c r="C61" i="4" s="1"/>
  <c r="F219" i="4"/>
  <c r="E219" i="4" s="1"/>
  <c r="C219" i="4" s="1"/>
  <c r="G59" i="4"/>
  <c r="AD59" i="4"/>
  <c r="U59" i="4" s="1"/>
  <c r="F59" i="4" l="1"/>
  <c r="E59" i="4" s="1"/>
  <c r="C59" i="4" s="1"/>
  <c r="BG227" i="4" l="1"/>
  <c r="AD227" i="4"/>
  <c r="U227" i="4" s="1"/>
  <c r="M227" i="4"/>
  <c r="G227" i="4"/>
  <c r="D223" i="4"/>
  <c r="D207" i="4"/>
  <c r="D163" i="4"/>
  <c r="BG302" i="4"/>
  <c r="AD302" i="4"/>
  <c r="U302" i="4" s="1"/>
  <c r="U301" i="4" s="1"/>
  <c r="M302" i="4"/>
  <c r="M301" i="4" s="1"/>
  <c r="G302" i="4"/>
  <c r="BJ301" i="4"/>
  <c r="BI301" i="4"/>
  <c r="BH301" i="4"/>
  <c r="BF301" i="4"/>
  <c r="BE301" i="4"/>
  <c r="BD301" i="4"/>
  <c r="BC301" i="4"/>
  <c r="BB301" i="4"/>
  <c r="BA301" i="4"/>
  <c r="AZ301" i="4"/>
  <c r="AY301" i="4"/>
  <c r="AX301" i="4"/>
  <c r="AW301" i="4"/>
  <c r="AV301" i="4"/>
  <c r="AU301" i="4"/>
  <c r="AT301" i="4"/>
  <c r="AS301" i="4"/>
  <c r="AR301" i="4"/>
  <c r="AQ301" i="4"/>
  <c r="AP301" i="4"/>
  <c r="AO301" i="4"/>
  <c r="AN301" i="4"/>
  <c r="AM301" i="4"/>
  <c r="AL301" i="4"/>
  <c r="AK301" i="4"/>
  <c r="AJ301" i="4"/>
  <c r="AI301" i="4"/>
  <c r="AH301" i="4"/>
  <c r="AG301" i="4"/>
  <c r="AF301" i="4"/>
  <c r="AE301" i="4"/>
  <c r="AC301" i="4"/>
  <c r="AB301" i="4"/>
  <c r="AA301" i="4"/>
  <c r="Z301" i="4"/>
  <c r="Y301" i="4"/>
  <c r="X301" i="4"/>
  <c r="W301" i="4"/>
  <c r="V301" i="4"/>
  <c r="T301" i="4"/>
  <c r="S301" i="4"/>
  <c r="R301" i="4"/>
  <c r="Q301" i="4"/>
  <c r="P301" i="4"/>
  <c r="O301" i="4"/>
  <c r="N301" i="4"/>
  <c r="L301" i="4"/>
  <c r="K301" i="4"/>
  <c r="J301" i="4"/>
  <c r="I301" i="4"/>
  <c r="H301" i="4"/>
  <c r="BG300" i="4"/>
  <c r="AD300" i="4"/>
  <c r="U300" i="4" s="1"/>
  <c r="M300" i="4"/>
  <c r="G300" i="4"/>
  <c r="BG299" i="4"/>
  <c r="AD299" i="4"/>
  <c r="U299" i="4" s="1"/>
  <c r="M299" i="4"/>
  <c r="G299" i="4"/>
  <c r="BG298" i="4"/>
  <c r="AD298" i="4"/>
  <c r="U298" i="4" s="1"/>
  <c r="M298" i="4"/>
  <c r="G298" i="4"/>
  <c r="BG297" i="4"/>
  <c r="AD297" i="4"/>
  <c r="U297" i="4" s="1"/>
  <c r="M297" i="4"/>
  <c r="G297" i="4"/>
  <c r="BG296" i="4"/>
  <c r="AD296" i="4"/>
  <c r="U296" i="4" s="1"/>
  <c r="M296" i="4"/>
  <c r="G296" i="4"/>
  <c r="BG295" i="4"/>
  <c r="AD295" i="4"/>
  <c r="U295" i="4" s="1"/>
  <c r="M295" i="4"/>
  <c r="G295" i="4"/>
  <c r="BG294" i="4"/>
  <c r="AD294" i="4"/>
  <c r="U294" i="4" s="1"/>
  <c r="M294" i="4"/>
  <c r="G294" i="4"/>
  <c r="BJ293" i="4"/>
  <c r="BI293" i="4"/>
  <c r="BH293" i="4"/>
  <c r="BF293" i="4"/>
  <c r="BE293" i="4"/>
  <c r="BD293" i="4"/>
  <c r="BC293" i="4"/>
  <c r="BB293" i="4"/>
  <c r="BA293" i="4"/>
  <c r="AZ293" i="4"/>
  <c r="AY293" i="4"/>
  <c r="AX293" i="4"/>
  <c r="AW293" i="4"/>
  <c r="AV293" i="4"/>
  <c r="AU293" i="4"/>
  <c r="AT293" i="4"/>
  <c r="AS293" i="4"/>
  <c r="AR293" i="4"/>
  <c r="AQ293" i="4"/>
  <c r="AP293" i="4"/>
  <c r="AO293" i="4"/>
  <c r="AN293" i="4"/>
  <c r="AM293" i="4"/>
  <c r="AL293" i="4"/>
  <c r="AK293" i="4"/>
  <c r="AJ293" i="4"/>
  <c r="AI293" i="4"/>
  <c r="AH293" i="4"/>
  <c r="AG293" i="4"/>
  <c r="AF293" i="4"/>
  <c r="AE293" i="4"/>
  <c r="AC293" i="4"/>
  <c r="AB293" i="4"/>
  <c r="AA293" i="4"/>
  <c r="Z293" i="4"/>
  <c r="Y293" i="4"/>
  <c r="X293" i="4"/>
  <c r="W293" i="4"/>
  <c r="V293" i="4"/>
  <c r="T293" i="4"/>
  <c r="S293" i="4"/>
  <c r="R293" i="4"/>
  <c r="Q293" i="4"/>
  <c r="P293" i="4"/>
  <c r="O293" i="4"/>
  <c r="N293" i="4"/>
  <c r="L293" i="4"/>
  <c r="K293" i="4"/>
  <c r="J293" i="4"/>
  <c r="I293" i="4"/>
  <c r="H293" i="4"/>
  <c r="D293" i="4"/>
  <c r="D292" i="4" s="1"/>
  <c r="G290" i="4"/>
  <c r="G289" i="4"/>
  <c r="G288" i="4"/>
  <c r="G287" i="4"/>
  <c r="G286" i="4"/>
  <c r="G285" i="4"/>
  <c r="G284" i="4"/>
  <c r="G283" i="4"/>
  <c r="G282" i="4"/>
  <c r="G281" i="4"/>
  <c r="G280" i="4"/>
  <c r="G279" i="4"/>
  <c r="G278" i="4"/>
  <c r="F278" i="4" s="1"/>
  <c r="E278" i="4" s="1"/>
  <c r="G277" i="4"/>
  <c r="G276" i="4"/>
  <c r="G275" i="4"/>
  <c r="G274" i="4"/>
  <c r="G273" i="4"/>
  <c r="G271" i="4"/>
  <c r="G270" i="4"/>
  <c r="G269" i="4"/>
  <c r="G268" i="4"/>
  <c r="G266" i="4"/>
  <c r="G265" i="4"/>
  <c r="G264" i="4"/>
  <c r="G263" i="4"/>
  <c r="G262" i="4"/>
  <c r="G260" i="4"/>
  <c r="G258" i="4"/>
  <c r="G257" i="4"/>
  <c r="G256" i="4"/>
  <c r="G255" i="4"/>
  <c r="G254" i="4"/>
  <c r="G253" i="4"/>
  <c r="G252" i="4"/>
  <c r="G251" i="4"/>
  <c r="G250" i="4"/>
  <c r="G249" i="4"/>
  <c r="G248" i="4"/>
  <c r="G244" i="4"/>
  <c r="G242" i="4"/>
  <c r="G240" i="4"/>
  <c r="G237" i="4"/>
  <c r="G235" i="4"/>
  <c r="G234" i="4"/>
  <c r="G233" i="4"/>
  <c r="G232" i="4"/>
  <c r="G231" i="4"/>
  <c r="G230" i="4"/>
  <c r="G228" i="4"/>
  <c r="G226" i="4"/>
  <c r="G225" i="4"/>
  <c r="G224" i="4"/>
  <c r="G222" i="4"/>
  <c r="G221" i="4"/>
  <c r="G220" i="4"/>
  <c r="F220" i="4" s="1"/>
  <c r="G218" i="4"/>
  <c r="G217" i="4"/>
  <c r="G216" i="4"/>
  <c r="G215" i="4"/>
  <c r="G214" i="4"/>
  <c r="G213" i="4"/>
  <c r="G212" i="4"/>
  <c r="G211" i="4"/>
  <c r="G210" i="4"/>
  <c r="G209" i="4"/>
  <c r="G208" i="4"/>
  <c r="G206" i="4"/>
  <c r="G205" i="4"/>
  <c r="G204" i="4"/>
  <c r="G203" i="4"/>
  <c r="G202" i="4"/>
  <c r="G201" i="4"/>
  <c r="G199" i="4"/>
  <c r="G198" i="4"/>
  <c r="G197" i="4"/>
  <c r="G196" i="4"/>
  <c r="G195" i="4"/>
  <c r="G194" i="4"/>
  <c r="G193" i="4"/>
  <c r="G191" i="4"/>
  <c r="G190" i="4"/>
  <c r="G188" i="4"/>
  <c r="G186" i="4"/>
  <c r="G185" i="4"/>
  <c r="G184" i="4"/>
  <c r="G183" i="4"/>
  <c r="G182" i="4"/>
  <c r="G180" i="4"/>
  <c r="G179" i="4"/>
  <c r="G178" i="4"/>
  <c r="G177" i="4"/>
  <c r="G176" i="4"/>
  <c r="G175" i="4"/>
  <c r="G174" i="4"/>
  <c r="G173" i="4"/>
  <c r="G172" i="4"/>
  <c r="G171" i="4"/>
  <c r="G169" i="4"/>
  <c r="G168" i="4"/>
  <c r="G167" i="4"/>
  <c r="G165" i="4"/>
  <c r="G164" i="4"/>
  <c r="G162" i="4"/>
  <c r="G161" i="4"/>
  <c r="G160" i="4"/>
  <c r="G159" i="4"/>
  <c r="G157" i="4"/>
  <c r="G156" i="4"/>
  <c r="G155" i="4"/>
  <c r="G154" i="4"/>
  <c r="G153" i="4"/>
  <c r="G152" i="4"/>
  <c r="G151" i="4"/>
  <c r="G150" i="4"/>
  <c r="G149" i="4"/>
  <c r="G148" i="4"/>
  <c r="G147" i="4"/>
  <c r="G146" i="4"/>
  <c r="G145" i="4"/>
  <c r="G144" i="4"/>
  <c r="G143" i="4"/>
  <c r="G142" i="4"/>
  <c r="G141" i="4"/>
  <c r="G140" i="4"/>
  <c r="G139" i="4"/>
  <c r="G138" i="4"/>
  <c r="G137"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2" i="4"/>
  <c r="G71" i="4"/>
  <c r="G70" i="4"/>
  <c r="G69" i="4"/>
  <c r="G68" i="4"/>
  <c r="G67" i="4"/>
  <c r="G66" i="4"/>
  <c r="G65" i="4"/>
  <c r="G64" i="4"/>
  <c r="G58" i="4"/>
  <c r="G55" i="4"/>
  <c r="G54" i="4"/>
  <c r="G53" i="4"/>
  <c r="G52" i="4"/>
  <c r="G50" i="4"/>
  <c r="G49" i="4"/>
  <c r="G48" i="4"/>
  <c r="G46" i="4"/>
  <c r="G42" i="4"/>
  <c r="G41" i="4"/>
  <c r="G40" i="4"/>
  <c r="G39" i="4"/>
  <c r="G38" i="4"/>
  <c r="G37" i="4"/>
  <c r="G36" i="4"/>
  <c r="G35" i="4"/>
  <c r="G34" i="4"/>
  <c r="G33" i="4"/>
  <c r="G32" i="4"/>
  <c r="G31" i="4"/>
  <c r="G30" i="4"/>
  <c r="G28" i="4"/>
  <c r="G27" i="4"/>
  <c r="G26" i="4"/>
  <c r="G25" i="4"/>
  <c r="G24" i="4"/>
  <c r="G23" i="4"/>
  <c r="G22" i="4"/>
  <c r="G21" i="4"/>
  <c r="G20" i="4"/>
  <c r="G19" i="4"/>
  <c r="G18" i="4"/>
  <c r="G17" i="4"/>
  <c r="G16" i="4"/>
  <c r="G15" i="4"/>
  <c r="G14" i="4"/>
  <c r="BJ181" i="4"/>
  <c r="BI181" i="4"/>
  <c r="BH181" i="4"/>
  <c r="BF181" i="4"/>
  <c r="BE181" i="4"/>
  <c r="BD181" i="4"/>
  <c r="BC181" i="4"/>
  <c r="BB181" i="4"/>
  <c r="BA181" i="4"/>
  <c r="AZ181" i="4"/>
  <c r="AY181" i="4"/>
  <c r="AX181" i="4"/>
  <c r="AW181" i="4"/>
  <c r="AV181" i="4"/>
  <c r="AU181" i="4"/>
  <c r="AT181" i="4"/>
  <c r="AS181" i="4"/>
  <c r="AR181" i="4"/>
  <c r="AQ181" i="4"/>
  <c r="AP181" i="4"/>
  <c r="AO181" i="4"/>
  <c r="AN181" i="4"/>
  <c r="AM181" i="4"/>
  <c r="AL181" i="4"/>
  <c r="AK181" i="4"/>
  <c r="AJ181" i="4"/>
  <c r="AI181" i="4"/>
  <c r="AH181" i="4"/>
  <c r="AG181" i="4"/>
  <c r="AF181" i="4"/>
  <c r="AE181" i="4"/>
  <c r="AC181" i="4"/>
  <c r="AB181" i="4"/>
  <c r="AA181" i="4"/>
  <c r="Z181" i="4"/>
  <c r="Y181" i="4"/>
  <c r="X181" i="4"/>
  <c r="W181" i="4"/>
  <c r="V181" i="4"/>
  <c r="T181" i="4"/>
  <c r="S181" i="4"/>
  <c r="R181" i="4"/>
  <c r="Q181" i="4"/>
  <c r="P181" i="4"/>
  <c r="O181" i="4"/>
  <c r="N181" i="4"/>
  <c r="L181" i="4"/>
  <c r="K181" i="4"/>
  <c r="J181" i="4"/>
  <c r="I181" i="4"/>
  <c r="H181" i="4"/>
  <c r="BJ207" i="4"/>
  <c r="BI207" i="4"/>
  <c r="BH207" i="4"/>
  <c r="BF207" i="4"/>
  <c r="BE207" i="4"/>
  <c r="BD207" i="4"/>
  <c r="BC207" i="4"/>
  <c r="BB207" i="4"/>
  <c r="BA207" i="4"/>
  <c r="AZ207" i="4"/>
  <c r="AY207" i="4"/>
  <c r="AX207" i="4"/>
  <c r="AW207" i="4"/>
  <c r="AV207" i="4"/>
  <c r="AU207" i="4"/>
  <c r="AT207" i="4"/>
  <c r="AS207" i="4"/>
  <c r="AR207" i="4"/>
  <c r="AQ207" i="4"/>
  <c r="AP207" i="4"/>
  <c r="AO207" i="4"/>
  <c r="AN207" i="4"/>
  <c r="AM207" i="4"/>
  <c r="AL207" i="4"/>
  <c r="AK207" i="4"/>
  <c r="AJ207" i="4"/>
  <c r="AI207" i="4"/>
  <c r="AH207" i="4"/>
  <c r="AG207" i="4"/>
  <c r="AF207" i="4"/>
  <c r="AE207" i="4"/>
  <c r="AC207" i="4"/>
  <c r="AB207" i="4"/>
  <c r="AA207" i="4"/>
  <c r="Z207" i="4"/>
  <c r="Y207" i="4"/>
  <c r="X207" i="4"/>
  <c r="W207" i="4"/>
  <c r="V207" i="4"/>
  <c r="T207" i="4"/>
  <c r="S207" i="4"/>
  <c r="R207" i="4"/>
  <c r="Q207" i="4"/>
  <c r="P207" i="4"/>
  <c r="O207" i="4"/>
  <c r="N207" i="4"/>
  <c r="L207" i="4"/>
  <c r="K207" i="4"/>
  <c r="J207" i="4"/>
  <c r="I207" i="4"/>
  <c r="H207" i="4"/>
  <c r="BG104" i="4"/>
  <c r="AD104" i="4"/>
  <c r="U104" i="4" s="1"/>
  <c r="M104" i="4"/>
  <c r="BG103" i="4"/>
  <c r="AD103" i="4"/>
  <c r="U103" i="4" s="1"/>
  <c r="M103" i="4"/>
  <c r="AH292" i="4" l="1"/>
  <c r="AP292" i="4"/>
  <c r="AX292" i="4"/>
  <c r="I292" i="4"/>
  <c r="R292" i="4"/>
  <c r="AA292" i="4"/>
  <c r="AJ292" i="4"/>
  <c r="AR292" i="4"/>
  <c r="AZ292" i="4"/>
  <c r="BI292" i="4"/>
  <c r="BF292" i="4"/>
  <c r="F227" i="4"/>
  <c r="E227" i="4" s="1"/>
  <c r="C227" i="4" s="1"/>
  <c r="O292" i="4"/>
  <c r="X292" i="4"/>
  <c r="AG292" i="4"/>
  <c r="AO292" i="4"/>
  <c r="AW292" i="4"/>
  <c r="BE292" i="4"/>
  <c r="N292" i="4"/>
  <c r="W292" i="4"/>
  <c r="AF292" i="4"/>
  <c r="AN292" i="4"/>
  <c r="AV292" i="4"/>
  <c r="BD292" i="4"/>
  <c r="S292" i="4"/>
  <c r="AB292" i="4"/>
  <c r="AK292" i="4"/>
  <c r="AS292" i="4"/>
  <c r="BA292" i="4"/>
  <c r="BJ292" i="4"/>
  <c r="L292" i="4"/>
  <c r="V292" i="4"/>
  <c r="AE292" i="4"/>
  <c r="AM292" i="4"/>
  <c r="AU292" i="4"/>
  <c r="BC292" i="4"/>
  <c r="K292" i="4"/>
  <c r="T292" i="4"/>
  <c r="AC292" i="4"/>
  <c r="AL292" i="4"/>
  <c r="AT292" i="4"/>
  <c r="BB292" i="4"/>
  <c r="H292" i="4"/>
  <c r="Q292" i="4"/>
  <c r="Z292" i="4"/>
  <c r="AI292" i="4"/>
  <c r="AQ292" i="4"/>
  <c r="AY292" i="4"/>
  <c r="BH292" i="4"/>
  <c r="J292" i="4"/>
  <c r="P292" i="4"/>
  <c r="Y292" i="4"/>
  <c r="M293" i="4"/>
  <c r="M292" i="4" s="1"/>
  <c r="F294" i="4"/>
  <c r="E294" i="4" s="1"/>
  <c r="F296" i="4"/>
  <c r="E296" i="4" s="1"/>
  <c r="C296" i="4" s="1"/>
  <c r="F298" i="4"/>
  <c r="E298" i="4" s="1"/>
  <c r="C298" i="4" s="1"/>
  <c r="F300" i="4"/>
  <c r="E300" i="4" s="1"/>
  <c r="C300" i="4" s="1"/>
  <c r="AD301" i="4"/>
  <c r="G301" i="4"/>
  <c r="G293" i="4"/>
  <c r="F295" i="4"/>
  <c r="E295" i="4" s="1"/>
  <c r="C295" i="4" s="1"/>
  <c r="F297" i="4"/>
  <c r="E297" i="4" s="1"/>
  <c r="C297" i="4" s="1"/>
  <c r="F299" i="4"/>
  <c r="E299" i="4" s="1"/>
  <c r="C299" i="4" s="1"/>
  <c r="BG293" i="4"/>
  <c r="U293" i="4"/>
  <c r="U292" i="4" s="1"/>
  <c r="F302" i="4"/>
  <c r="F301" i="4" s="1"/>
  <c r="BG301" i="4"/>
  <c r="AD293" i="4"/>
  <c r="F103" i="4"/>
  <c r="E103" i="4" s="1"/>
  <c r="C103" i="4" s="1"/>
  <c r="DF103" i="4" s="1"/>
  <c r="F104" i="4"/>
  <c r="E104" i="4" s="1"/>
  <c r="C104" i="4" s="1"/>
  <c r="DF104" i="4" s="1"/>
  <c r="G207" i="4"/>
  <c r="G181" i="4"/>
  <c r="BG288" i="4"/>
  <c r="AD288" i="4"/>
  <c r="U288" i="4" s="1"/>
  <c r="M288" i="4"/>
  <c r="F288" i="4" s="1"/>
  <c r="BG283" i="4"/>
  <c r="AD283" i="4"/>
  <c r="U283" i="4" s="1"/>
  <c r="M283" i="4"/>
  <c r="F283" i="4" s="1"/>
  <c r="BG282" i="4"/>
  <c r="AD282" i="4"/>
  <c r="U282" i="4" s="1"/>
  <c r="M282" i="4"/>
  <c r="F282" i="4" s="1"/>
  <c r="BG281" i="4"/>
  <c r="AD281" i="4"/>
  <c r="U281" i="4" s="1"/>
  <c r="M281" i="4"/>
  <c r="F281" i="4" s="1"/>
  <c r="BG280" i="4"/>
  <c r="AD280" i="4"/>
  <c r="U280" i="4" s="1"/>
  <c r="M280" i="4"/>
  <c r="F280" i="4" s="1"/>
  <c r="BG276" i="4"/>
  <c r="AD276" i="4"/>
  <c r="U276" i="4" s="1"/>
  <c r="M276" i="4"/>
  <c r="F276" i="4" s="1"/>
  <c r="BG274" i="4"/>
  <c r="AD274" i="4"/>
  <c r="U274" i="4" s="1"/>
  <c r="M274" i="4"/>
  <c r="F274" i="4" s="1"/>
  <c r="BG290" i="4"/>
  <c r="AD290" i="4"/>
  <c r="U290" i="4" s="1"/>
  <c r="M290" i="4"/>
  <c r="F290" i="4" s="1"/>
  <c r="BG289" i="4"/>
  <c r="AD289" i="4"/>
  <c r="U289" i="4" s="1"/>
  <c r="M289" i="4"/>
  <c r="F289" i="4" s="1"/>
  <c r="D243" i="4"/>
  <c r="BG221" i="4"/>
  <c r="AD221" i="4"/>
  <c r="U221" i="4" s="1"/>
  <c r="M221" i="4"/>
  <c r="F221" i="4" s="1"/>
  <c r="BG222" i="4"/>
  <c r="AD222" i="4"/>
  <c r="U222" i="4" s="1"/>
  <c r="M222" i="4"/>
  <c r="F222" i="4" s="1"/>
  <c r="U220" i="4"/>
  <c r="E220" i="4" s="1"/>
  <c r="C220" i="4" s="1"/>
  <c r="BG218" i="4"/>
  <c r="AD218" i="4"/>
  <c r="U218" i="4" s="1"/>
  <c r="M218" i="4"/>
  <c r="F218" i="4" s="1"/>
  <c r="BG217" i="4"/>
  <c r="AD217" i="4"/>
  <c r="U217" i="4" s="1"/>
  <c r="M217" i="4"/>
  <c r="F217" i="4" s="1"/>
  <c r="BG216" i="4"/>
  <c r="AD216" i="4"/>
  <c r="U216" i="4" s="1"/>
  <c r="M216" i="4"/>
  <c r="F216" i="4" s="1"/>
  <c r="BG292" i="4" l="1"/>
  <c r="G292" i="4"/>
  <c r="AD292" i="4"/>
  <c r="F293" i="4"/>
  <c r="F292" i="4" s="1"/>
  <c r="E302" i="4"/>
  <c r="C302" i="4" s="1"/>
  <c r="C294" i="4"/>
  <c r="E293" i="4"/>
  <c r="E290" i="4"/>
  <c r="C290" i="4" s="1"/>
  <c r="E276" i="4"/>
  <c r="C276" i="4" s="1"/>
  <c r="E288" i="4"/>
  <c r="E217" i="4"/>
  <c r="C217" i="4" s="1"/>
  <c r="E222" i="4"/>
  <c r="C222" i="4" s="1"/>
  <c r="E282" i="4"/>
  <c r="C282" i="4" s="1"/>
  <c r="E274" i="4"/>
  <c r="C274" i="4" s="1"/>
  <c r="E221" i="4"/>
  <c r="C221" i="4" s="1"/>
  <c r="E289" i="4"/>
  <c r="E280" i="4"/>
  <c r="C280" i="4" s="1"/>
  <c r="E281" i="4"/>
  <c r="C281" i="4" s="1"/>
  <c r="E216" i="4"/>
  <c r="C216" i="4" s="1"/>
  <c r="E218" i="4"/>
  <c r="C218" i="4" s="1"/>
  <c r="E283" i="4"/>
  <c r="C283" i="4" s="1"/>
  <c r="E301" i="4" l="1"/>
  <c r="C301" i="4" s="1"/>
  <c r="C293" i="4"/>
  <c r="K196" i="4"/>
  <c r="BG198" i="4"/>
  <c r="AD198" i="4"/>
  <c r="U198" i="4" s="1"/>
  <c r="M198" i="4"/>
  <c r="BG197" i="4"/>
  <c r="AD197" i="4"/>
  <c r="U197" i="4" s="1"/>
  <c r="M197" i="4"/>
  <c r="BK196" i="4"/>
  <c r="BJ196" i="4"/>
  <c r="BI196" i="4"/>
  <c r="BH196" i="4"/>
  <c r="AD196" i="4"/>
  <c r="U196" i="4" s="1"/>
  <c r="M196" i="4"/>
  <c r="BI192" i="4"/>
  <c r="BH192" i="4"/>
  <c r="BF192" i="4"/>
  <c r="BE192" i="4"/>
  <c r="BD192" i="4"/>
  <c r="BC192" i="4"/>
  <c r="BB192" i="4"/>
  <c r="BA192" i="4"/>
  <c r="AZ192" i="4"/>
  <c r="AY192" i="4"/>
  <c r="AX192" i="4"/>
  <c r="AW192" i="4"/>
  <c r="AV192" i="4"/>
  <c r="AU192" i="4"/>
  <c r="AT192" i="4"/>
  <c r="AS192" i="4"/>
  <c r="AR192" i="4"/>
  <c r="AQ192" i="4"/>
  <c r="AP192" i="4"/>
  <c r="AO192" i="4"/>
  <c r="AN192" i="4"/>
  <c r="AM192" i="4"/>
  <c r="AL192" i="4"/>
  <c r="AK192" i="4"/>
  <c r="AJ192" i="4"/>
  <c r="AI192" i="4"/>
  <c r="AH192" i="4"/>
  <c r="AG192" i="4"/>
  <c r="AF192" i="4"/>
  <c r="AE192" i="4"/>
  <c r="AC192" i="4"/>
  <c r="AB192" i="4"/>
  <c r="AA192" i="4"/>
  <c r="Z192" i="4"/>
  <c r="Y192" i="4"/>
  <c r="X192" i="4"/>
  <c r="W192" i="4"/>
  <c r="V192" i="4"/>
  <c r="T192" i="4"/>
  <c r="S192" i="4"/>
  <c r="R192" i="4"/>
  <c r="Q192" i="4"/>
  <c r="P192" i="4"/>
  <c r="O192" i="4"/>
  <c r="N192" i="4"/>
  <c r="L192" i="4"/>
  <c r="K192" i="4"/>
  <c r="J192" i="4"/>
  <c r="I192" i="4"/>
  <c r="H192" i="4"/>
  <c r="BG193" i="4"/>
  <c r="AD193" i="4"/>
  <c r="U193" i="4" s="1"/>
  <c r="M193" i="4"/>
  <c r="E292" i="4" l="1"/>
  <c r="C292" i="4"/>
  <c r="G192" i="4"/>
  <c r="F197" i="4"/>
  <c r="E197" i="4" s="1"/>
  <c r="C197" i="4" s="1"/>
  <c r="F198" i="4"/>
  <c r="E198" i="4" s="1"/>
  <c r="C198" i="4" s="1"/>
  <c r="BG192" i="4"/>
  <c r="BG196" i="4"/>
  <c r="AD192" i="4"/>
  <c r="U192" i="4" s="1"/>
  <c r="F193" i="4"/>
  <c r="E193" i="4" s="1"/>
  <c r="C193" i="4" s="1"/>
  <c r="M192" i="4"/>
  <c r="F196" i="4"/>
  <c r="F192" i="4" l="1"/>
  <c r="E192" i="4" s="1"/>
  <c r="C192" i="4" s="1"/>
  <c r="E196" i="4"/>
  <c r="C196" i="4" s="1"/>
  <c r="BG185" i="4" l="1"/>
  <c r="AD185" i="4"/>
  <c r="U185" i="4" s="1"/>
  <c r="M185" i="4"/>
  <c r="F185" i="4" l="1"/>
  <c r="E185" i="4" s="1"/>
  <c r="C185" i="4" s="1"/>
  <c r="BG122" i="4" l="1"/>
  <c r="AD122" i="4"/>
  <c r="U122" i="4" s="1"/>
  <c r="M122" i="4"/>
  <c r="F122" i="4" s="1"/>
  <c r="BG113" i="4"/>
  <c r="AD113" i="4"/>
  <c r="U113" i="4" s="1"/>
  <c r="M113" i="4"/>
  <c r="F113" i="4" s="1"/>
  <c r="E113" i="4" l="1"/>
  <c r="C113" i="4" s="1"/>
  <c r="DF113" i="4" s="1"/>
  <c r="E122" i="4"/>
  <c r="C122" i="4" s="1"/>
  <c r="DF122" i="4" s="1"/>
  <c r="BG68" i="4" l="1"/>
  <c r="AD68" i="4"/>
  <c r="U68" i="4" s="1"/>
  <c r="M68" i="4"/>
  <c r="F68" i="4" s="1"/>
  <c r="BG67" i="4"/>
  <c r="AD67" i="4"/>
  <c r="U67" i="4" s="1"/>
  <c r="M67" i="4"/>
  <c r="F67" i="4" s="1"/>
  <c r="BG66" i="4"/>
  <c r="AD66" i="4"/>
  <c r="U66" i="4" s="1"/>
  <c r="M66" i="4"/>
  <c r="F66" i="4" s="1"/>
  <c r="BG65" i="4"/>
  <c r="AD65" i="4"/>
  <c r="U65" i="4" s="1"/>
  <c r="M65" i="4"/>
  <c r="F65" i="4" s="1"/>
  <c r="BG64" i="4"/>
  <c r="AD64" i="4"/>
  <c r="U64" i="4" s="1"/>
  <c r="M64" i="4"/>
  <c r="F64" i="4" s="1"/>
  <c r="BG27" i="4"/>
  <c r="AD27" i="4"/>
  <c r="U27" i="4" s="1"/>
  <c r="M27" i="4"/>
  <c r="F27" i="4" s="1"/>
  <c r="A18" i="4"/>
  <c r="A19" i="4" s="1"/>
  <c r="A20" i="4" s="1"/>
  <c r="A21" i="4" s="1"/>
  <c r="A22" i="4" s="1"/>
  <c r="A23" i="4" s="1"/>
  <c r="A24" i="4" s="1"/>
  <c r="A25" i="4" s="1"/>
  <c r="A26" i="4" s="1"/>
  <c r="A27" i="4" s="1"/>
  <c r="A28" i="4" s="1"/>
  <c r="BG18" i="4"/>
  <c r="AD18" i="4"/>
  <c r="U18" i="4" s="1"/>
  <c r="M18" i="4"/>
  <c r="F18" i="4" s="1"/>
  <c r="E66" i="4" l="1"/>
  <c r="C66" i="4" s="1"/>
  <c r="DF66" i="4" s="1"/>
  <c r="E18" i="4"/>
  <c r="C18" i="4" s="1"/>
  <c r="E67" i="4"/>
  <c r="C67" i="4" s="1"/>
  <c r="DF67" i="4" s="1"/>
  <c r="E64" i="4"/>
  <c r="C64" i="4" s="1"/>
  <c r="DF64" i="4" s="1"/>
  <c r="E27" i="4"/>
  <c r="C27" i="4" s="1"/>
  <c r="E68" i="4"/>
  <c r="C68" i="4" s="1"/>
  <c r="DF68" i="4" s="1"/>
  <c r="E65" i="4"/>
  <c r="C65" i="4" s="1"/>
  <c r="DF65" i="4" s="1"/>
  <c r="BJ223" i="4" l="1"/>
  <c r="BI223" i="4"/>
  <c r="BH223" i="4"/>
  <c r="BF223" i="4"/>
  <c r="BE223" i="4"/>
  <c r="BD223" i="4"/>
  <c r="BC223" i="4"/>
  <c r="BB223" i="4"/>
  <c r="BA223" i="4"/>
  <c r="AZ223" i="4"/>
  <c r="AY223" i="4"/>
  <c r="AX223" i="4"/>
  <c r="AW223" i="4"/>
  <c r="AV223" i="4"/>
  <c r="AU223" i="4"/>
  <c r="AT223" i="4"/>
  <c r="AS223" i="4"/>
  <c r="AR223" i="4"/>
  <c r="AQ223" i="4"/>
  <c r="AP223" i="4"/>
  <c r="AO223" i="4"/>
  <c r="AN223" i="4"/>
  <c r="AM223" i="4"/>
  <c r="AL223" i="4"/>
  <c r="AK223" i="4"/>
  <c r="AJ223" i="4"/>
  <c r="AI223" i="4"/>
  <c r="AH223" i="4"/>
  <c r="AG223" i="4"/>
  <c r="AF223" i="4"/>
  <c r="AE223" i="4"/>
  <c r="AC223" i="4"/>
  <c r="AB223" i="4"/>
  <c r="AA223" i="4"/>
  <c r="Z223" i="4"/>
  <c r="Y223" i="4"/>
  <c r="X223" i="4"/>
  <c r="W223" i="4"/>
  <c r="V223" i="4"/>
  <c r="T223" i="4"/>
  <c r="S223" i="4"/>
  <c r="R223" i="4"/>
  <c r="Q223" i="4"/>
  <c r="P223" i="4"/>
  <c r="O223" i="4"/>
  <c r="N223" i="4"/>
  <c r="L223" i="4"/>
  <c r="K223" i="4"/>
  <c r="J223" i="4"/>
  <c r="I223" i="4"/>
  <c r="H223" i="4"/>
  <c r="AD214" i="4"/>
  <c r="M214" i="4"/>
  <c r="F214" i="4" s="1"/>
  <c r="E214" i="4" s="1"/>
  <c r="F153" i="4"/>
  <c r="M14" i="4"/>
  <c r="F14" i="4" s="1"/>
  <c r="BJ63" i="4"/>
  <c r="BI63" i="4"/>
  <c r="BH63" i="4"/>
  <c r="BF63" i="4"/>
  <c r="BE63" i="4"/>
  <c r="BD63" i="4"/>
  <c r="BC63" i="4"/>
  <c r="BB63" i="4"/>
  <c r="BA63" i="4"/>
  <c r="AZ63" i="4"/>
  <c r="AY63" i="4"/>
  <c r="AX63" i="4"/>
  <c r="AW63" i="4"/>
  <c r="AV63" i="4"/>
  <c r="AU63" i="4"/>
  <c r="AT63" i="4"/>
  <c r="AS63" i="4"/>
  <c r="AR63" i="4"/>
  <c r="AQ63" i="4"/>
  <c r="AP63" i="4"/>
  <c r="AO63" i="4"/>
  <c r="AN63" i="4"/>
  <c r="AM63" i="4"/>
  <c r="AL63" i="4"/>
  <c r="AK63" i="4"/>
  <c r="AJ63" i="4"/>
  <c r="AI63" i="4"/>
  <c r="AH63" i="4"/>
  <c r="AG63" i="4"/>
  <c r="AF63" i="4"/>
  <c r="AE63" i="4"/>
  <c r="AC63" i="4"/>
  <c r="AB63" i="4"/>
  <c r="AA63" i="4"/>
  <c r="Z63" i="4"/>
  <c r="Y63" i="4"/>
  <c r="X63" i="4"/>
  <c r="W63" i="4"/>
  <c r="V63" i="4"/>
  <c r="T63" i="4"/>
  <c r="S63" i="4"/>
  <c r="R63" i="4"/>
  <c r="Q63" i="4"/>
  <c r="P63" i="4"/>
  <c r="O63" i="4"/>
  <c r="N63" i="4"/>
  <c r="L63" i="4"/>
  <c r="K63" i="4"/>
  <c r="J63" i="4"/>
  <c r="I63" i="4"/>
  <c r="H63" i="4"/>
  <c r="D63" i="4"/>
  <c r="D181" i="4"/>
  <c r="G223" i="4" l="1"/>
  <c r="G63" i="4"/>
  <c r="C214" i="4"/>
  <c r="M34" i="4" l="1"/>
  <c r="F34" i="4" s="1"/>
  <c r="AD34" i="4"/>
  <c r="U34" i="4" s="1"/>
  <c r="BG34" i="4"/>
  <c r="M37" i="4"/>
  <c r="F37" i="4" s="1"/>
  <c r="AD37" i="4"/>
  <c r="U37" i="4" s="1"/>
  <c r="BG37" i="4"/>
  <c r="E34" i="4" l="1"/>
  <c r="C34" i="4" s="1"/>
  <c r="E37" i="4"/>
  <c r="C37" i="4" s="1"/>
  <c r="BG76" i="4" l="1"/>
  <c r="AD76" i="4"/>
  <c r="U76" i="4" s="1"/>
  <c r="M76" i="4"/>
  <c r="F76" i="4" s="1"/>
  <c r="BG75" i="4"/>
  <c r="AD75" i="4"/>
  <c r="U75" i="4" s="1"/>
  <c r="M75" i="4"/>
  <c r="F75" i="4" s="1"/>
  <c r="E76" i="4" l="1"/>
  <c r="C76" i="4" s="1"/>
  <c r="DF76" i="4" s="1"/>
  <c r="E75" i="4"/>
  <c r="C75" i="4" s="1"/>
  <c r="DF75" i="4" s="1"/>
  <c r="BG225" i="4" l="1"/>
  <c r="AD225" i="4"/>
  <c r="U225" i="4" s="1"/>
  <c r="M225" i="4"/>
  <c r="F225" i="4" s="1"/>
  <c r="U184" i="4"/>
  <c r="F184" i="4"/>
  <c r="U164" i="4"/>
  <c r="F164" i="4"/>
  <c r="C164" i="4"/>
  <c r="E225" i="4" l="1"/>
  <c r="C225" i="4" s="1"/>
  <c r="E184" i="4"/>
  <c r="C184" i="4" s="1"/>
  <c r="BG54" i="4" l="1"/>
  <c r="AD54" i="4"/>
  <c r="U54" i="4" s="1"/>
  <c r="M54" i="4"/>
  <c r="F54" i="4" s="1"/>
  <c r="BG53" i="4"/>
  <c r="AD53" i="4"/>
  <c r="U53" i="4" s="1"/>
  <c r="M53" i="4"/>
  <c r="F53" i="4" s="1"/>
  <c r="BG52" i="4"/>
  <c r="AD52" i="4"/>
  <c r="U52" i="4" s="1"/>
  <c r="M52" i="4"/>
  <c r="F52" i="4" s="1"/>
  <c r="BG50" i="4"/>
  <c r="AD50" i="4"/>
  <c r="U50" i="4" s="1"/>
  <c r="M50" i="4"/>
  <c r="F50" i="4" s="1"/>
  <c r="E54" i="4" l="1"/>
  <c r="C54" i="4" s="1"/>
  <c r="E52" i="4"/>
  <c r="C52" i="4" s="1"/>
  <c r="E50" i="4"/>
  <c r="C50" i="4" s="1"/>
  <c r="E53" i="4"/>
  <c r="C53" i="4" s="1"/>
  <c r="D247" i="4" l="1"/>
  <c r="D239" i="4"/>
  <c r="D158" i="4"/>
  <c r="D136" i="4"/>
  <c r="BJ272" i="4"/>
  <c r="BI272" i="4"/>
  <c r="BH272" i="4"/>
  <c r="BF272" i="4"/>
  <c r="BE272" i="4"/>
  <c r="BD272" i="4"/>
  <c r="BC272" i="4"/>
  <c r="BB272" i="4"/>
  <c r="BA272" i="4"/>
  <c r="AZ272" i="4"/>
  <c r="AY272" i="4"/>
  <c r="AX272" i="4"/>
  <c r="AW272" i="4"/>
  <c r="AV272" i="4"/>
  <c r="AU272" i="4"/>
  <c r="AT272" i="4"/>
  <c r="AS272" i="4"/>
  <c r="AR272" i="4"/>
  <c r="AQ272" i="4"/>
  <c r="AP272" i="4"/>
  <c r="AO272" i="4"/>
  <c r="AN272" i="4"/>
  <c r="AM272" i="4"/>
  <c r="AL272" i="4"/>
  <c r="AK272" i="4"/>
  <c r="AJ272" i="4"/>
  <c r="AI272" i="4"/>
  <c r="AH272" i="4"/>
  <c r="AG272" i="4"/>
  <c r="AF272" i="4"/>
  <c r="AE272" i="4"/>
  <c r="AC272" i="4"/>
  <c r="AB272" i="4"/>
  <c r="AA272" i="4"/>
  <c r="Z272" i="4"/>
  <c r="Y272" i="4"/>
  <c r="X272" i="4"/>
  <c r="W272" i="4"/>
  <c r="V272" i="4"/>
  <c r="T272" i="4"/>
  <c r="S272" i="4"/>
  <c r="R272" i="4"/>
  <c r="Q272" i="4"/>
  <c r="P272" i="4"/>
  <c r="O272" i="4"/>
  <c r="N272" i="4"/>
  <c r="L272" i="4"/>
  <c r="K272" i="4"/>
  <c r="J272" i="4"/>
  <c r="I272" i="4"/>
  <c r="H272" i="4"/>
  <c r="BJ13" i="4"/>
  <c r="BI13" i="4"/>
  <c r="BH13"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C13" i="4"/>
  <c r="AB13" i="4"/>
  <c r="AA13" i="4"/>
  <c r="Z13" i="4"/>
  <c r="Y13" i="4"/>
  <c r="X13" i="4"/>
  <c r="W13" i="4"/>
  <c r="V13" i="4"/>
  <c r="T13" i="4"/>
  <c r="S13" i="4"/>
  <c r="R13" i="4"/>
  <c r="Q13" i="4"/>
  <c r="P13" i="4"/>
  <c r="O13" i="4"/>
  <c r="N13" i="4"/>
  <c r="L13" i="4"/>
  <c r="K13" i="4"/>
  <c r="J13" i="4"/>
  <c r="I13" i="4"/>
  <c r="H13" i="4"/>
  <c r="AD287" i="4"/>
  <c r="AD285" i="4"/>
  <c r="AD284" i="4"/>
  <c r="AD275" i="4"/>
  <c r="AD279" i="4"/>
  <c r="AD278" i="4"/>
  <c r="AD277" i="4"/>
  <c r="AD286" i="4"/>
  <c r="AD273" i="4"/>
  <c r="AD271" i="4"/>
  <c r="AD270" i="4"/>
  <c r="AD269" i="4"/>
  <c r="AD268" i="4"/>
  <c r="AD266" i="4"/>
  <c r="AD265" i="4"/>
  <c r="AD264" i="4"/>
  <c r="AD263" i="4"/>
  <c r="AD262" i="4"/>
  <c r="AD260" i="4"/>
  <c r="AD258" i="4"/>
  <c r="AD257" i="4"/>
  <c r="AD256" i="4"/>
  <c r="AD255" i="4"/>
  <c r="AD254" i="4"/>
  <c r="AD253" i="4"/>
  <c r="AD252" i="4"/>
  <c r="AD251" i="4"/>
  <c r="AD250" i="4"/>
  <c r="AD249" i="4"/>
  <c r="AD248" i="4"/>
  <c r="AD244" i="4"/>
  <c r="AD242" i="4"/>
  <c r="AD240" i="4"/>
  <c r="AD237" i="4"/>
  <c r="AD235" i="4"/>
  <c r="AD234" i="4"/>
  <c r="AD233" i="4"/>
  <c r="AD232" i="4"/>
  <c r="AD231" i="4"/>
  <c r="AD230" i="4"/>
  <c r="AD228" i="4"/>
  <c r="AD226" i="4"/>
  <c r="AD224" i="4"/>
  <c r="AD215" i="4"/>
  <c r="AD213" i="4"/>
  <c r="AD212" i="4"/>
  <c r="AD211" i="4"/>
  <c r="AD210" i="4"/>
  <c r="AD209" i="4"/>
  <c r="AD208" i="4"/>
  <c r="AD206" i="4"/>
  <c r="AD205" i="4"/>
  <c r="AD204" i="4"/>
  <c r="AD203" i="4"/>
  <c r="AD202" i="4"/>
  <c r="AD201" i="4"/>
  <c r="AD199" i="4"/>
  <c r="AD195" i="4"/>
  <c r="AD194" i="4"/>
  <c r="AD191" i="4"/>
  <c r="AD190" i="4"/>
  <c r="AD188" i="4"/>
  <c r="AD186" i="4"/>
  <c r="AD183" i="4"/>
  <c r="AD182" i="4"/>
  <c r="AD176" i="4"/>
  <c r="AD178" i="4"/>
  <c r="AD180" i="4"/>
  <c r="AD179" i="4"/>
  <c r="AD177" i="4"/>
  <c r="AD175" i="4"/>
  <c r="AD174" i="4"/>
  <c r="AD173" i="4"/>
  <c r="AD172" i="4"/>
  <c r="AD171" i="4"/>
  <c r="AD169" i="4"/>
  <c r="AD168" i="4"/>
  <c r="AD167" i="4"/>
  <c r="AD165" i="4"/>
  <c r="AD162" i="4"/>
  <c r="AD161" i="4"/>
  <c r="AD160" i="4"/>
  <c r="AD159" i="4"/>
  <c r="AD153" i="4"/>
  <c r="AD157" i="4"/>
  <c r="AD156" i="4"/>
  <c r="AD155" i="4"/>
  <c r="AD154" i="4"/>
  <c r="AD152" i="4"/>
  <c r="AD151" i="4"/>
  <c r="AD150" i="4"/>
  <c r="AD149" i="4"/>
  <c r="AD148" i="4"/>
  <c r="AD147" i="4"/>
  <c r="AD146" i="4"/>
  <c r="AD145" i="4"/>
  <c r="AD144" i="4"/>
  <c r="AD143" i="4"/>
  <c r="AD142" i="4"/>
  <c r="AD141" i="4"/>
  <c r="AD140" i="4"/>
  <c r="AD139" i="4"/>
  <c r="AD138" i="4"/>
  <c r="AD137" i="4"/>
  <c r="AD135" i="4"/>
  <c r="AD134" i="4"/>
  <c r="AD133" i="4"/>
  <c r="AD132" i="4"/>
  <c r="AD131" i="4"/>
  <c r="AD130" i="4"/>
  <c r="AD129" i="4"/>
  <c r="AD128" i="4"/>
  <c r="AD127" i="4"/>
  <c r="AD126" i="4"/>
  <c r="AD125" i="4"/>
  <c r="AD124" i="4"/>
  <c r="AD123" i="4"/>
  <c r="AD121" i="4"/>
  <c r="AD120" i="4"/>
  <c r="AD119" i="4"/>
  <c r="AD118" i="4"/>
  <c r="AD117" i="4"/>
  <c r="AD116" i="4"/>
  <c r="AD115" i="4"/>
  <c r="AD114" i="4"/>
  <c r="AD112" i="4"/>
  <c r="AD111" i="4"/>
  <c r="AD110" i="4"/>
  <c r="AD109" i="4"/>
  <c r="AD108" i="4"/>
  <c r="AD107" i="4"/>
  <c r="AD106" i="4"/>
  <c r="AD105"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4" i="4"/>
  <c r="AD72" i="4"/>
  <c r="AD71" i="4"/>
  <c r="AD70" i="4"/>
  <c r="AD69" i="4"/>
  <c r="AD58" i="4"/>
  <c r="AD55" i="4"/>
  <c r="AD49" i="4"/>
  <c r="AD48" i="4"/>
  <c r="AD46" i="4"/>
  <c r="AD42" i="4"/>
  <c r="AD41" i="4"/>
  <c r="AD40" i="4"/>
  <c r="AD39" i="4"/>
  <c r="AD38" i="4"/>
  <c r="AD36" i="4"/>
  <c r="AD35" i="4"/>
  <c r="AD33" i="4"/>
  <c r="AD32" i="4"/>
  <c r="AD31" i="4"/>
  <c r="AD30" i="4"/>
  <c r="AD28" i="4"/>
  <c r="AD26" i="4"/>
  <c r="AD25" i="4"/>
  <c r="AD24" i="4"/>
  <c r="AD23" i="4"/>
  <c r="AD22" i="4"/>
  <c r="AD21" i="4"/>
  <c r="AD20" i="4"/>
  <c r="AD19" i="4"/>
  <c r="AD17" i="4"/>
  <c r="AD16" i="4"/>
  <c r="AD15" i="4"/>
  <c r="AD14" i="4"/>
  <c r="AD291" i="4"/>
  <c r="BJ29" i="4"/>
  <c r="BI29" i="4"/>
  <c r="BH29" i="4"/>
  <c r="BF29"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AF29" i="4"/>
  <c r="AE29" i="4"/>
  <c r="AC29" i="4"/>
  <c r="AB29" i="4"/>
  <c r="AA29" i="4"/>
  <c r="Z29" i="4"/>
  <c r="Y29" i="4"/>
  <c r="X29" i="4"/>
  <c r="W29" i="4"/>
  <c r="V29" i="4"/>
  <c r="T29" i="4"/>
  <c r="S29" i="4"/>
  <c r="R29" i="4"/>
  <c r="Q29" i="4"/>
  <c r="P29" i="4"/>
  <c r="O29" i="4"/>
  <c r="N29" i="4"/>
  <c r="L29" i="4"/>
  <c r="K29" i="4"/>
  <c r="J29" i="4"/>
  <c r="I29" i="4"/>
  <c r="H29" i="4"/>
  <c r="BI170" i="4"/>
  <c r="BH170" i="4"/>
  <c r="BF170" i="4"/>
  <c r="BE170" i="4"/>
  <c r="BD170" i="4"/>
  <c r="BC170" i="4"/>
  <c r="BB170" i="4"/>
  <c r="BA170" i="4"/>
  <c r="AZ170" i="4"/>
  <c r="AY170" i="4"/>
  <c r="AX170" i="4"/>
  <c r="AW170" i="4"/>
  <c r="AV170" i="4"/>
  <c r="AU170" i="4"/>
  <c r="AT170" i="4"/>
  <c r="AS170" i="4"/>
  <c r="AR170" i="4"/>
  <c r="AQ170" i="4"/>
  <c r="AP170" i="4"/>
  <c r="AO170" i="4"/>
  <c r="AN170" i="4"/>
  <c r="AM170" i="4"/>
  <c r="AL170" i="4"/>
  <c r="AK170" i="4"/>
  <c r="AJ170" i="4"/>
  <c r="AI170" i="4"/>
  <c r="AH170" i="4"/>
  <c r="AG170" i="4"/>
  <c r="AF170" i="4"/>
  <c r="AE170" i="4"/>
  <c r="AC170" i="4"/>
  <c r="AB170" i="4"/>
  <c r="AA170" i="4"/>
  <c r="Z170" i="4"/>
  <c r="Y170" i="4"/>
  <c r="X170" i="4"/>
  <c r="W170" i="4"/>
  <c r="V170" i="4"/>
  <c r="T170" i="4"/>
  <c r="S170" i="4"/>
  <c r="R170" i="4"/>
  <c r="Q170" i="4"/>
  <c r="P170" i="4"/>
  <c r="O170" i="4"/>
  <c r="N170" i="4"/>
  <c r="L170" i="4"/>
  <c r="K170" i="4"/>
  <c r="J170" i="4"/>
  <c r="I170" i="4"/>
  <c r="H170" i="4"/>
  <c r="D170" i="4"/>
  <c r="BJ170" i="4"/>
  <c r="BJ136" i="4"/>
  <c r="BI136" i="4"/>
  <c r="BH136" i="4"/>
  <c r="BF136"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C136" i="4"/>
  <c r="AB136" i="4"/>
  <c r="AA136" i="4"/>
  <c r="Z136" i="4"/>
  <c r="Y136" i="4"/>
  <c r="X136" i="4"/>
  <c r="W136" i="4"/>
  <c r="V136" i="4"/>
  <c r="T136" i="4"/>
  <c r="S136" i="4"/>
  <c r="R136" i="4"/>
  <c r="Q136" i="4"/>
  <c r="P136" i="4"/>
  <c r="O136" i="4"/>
  <c r="N136" i="4"/>
  <c r="L136" i="4"/>
  <c r="K136" i="4"/>
  <c r="J136" i="4"/>
  <c r="I136" i="4"/>
  <c r="H136" i="4"/>
  <c r="BL47" i="4"/>
  <c r="BK47" i="4"/>
  <c r="BJ47" i="4"/>
  <c r="BJ45" i="4" s="1"/>
  <c r="BI47" i="4"/>
  <c r="BH47" i="4"/>
  <c r="BF47" i="4"/>
  <c r="BE47" i="4"/>
  <c r="BD47" i="4"/>
  <c r="BC47" i="4"/>
  <c r="BB47" i="4"/>
  <c r="BA47" i="4"/>
  <c r="AZ47" i="4"/>
  <c r="AY47" i="4"/>
  <c r="AX47" i="4"/>
  <c r="AW47" i="4"/>
  <c r="AV47" i="4"/>
  <c r="AU47" i="4"/>
  <c r="AT47" i="4"/>
  <c r="AS47" i="4"/>
  <c r="AR47" i="4"/>
  <c r="AQ47" i="4"/>
  <c r="AP47" i="4"/>
  <c r="AO47" i="4"/>
  <c r="AN47" i="4"/>
  <c r="AM47" i="4"/>
  <c r="AL47" i="4"/>
  <c r="AK47" i="4"/>
  <c r="AJ47" i="4"/>
  <c r="AI47" i="4"/>
  <c r="AH47" i="4"/>
  <c r="AG47" i="4"/>
  <c r="AF47" i="4"/>
  <c r="AE47" i="4"/>
  <c r="AC47" i="4"/>
  <c r="AB47" i="4"/>
  <c r="AA47" i="4"/>
  <c r="Z47" i="4"/>
  <c r="Y47" i="4"/>
  <c r="X47" i="4"/>
  <c r="W47" i="4"/>
  <c r="V47" i="4"/>
  <c r="T47" i="4"/>
  <c r="S47" i="4"/>
  <c r="R47" i="4"/>
  <c r="Q47" i="4"/>
  <c r="P47" i="4"/>
  <c r="O47" i="4"/>
  <c r="N47" i="4"/>
  <c r="L47" i="4"/>
  <c r="K47" i="4"/>
  <c r="J47" i="4"/>
  <c r="I47" i="4"/>
  <c r="H47" i="4"/>
  <c r="A168" i="4"/>
  <c r="A169" i="4" s="1"/>
  <c r="AD181" i="4" l="1"/>
  <c r="G13" i="4"/>
  <c r="G170" i="4"/>
  <c r="G136" i="4"/>
  <c r="G29" i="4"/>
  <c r="G272" i="4"/>
  <c r="G47" i="4"/>
  <c r="AD207" i="4"/>
  <c r="AD223" i="4"/>
  <c r="AD63" i="4"/>
  <c r="D62" i="4"/>
  <c r="D56" i="4" s="1"/>
  <c r="D44" i="4" s="1"/>
  <c r="AD272" i="4"/>
  <c r="AD13" i="4"/>
  <c r="AD170" i="4"/>
  <c r="AD136" i="4"/>
  <c r="AD47" i="4"/>
  <c r="AD29" i="4"/>
  <c r="BG291" i="4"/>
  <c r="U291" i="4"/>
  <c r="M291" i="4"/>
  <c r="G291" i="4"/>
  <c r="C278" i="4"/>
  <c r="BG177" i="4"/>
  <c r="U177" i="4"/>
  <c r="M177" i="4"/>
  <c r="F177" i="4" s="1"/>
  <c r="U153" i="4"/>
  <c r="I158" i="4"/>
  <c r="E177" i="4" l="1"/>
  <c r="C177" i="4" s="1"/>
  <c r="F291" i="4"/>
  <c r="E291" i="4" s="1"/>
  <c r="C291" i="4" s="1"/>
  <c r="E153" i="4"/>
  <c r="C153" i="4" s="1"/>
  <c r="BG55" i="4" l="1"/>
  <c r="U55" i="4"/>
  <c r="M55" i="4"/>
  <c r="F55" i="4" s="1"/>
  <c r="BG176" i="4"/>
  <c r="M176" i="4"/>
  <c r="F176" i="4" s="1"/>
  <c r="E55" i="4" l="1"/>
  <c r="C55" i="4" s="1"/>
  <c r="E176" i="4"/>
  <c r="C176" i="4" s="1"/>
  <c r="M285" i="4" l="1"/>
  <c r="F285" i="4" s="1"/>
  <c r="M284" i="4"/>
  <c r="F284" i="4" s="1"/>
  <c r="M275" i="4"/>
  <c r="F275" i="4" s="1"/>
  <c r="M279" i="4"/>
  <c r="F279" i="4" s="1"/>
  <c r="M277" i="4"/>
  <c r="F277" i="4" s="1"/>
  <c r="M286" i="4"/>
  <c r="F286" i="4" s="1"/>
  <c r="M273" i="4"/>
  <c r="F273" i="4" s="1"/>
  <c r="M271" i="4"/>
  <c r="F271" i="4" s="1"/>
  <c r="M270" i="4"/>
  <c r="F270" i="4" s="1"/>
  <c r="M269" i="4"/>
  <c r="F269" i="4" s="1"/>
  <c r="M268" i="4"/>
  <c r="F268" i="4" s="1"/>
  <c r="M266" i="4"/>
  <c r="F266" i="4" s="1"/>
  <c r="M265" i="4"/>
  <c r="F265" i="4" s="1"/>
  <c r="M264" i="4"/>
  <c r="F264" i="4" s="1"/>
  <c r="M263" i="4"/>
  <c r="F263" i="4" s="1"/>
  <c r="M262" i="4"/>
  <c r="F262" i="4" s="1"/>
  <c r="M260" i="4"/>
  <c r="M258" i="4"/>
  <c r="F258" i="4" s="1"/>
  <c r="M257" i="4"/>
  <c r="F257" i="4" s="1"/>
  <c r="M256" i="4"/>
  <c r="F256" i="4" s="1"/>
  <c r="M255" i="4"/>
  <c r="F255" i="4" s="1"/>
  <c r="M254" i="4"/>
  <c r="F254" i="4" s="1"/>
  <c r="M253" i="4"/>
  <c r="F253" i="4" s="1"/>
  <c r="M252" i="4"/>
  <c r="F252" i="4" s="1"/>
  <c r="M251" i="4"/>
  <c r="F251" i="4" s="1"/>
  <c r="M250" i="4"/>
  <c r="F250" i="4" s="1"/>
  <c r="M249" i="4"/>
  <c r="F249" i="4" s="1"/>
  <c r="M248" i="4"/>
  <c r="F248" i="4" s="1"/>
  <c r="M244" i="4"/>
  <c r="M242" i="4"/>
  <c r="F242" i="4" s="1"/>
  <c r="M240" i="4"/>
  <c r="M237" i="4"/>
  <c r="M235" i="4"/>
  <c r="M234" i="4"/>
  <c r="M233" i="4"/>
  <c r="M232" i="4"/>
  <c r="M231" i="4"/>
  <c r="M230" i="4"/>
  <c r="M228" i="4"/>
  <c r="F228" i="4" s="1"/>
  <c r="M226" i="4"/>
  <c r="F226" i="4" s="1"/>
  <c r="M224" i="4"/>
  <c r="F224" i="4" s="1"/>
  <c r="M215" i="4"/>
  <c r="F215" i="4" s="1"/>
  <c r="M213" i="4"/>
  <c r="F213" i="4" s="1"/>
  <c r="M212" i="4"/>
  <c r="F212" i="4" s="1"/>
  <c r="M211" i="4"/>
  <c r="F211" i="4" s="1"/>
  <c r="M210" i="4"/>
  <c r="F210" i="4" s="1"/>
  <c r="M209" i="4"/>
  <c r="F209" i="4" s="1"/>
  <c r="M208" i="4"/>
  <c r="F208" i="4" s="1"/>
  <c r="M206" i="4"/>
  <c r="M205" i="4"/>
  <c r="M204" i="4"/>
  <c r="M203" i="4"/>
  <c r="M202" i="4"/>
  <c r="M201" i="4"/>
  <c r="M199" i="4"/>
  <c r="M195" i="4"/>
  <c r="M194" i="4"/>
  <c r="M191" i="4"/>
  <c r="M190" i="4"/>
  <c r="M188" i="4"/>
  <c r="M186" i="4"/>
  <c r="M183" i="4"/>
  <c r="M182" i="4"/>
  <c r="M178" i="4"/>
  <c r="F178" i="4" s="1"/>
  <c r="M180" i="4"/>
  <c r="F180" i="4" s="1"/>
  <c r="M179" i="4"/>
  <c r="F179" i="4" s="1"/>
  <c r="M175" i="4"/>
  <c r="F175" i="4" s="1"/>
  <c r="M174" i="4"/>
  <c r="F174" i="4" s="1"/>
  <c r="M173" i="4"/>
  <c r="F173" i="4" s="1"/>
  <c r="M172" i="4"/>
  <c r="F172" i="4" s="1"/>
  <c r="M171" i="4"/>
  <c r="F171" i="4" s="1"/>
  <c r="M169" i="4"/>
  <c r="F169" i="4" s="1"/>
  <c r="M168" i="4"/>
  <c r="F168" i="4" s="1"/>
  <c r="M167" i="4"/>
  <c r="F167" i="4" s="1"/>
  <c r="M165" i="4"/>
  <c r="M162" i="4"/>
  <c r="M161" i="4"/>
  <c r="F161" i="4" s="1"/>
  <c r="M160" i="4"/>
  <c r="F160" i="4" s="1"/>
  <c r="M159" i="4"/>
  <c r="F159" i="4" s="1"/>
  <c r="M157" i="4"/>
  <c r="F157" i="4" s="1"/>
  <c r="M156" i="4"/>
  <c r="F156" i="4" s="1"/>
  <c r="M155" i="4"/>
  <c r="F155" i="4" s="1"/>
  <c r="M154" i="4"/>
  <c r="F154" i="4" s="1"/>
  <c r="M152" i="4"/>
  <c r="F152" i="4" s="1"/>
  <c r="M151" i="4"/>
  <c r="F151" i="4" s="1"/>
  <c r="M150" i="4"/>
  <c r="F150" i="4" s="1"/>
  <c r="M149" i="4"/>
  <c r="F149" i="4" s="1"/>
  <c r="M148" i="4"/>
  <c r="F148" i="4" s="1"/>
  <c r="M147" i="4"/>
  <c r="F147" i="4" s="1"/>
  <c r="M146" i="4"/>
  <c r="F146" i="4" s="1"/>
  <c r="M145" i="4"/>
  <c r="F145" i="4" s="1"/>
  <c r="M144" i="4"/>
  <c r="F144" i="4" s="1"/>
  <c r="M143" i="4"/>
  <c r="F143" i="4" s="1"/>
  <c r="M142" i="4"/>
  <c r="F142" i="4" s="1"/>
  <c r="M141" i="4"/>
  <c r="F141" i="4" s="1"/>
  <c r="M140" i="4"/>
  <c r="F140" i="4" s="1"/>
  <c r="M139" i="4"/>
  <c r="F139" i="4" s="1"/>
  <c r="M138" i="4"/>
  <c r="F138" i="4" s="1"/>
  <c r="M137" i="4"/>
  <c r="F137" i="4" s="1"/>
  <c r="M135" i="4"/>
  <c r="F135" i="4" s="1"/>
  <c r="M134" i="4"/>
  <c r="F134" i="4" s="1"/>
  <c r="M133" i="4"/>
  <c r="F133" i="4" s="1"/>
  <c r="M132" i="4"/>
  <c r="F132" i="4" s="1"/>
  <c r="M131" i="4"/>
  <c r="F131" i="4" s="1"/>
  <c r="M130" i="4"/>
  <c r="F130" i="4" s="1"/>
  <c r="M129" i="4"/>
  <c r="F129" i="4" s="1"/>
  <c r="M128" i="4"/>
  <c r="F128" i="4" s="1"/>
  <c r="M127" i="4"/>
  <c r="F127" i="4" s="1"/>
  <c r="M126" i="4"/>
  <c r="F126" i="4" s="1"/>
  <c r="M125" i="4"/>
  <c r="F125" i="4" s="1"/>
  <c r="M124" i="4"/>
  <c r="F124" i="4" s="1"/>
  <c r="M123" i="4"/>
  <c r="F123" i="4" s="1"/>
  <c r="M121" i="4"/>
  <c r="F121" i="4" s="1"/>
  <c r="M120" i="4"/>
  <c r="F120" i="4" s="1"/>
  <c r="M119" i="4"/>
  <c r="F119" i="4" s="1"/>
  <c r="M118" i="4"/>
  <c r="F118" i="4" s="1"/>
  <c r="M117" i="4"/>
  <c r="F117" i="4" s="1"/>
  <c r="M116" i="4"/>
  <c r="F116" i="4" s="1"/>
  <c r="M115" i="4"/>
  <c r="F115" i="4" s="1"/>
  <c r="M114" i="4"/>
  <c r="F114" i="4" s="1"/>
  <c r="M112" i="4"/>
  <c r="F112" i="4" s="1"/>
  <c r="M111" i="4"/>
  <c r="F111" i="4" s="1"/>
  <c r="M110" i="4"/>
  <c r="F110" i="4" s="1"/>
  <c r="M109" i="4"/>
  <c r="F109" i="4" s="1"/>
  <c r="M108" i="4"/>
  <c r="F108" i="4" s="1"/>
  <c r="M107" i="4"/>
  <c r="F107" i="4" s="1"/>
  <c r="M106" i="4"/>
  <c r="F106" i="4" s="1"/>
  <c r="M105" i="4"/>
  <c r="F105" i="4" s="1"/>
  <c r="M102" i="4"/>
  <c r="F102" i="4" s="1"/>
  <c r="M101" i="4"/>
  <c r="F101" i="4" s="1"/>
  <c r="M100" i="4"/>
  <c r="F100" i="4" s="1"/>
  <c r="M99" i="4"/>
  <c r="F99" i="4" s="1"/>
  <c r="M98" i="4"/>
  <c r="F98" i="4" s="1"/>
  <c r="M97" i="4"/>
  <c r="F97" i="4" s="1"/>
  <c r="M96" i="4"/>
  <c r="F96" i="4" s="1"/>
  <c r="M95" i="4"/>
  <c r="F95" i="4" s="1"/>
  <c r="M94" i="4"/>
  <c r="F94" i="4" s="1"/>
  <c r="M93" i="4"/>
  <c r="F93" i="4" s="1"/>
  <c r="M92" i="4"/>
  <c r="F92" i="4" s="1"/>
  <c r="M91" i="4"/>
  <c r="F91" i="4" s="1"/>
  <c r="M90" i="4"/>
  <c r="F90" i="4" s="1"/>
  <c r="M89" i="4"/>
  <c r="F89" i="4" s="1"/>
  <c r="M88" i="4"/>
  <c r="F88" i="4" s="1"/>
  <c r="M87" i="4"/>
  <c r="F87" i="4" s="1"/>
  <c r="M86" i="4"/>
  <c r="F86" i="4" s="1"/>
  <c r="M85" i="4"/>
  <c r="F85" i="4" s="1"/>
  <c r="M84" i="4"/>
  <c r="F84" i="4" s="1"/>
  <c r="M83" i="4"/>
  <c r="F83" i="4" s="1"/>
  <c r="M82" i="4"/>
  <c r="F82" i="4" s="1"/>
  <c r="M81" i="4"/>
  <c r="F81" i="4" s="1"/>
  <c r="M80" i="4"/>
  <c r="F80" i="4" s="1"/>
  <c r="M79" i="4"/>
  <c r="F79" i="4" s="1"/>
  <c r="M78" i="4"/>
  <c r="F78" i="4" s="1"/>
  <c r="M77" i="4"/>
  <c r="F77" i="4" s="1"/>
  <c r="M74" i="4"/>
  <c r="F74" i="4" s="1"/>
  <c r="M72" i="4"/>
  <c r="F72" i="4" s="1"/>
  <c r="M71" i="4"/>
  <c r="F71" i="4" s="1"/>
  <c r="M70" i="4"/>
  <c r="F70" i="4" s="1"/>
  <c r="M69" i="4"/>
  <c r="F69" i="4" s="1"/>
  <c r="M58" i="4"/>
  <c r="F58" i="4" s="1"/>
  <c r="M49" i="4"/>
  <c r="F49" i="4" s="1"/>
  <c r="M48" i="4"/>
  <c r="M46" i="4"/>
  <c r="M42" i="4"/>
  <c r="M41" i="4"/>
  <c r="M40" i="4"/>
  <c r="M39" i="4"/>
  <c r="F39" i="4" s="1"/>
  <c r="M38" i="4"/>
  <c r="F38" i="4" s="1"/>
  <c r="M36" i="4"/>
  <c r="F36" i="4" s="1"/>
  <c r="M35" i="4"/>
  <c r="F35" i="4" s="1"/>
  <c r="M33" i="4"/>
  <c r="F33" i="4" s="1"/>
  <c r="M32" i="4"/>
  <c r="F32" i="4" s="1"/>
  <c r="M31" i="4"/>
  <c r="F31" i="4" s="1"/>
  <c r="M30" i="4"/>
  <c r="F30" i="4" s="1"/>
  <c r="M28" i="4"/>
  <c r="F28" i="4" s="1"/>
  <c r="M26" i="4"/>
  <c r="F26" i="4" s="1"/>
  <c r="M25" i="4"/>
  <c r="F25" i="4" s="1"/>
  <c r="M24" i="4"/>
  <c r="F24" i="4" s="1"/>
  <c r="M23" i="4"/>
  <c r="F23" i="4" s="1"/>
  <c r="M22" i="4"/>
  <c r="F22" i="4" s="1"/>
  <c r="M21" i="4"/>
  <c r="F21" i="4" s="1"/>
  <c r="M20" i="4"/>
  <c r="F20" i="4" s="1"/>
  <c r="M19" i="4"/>
  <c r="F19" i="4" s="1"/>
  <c r="M17" i="4"/>
  <c r="F17" i="4" s="1"/>
  <c r="M16" i="4"/>
  <c r="F16" i="4" s="1"/>
  <c r="M15" i="4"/>
  <c r="F15" i="4" s="1"/>
  <c r="M287" i="4"/>
  <c r="F287" i="4" s="1"/>
  <c r="U287" i="4"/>
  <c r="U285" i="4"/>
  <c r="U284" i="4"/>
  <c r="U275" i="4"/>
  <c r="U279" i="4"/>
  <c r="U277" i="4"/>
  <c r="U286" i="4"/>
  <c r="U273" i="4"/>
  <c r="U271" i="4"/>
  <c r="U270" i="4"/>
  <c r="U269" i="4"/>
  <c r="U268" i="4"/>
  <c r="U266" i="4"/>
  <c r="U265" i="4"/>
  <c r="U264" i="4"/>
  <c r="U263" i="4"/>
  <c r="U262" i="4"/>
  <c r="U260" i="4"/>
  <c r="U258" i="4"/>
  <c r="U257" i="4"/>
  <c r="U256" i="4"/>
  <c r="U255" i="4"/>
  <c r="U254" i="4"/>
  <c r="U253" i="4"/>
  <c r="U252" i="4"/>
  <c r="U251" i="4"/>
  <c r="U250" i="4"/>
  <c r="U249" i="4"/>
  <c r="U248" i="4"/>
  <c r="U244" i="4"/>
  <c r="U242" i="4"/>
  <c r="U240" i="4"/>
  <c r="U237" i="4"/>
  <c r="U235" i="4"/>
  <c r="U234" i="4"/>
  <c r="U233" i="4"/>
  <c r="U232" i="4"/>
  <c r="U231" i="4"/>
  <c r="U230" i="4"/>
  <c r="U228" i="4"/>
  <c r="U226" i="4"/>
  <c r="U224" i="4"/>
  <c r="U215" i="4"/>
  <c r="U213" i="4"/>
  <c r="U212" i="4"/>
  <c r="U211" i="4"/>
  <c r="U210" i="4"/>
  <c r="U209" i="4"/>
  <c r="U208" i="4"/>
  <c r="U206" i="4"/>
  <c r="U205" i="4"/>
  <c r="U204" i="4"/>
  <c r="U203" i="4"/>
  <c r="U202" i="4"/>
  <c r="U201" i="4"/>
  <c r="U199" i="4"/>
  <c r="U195" i="4"/>
  <c r="U194" i="4"/>
  <c r="U191" i="4"/>
  <c r="U190" i="4"/>
  <c r="U188" i="4"/>
  <c r="U186" i="4"/>
  <c r="U183" i="4"/>
  <c r="U182" i="4"/>
  <c r="U178" i="4"/>
  <c r="U180" i="4"/>
  <c r="U179" i="4"/>
  <c r="U175" i="4"/>
  <c r="U174" i="4"/>
  <c r="U173" i="4"/>
  <c r="U172" i="4"/>
  <c r="U171" i="4"/>
  <c r="U169" i="4"/>
  <c r="U168" i="4"/>
  <c r="U167" i="4"/>
  <c r="U165" i="4"/>
  <c r="U162" i="4"/>
  <c r="U161" i="4"/>
  <c r="U160" i="4"/>
  <c r="U159" i="4"/>
  <c r="U157" i="4"/>
  <c r="U156" i="4"/>
  <c r="U155" i="4"/>
  <c r="U154" i="4"/>
  <c r="U152" i="4"/>
  <c r="U151" i="4"/>
  <c r="U150" i="4"/>
  <c r="U149" i="4"/>
  <c r="U148" i="4"/>
  <c r="U147" i="4"/>
  <c r="U146" i="4"/>
  <c r="U145" i="4"/>
  <c r="U144" i="4"/>
  <c r="U143" i="4"/>
  <c r="U142" i="4"/>
  <c r="U141" i="4"/>
  <c r="U140" i="4"/>
  <c r="U139" i="4"/>
  <c r="U138" i="4"/>
  <c r="U135" i="4"/>
  <c r="U134" i="4"/>
  <c r="U133" i="4"/>
  <c r="U132" i="4"/>
  <c r="U131" i="4"/>
  <c r="U130" i="4"/>
  <c r="U129" i="4"/>
  <c r="U128" i="4"/>
  <c r="U127" i="4"/>
  <c r="U126" i="4"/>
  <c r="U125" i="4"/>
  <c r="U124" i="4"/>
  <c r="U123" i="4"/>
  <c r="U121" i="4"/>
  <c r="U120" i="4"/>
  <c r="U119" i="4"/>
  <c r="U118" i="4"/>
  <c r="U117" i="4"/>
  <c r="U116" i="4"/>
  <c r="U115" i="4"/>
  <c r="U114" i="4"/>
  <c r="U112" i="4"/>
  <c r="U111" i="4"/>
  <c r="U110" i="4"/>
  <c r="U109" i="4"/>
  <c r="U108" i="4"/>
  <c r="U107" i="4"/>
  <c r="U106" i="4"/>
  <c r="U105" i="4"/>
  <c r="U102" i="4"/>
  <c r="U101" i="4"/>
  <c r="U100" i="4"/>
  <c r="U99" i="4"/>
  <c r="U98" i="4"/>
  <c r="U97" i="4"/>
  <c r="U96" i="4"/>
  <c r="U95" i="4"/>
  <c r="U94" i="4"/>
  <c r="U93" i="4"/>
  <c r="U92" i="4"/>
  <c r="U91" i="4"/>
  <c r="U90" i="4"/>
  <c r="U89" i="4"/>
  <c r="U88" i="4"/>
  <c r="U87" i="4"/>
  <c r="U86" i="4"/>
  <c r="U85" i="4"/>
  <c r="U84" i="4"/>
  <c r="U83" i="4"/>
  <c r="U82" i="4"/>
  <c r="U81" i="4"/>
  <c r="U80" i="4"/>
  <c r="U79" i="4"/>
  <c r="U78" i="4"/>
  <c r="U77" i="4"/>
  <c r="U74" i="4"/>
  <c r="U72" i="4"/>
  <c r="U71" i="4"/>
  <c r="U70" i="4"/>
  <c r="U69" i="4"/>
  <c r="U58" i="4"/>
  <c r="U49" i="4"/>
  <c r="U46" i="4"/>
  <c r="U42" i="4"/>
  <c r="U41" i="4"/>
  <c r="U40" i="4"/>
  <c r="U39" i="4"/>
  <c r="U38" i="4"/>
  <c r="U36" i="4"/>
  <c r="U35" i="4"/>
  <c r="U33" i="4"/>
  <c r="U32" i="4"/>
  <c r="U31" i="4"/>
  <c r="U28" i="4"/>
  <c r="U26" i="4"/>
  <c r="U25" i="4"/>
  <c r="U24" i="4"/>
  <c r="U23" i="4"/>
  <c r="U22" i="4"/>
  <c r="U21" i="4"/>
  <c r="U20" i="4"/>
  <c r="U19" i="4"/>
  <c r="U17" i="4"/>
  <c r="U16" i="4"/>
  <c r="U15" i="4"/>
  <c r="U14" i="4"/>
  <c r="BG285" i="4"/>
  <c r="BG284" i="4"/>
  <c r="BG275" i="4"/>
  <c r="BG279" i="4"/>
  <c r="BG277" i="4"/>
  <c r="BG286" i="4"/>
  <c r="BG273" i="4"/>
  <c r="BG271" i="4"/>
  <c r="BG270" i="4"/>
  <c r="BG269" i="4"/>
  <c r="BG268" i="4"/>
  <c r="BG266" i="4"/>
  <c r="BG265" i="4"/>
  <c r="BG264" i="4"/>
  <c r="BG263" i="4"/>
  <c r="BG262" i="4"/>
  <c r="BG260" i="4"/>
  <c r="BG258" i="4"/>
  <c r="BG257" i="4"/>
  <c r="BG256" i="4"/>
  <c r="BG255" i="4"/>
  <c r="BG254" i="4"/>
  <c r="BG253" i="4"/>
  <c r="BG252" i="4"/>
  <c r="BG251" i="4"/>
  <c r="BG250" i="4"/>
  <c r="BG249" i="4"/>
  <c r="BG248" i="4"/>
  <c r="BG244" i="4"/>
  <c r="BG242" i="4"/>
  <c r="BG240" i="4"/>
  <c r="BG237" i="4"/>
  <c r="BG235" i="4"/>
  <c r="BG234" i="4"/>
  <c r="BG233" i="4"/>
  <c r="BG232" i="4"/>
  <c r="BG231" i="4"/>
  <c r="BG230" i="4"/>
  <c r="BG228" i="4"/>
  <c r="BG226" i="4"/>
  <c r="BG224" i="4"/>
  <c r="BG215" i="4"/>
  <c r="BG213" i="4"/>
  <c r="BG212" i="4"/>
  <c r="BG211" i="4"/>
  <c r="BG210" i="4"/>
  <c r="BG209" i="4"/>
  <c r="BG208" i="4"/>
  <c r="BG206" i="4"/>
  <c r="BG205" i="4"/>
  <c r="BG204" i="4"/>
  <c r="BG203" i="4"/>
  <c r="BG202" i="4"/>
  <c r="BG201" i="4"/>
  <c r="BG199" i="4"/>
  <c r="BG195" i="4"/>
  <c r="BG194" i="4"/>
  <c r="BG191" i="4"/>
  <c r="BG190" i="4"/>
  <c r="BG188" i="4"/>
  <c r="BG186" i="4"/>
  <c r="BG183" i="4"/>
  <c r="BG182" i="4"/>
  <c r="BG178" i="4"/>
  <c r="BG180" i="4"/>
  <c r="BG179" i="4"/>
  <c r="BG175" i="4"/>
  <c r="BG174" i="4"/>
  <c r="BG173" i="4"/>
  <c r="BG172" i="4"/>
  <c r="BG171" i="4"/>
  <c r="BG169" i="4"/>
  <c r="BG168" i="4"/>
  <c r="BG167" i="4"/>
  <c r="BG165" i="4"/>
  <c r="BG162" i="4"/>
  <c r="BG161" i="4"/>
  <c r="BG160" i="4"/>
  <c r="BG159" i="4"/>
  <c r="BG157" i="4"/>
  <c r="BG156" i="4"/>
  <c r="BG155" i="4"/>
  <c r="BG154" i="4"/>
  <c r="BG152" i="4"/>
  <c r="BG151" i="4"/>
  <c r="BG150" i="4"/>
  <c r="BG149" i="4"/>
  <c r="BG148" i="4"/>
  <c r="BG147" i="4"/>
  <c r="BG146" i="4"/>
  <c r="BG145" i="4"/>
  <c r="BG144" i="4"/>
  <c r="BG143" i="4"/>
  <c r="BG142" i="4"/>
  <c r="BG141" i="4"/>
  <c r="BG140" i="4"/>
  <c r="BG139" i="4"/>
  <c r="BG138" i="4"/>
  <c r="BG137" i="4"/>
  <c r="BG135" i="4"/>
  <c r="BG134" i="4"/>
  <c r="BG133" i="4"/>
  <c r="BG132" i="4"/>
  <c r="BG131" i="4"/>
  <c r="BG130" i="4"/>
  <c r="BG129" i="4"/>
  <c r="BG128" i="4"/>
  <c r="BG127" i="4"/>
  <c r="BG126" i="4"/>
  <c r="BG125" i="4"/>
  <c r="BG124" i="4"/>
  <c r="BG123" i="4"/>
  <c r="BG121" i="4"/>
  <c r="BG120" i="4"/>
  <c r="BG119" i="4"/>
  <c r="BG118" i="4"/>
  <c r="BG117" i="4"/>
  <c r="BG116" i="4"/>
  <c r="BG115" i="4"/>
  <c r="BG114" i="4"/>
  <c r="BG112" i="4"/>
  <c r="BG111" i="4"/>
  <c r="BG110" i="4"/>
  <c r="BG109" i="4"/>
  <c r="BG108" i="4"/>
  <c r="BG107" i="4"/>
  <c r="BG106" i="4"/>
  <c r="BG105" i="4"/>
  <c r="BG102" i="4"/>
  <c r="BG101" i="4"/>
  <c r="BG100" i="4"/>
  <c r="BG99" i="4"/>
  <c r="BG98" i="4"/>
  <c r="BG97" i="4"/>
  <c r="BG96" i="4"/>
  <c r="BG95" i="4"/>
  <c r="BG94" i="4"/>
  <c r="BG93" i="4"/>
  <c r="BG92" i="4"/>
  <c r="BG91" i="4"/>
  <c r="BG90" i="4"/>
  <c r="BG89" i="4"/>
  <c r="BG88" i="4"/>
  <c r="BG87" i="4"/>
  <c r="BG86" i="4"/>
  <c r="BG85" i="4"/>
  <c r="BG84" i="4"/>
  <c r="BG83" i="4"/>
  <c r="BG82" i="4"/>
  <c r="BG81" i="4"/>
  <c r="BG80" i="4"/>
  <c r="BG79" i="4"/>
  <c r="BG78" i="4"/>
  <c r="BG77" i="4"/>
  <c r="BG74" i="4"/>
  <c r="BG72" i="4"/>
  <c r="BG71" i="4"/>
  <c r="BG70" i="4"/>
  <c r="BG69" i="4"/>
  <c r="BG58" i="4"/>
  <c r="BG49" i="4"/>
  <c r="BG48" i="4"/>
  <c r="BG46" i="4"/>
  <c r="BG42" i="4"/>
  <c r="BG41" i="4"/>
  <c r="BG39" i="4"/>
  <c r="BG38" i="4"/>
  <c r="BG36" i="4"/>
  <c r="BG35" i="4"/>
  <c r="BG33" i="4"/>
  <c r="BG32" i="4"/>
  <c r="BG31" i="4"/>
  <c r="BG30" i="4"/>
  <c r="BG28" i="4"/>
  <c r="BG26" i="4"/>
  <c r="BG25" i="4"/>
  <c r="BG24" i="4"/>
  <c r="BG23" i="4"/>
  <c r="BG22" i="4"/>
  <c r="BG21" i="4"/>
  <c r="BG20" i="4"/>
  <c r="BG19" i="4"/>
  <c r="BG17" i="4"/>
  <c r="BG16" i="4"/>
  <c r="BG15" i="4"/>
  <c r="BG14" i="4"/>
  <c r="BG287" i="4"/>
  <c r="BJ267" i="4"/>
  <c r="BI267" i="4"/>
  <c r="BH267" i="4"/>
  <c r="BF267" i="4"/>
  <c r="BE267" i="4"/>
  <c r="BD267" i="4"/>
  <c r="BC267" i="4"/>
  <c r="BB267" i="4"/>
  <c r="BA267" i="4"/>
  <c r="AZ267" i="4"/>
  <c r="AY267" i="4"/>
  <c r="AX267" i="4"/>
  <c r="AW267" i="4"/>
  <c r="AV267" i="4"/>
  <c r="AU267" i="4"/>
  <c r="AT267" i="4"/>
  <c r="AS267" i="4"/>
  <c r="AR267" i="4"/>
  <c r="AQ267" i="4"/>
  <c r="AP267" i="4"/>
  <c r="AO267" i="4"/>
  <c r="AN267" i="4"/>
  <c r="AM267" i="4"/>
  <c r="AL267" i="4"/>
  <c r="AK267" i="4"/>
  <c r="AJ267" i="4"/>
  <c r="AI267" i="4"/>
  <c r="AH267" i="4"/>
  <c r="AG267" i="4"/>
  <c r="AF267" i="4"/>
  <c r="AE267" i="4"/>
  <c r="AC267" i="4"/>
  <c r="AB267" i="4"/>
  <c r="AA267" i="4"/>
  <c r="Z267" i="4"/>
  <c r="Y267" i="4"/>
  <c r="X267" i="4"/>
  <c r="W267" i="4"/>
  <c r="V267" i="4"/>
  <c r="T267" i="4"/>
  <c r="S267" i="4"/>
  <c r="R267" i="4"/>
  <c r="Q267" i="4"/>
  <c r="P267" i="4"/>
  <c r="O267" i="4"/>
  <c r="N267" i="4"/>
  <c r="L267" i="4"/>
  <c r="K267" i="4"/>
  <c r="J267" i="4"/>
  <c r="I267" i="4"/>
  <c r="H267" i="4"/>
  <c r="BJ261" i="4"/>
  <c r="BI261" i="4"/>
  <c r="BH261" i="4"/>
  <c r="BF261" i="4"/>
  <c r="BE261" i="4"/>
  <c r="BD261" i="4"/>
  <c r="BC261" i="4"/>
  <c r="BB261" i="4"/>
  <c r="BA261" i="4"/>
  <c r="AZ261" i="4"/>
  <c r="AY261" i="4"/>
  <c r="AX261" i="4"/>
  <c r="AW261" i="4"/>
  <c r="AV261" i="4"/>
  <c r="AU261" i="4"/>
  <c r="AT261" i="4"/>
  <c r="AS261" i="4"/>
  <c r="AR261" i="4"/>
  <c r="AQ261" i="4"/>
  <c r="AP261" i="4"/>
  <c r="AO261" i="4"/>
  <c r="AN261" i="4"/>
  <c r="AM261" i="4"/>
  <c r="AL261" i="4"/>
  <c r="AK261" i="4"/>
  <c r="AJ261" i="4"/>
  <c r="AI261" i="4"/>
  <c r="AH261" i="4"/>
  <c r="AG261" i="4"/>
  <c r="AF261" i="4"/>
  <c r="AE261" i="4"/>
  <c r="AC261" i="4"/>
  <c r="AB261" i="4"/>
  <c r="AA261" i="4"/>
  <c r="Z261" i="4"/>
  <c r="Y261" i="4"/>
  <c r="X261" i="4"/>
  <c r="W261" i="4"/>
  <c r="V261" i="4"/>
  <c r="T261" i="4"/>
  <c r="S261" i="4"/>
  <c r="R261" i="4"/>
  <c r="Q261" i="4"/>
  <c r="P261" i="4"/>
  <c r="O261" i="4"/>
  <c r="N261" i="4"/>
  <c r="L261" i="4"/>
  <c r="K261" i="4"/>
  <c r="J261" i="4"/>
  <c r="I261" i="4"/>
  <c r="H261" i="4"/>
  <c r="BJ259" i="4"/>
  <c r="BI259" i="4"/>
  <c r="BH259" i="4"/>
  <c r="BF259" i="4"/>
  <c r="BE259" i="4"/>
  <c r="BD259" i="4"/>
  <c r="BC259" i="4"/>
  <c r="BB259" i="4"/>
  <c r="BA259" i="4"/>
  <c r="AZ259" i="4"/>
  <c r="AY259" i="4"/>
  <c r="AX259" i="4"/>
  <c r="AW259" i="4"/>
  <c r="AV259" i="4"/>
  <c r="AU259" i="4"/>
  <c r="AT259" i="4"/>
  <c r="AS259" i="4"/>
  <c r="AR259" i="4"/>
  <c r="AQ259" i="4"/>
  <c r="AP259" i="4"/>
  <c r="AO259" i="4"/>
  <c r="AN259" i="4"/>
  <c r="AM259" i="4"/>
  <c r="AL259" i="4"/>
  <c r="AK259" i="4"/>
  <c r="AJ259" i="4"/>
  <c r="AI259" i="4"/>
  <c r="AH259" i="4"/>
  <c r="AG259" i="4"/>
  <c r="AF259" i="4"/>
  <c r="AE259" i="4"/>
  <c r="AC259" i="4"/>
  <c r="AB259" i="4"/>
  <c r="AA259" i="4"/>
  <c r="Z259" i="4"/>
  <c r="Y259" i="4"/>
  <c r="X259" i="4"/>
  <c r="W259" i="4"/>
  <c r="V259" i="4"/>
  <c r="T259" i="4"/>
  <c r="S259" i="4"/>
  <c r="R259" i="4"/>
  <c r="Q259" i="4"/>
  <c r="P259" i="4"/>
  <c r="O259" i="4"/>
  <c r="N259" i="4"/>
  <c r="L259" i="4"/>
  <c r="K259" i="4"/>
  <c r="J259" i="4"/>
  <c r="I259" i="4"/>
  <c r="H259" i="4"/>
  <c r="BJ247" i="4"/>
  <c r="BI247" i="4"/>
  <c r="BH247" i="4"/>
  <c r="BF247" i="4"/>
  <c r="BE247" i="4"/>
  <c r="BD247" i="4"/>
  <c r="BC247" i="4"/>
  <c r="BB247" i="4"/>
  <c r="BA247" i="4"/>
  <c r="AZ247" i="4"/>
  <c r="AY247" i="4"/>
  <c r="AX247" i="4"/>
  <c r="AW247" i="4"/>
  <c r="AV247" i="4"/>
  <c r="AU247" i="4"/>
  <c r="AT247" i="4"/>
  <c r="AS247" i="4"/>
  <c r="AR247" i="4"/>
  <c r="AQ247" i="4"/>
  <c r="AP247" i="4"/>
  <c r="AO247" i="4"/>
  <c r="AN247" i="4"/>
  <c r="AM247" i="4"/>
  <c r="AL247" i="4"/>
  <c r="AK247" i="4"/>
  <c r="AJ247" i="4"/>
  <c r="AI247" i="4"/>
  <c r="AH247" i="4"/>
  <c r="AG247" i="4"/>
  <c r="AF247" i="4"/>
  <c r="AE247" i="4"/>
  <c r="AC247" i="4"/>
  <c r="AB247" i="4"/>
  <c r="AA247" i="4"/>
  <c r="Z247" i="4"/>
  <c r="Y247" i="4"/>
  <c r="X247" i="4"/>
  <c r="W247" i="4"/>
  <c r="V247" i="4"/>
  <c r="T247" i="4"/>
  <c r="S247" i="4"/>
  <c r="R247" i="4"/>
  <c r="Q247" i="4"/>
  <c r="P247" i="4"/>
  <c r="O247" i="4"/>
  <c r="N247" i="4"/>
  <c r="L247" i="4"/>
  <c r="K247" i="4"/>
  <c r="J247" i="4"/>
  <c r="I247" i="4"/>
  <c r="H247" i="4"/>
  <c r="BJ241" i="4"/>
  <c r="BI241" i="4"/>
  <c r="BI239" i="4" s="1"/>
  <c r="BH241" i="4"/>
  <c r="BF241" i="4"/>
  <c r="BE241" i="4"/>
  <c r="BD241" i="4"/>
  <c r="BC241" i="4"/>
  <c r="BB241" i="4"/>
  <c r="BA241" i="4"/>
  <c r="AZ241" i="4"/>
  <c r="AY241" i="4"/>
  <c r="AX241" i="4"/>
  <c r="AW241" i="4"/>
  <c r="AV241" i="4"/>
  <c r="AU241" i="4"/>
  <c r="AT241" i="4"/>
  <c r="AS241" i="4"/>
  <c r="AR241" i="4"/>
  <c r="AQ241" i="4"/>
  <c r="AP241" i="4"/>
  <c r="AO241" i="4"/>
  <c r="AN241" i="4"/>
  <c r="AM241" i="4"/>
  <c r="AL241" i="4"/>
  <c r="AK241" i="4"/>
  <c r="AJ241" i="4"/>
  <c r="AI241" i="4"/>
  <c r="AH241" i="4"/>
  <c r="AG241" i="4"/>
  <c r="AF241" i="4"/>
  <c r="AE241" i="4"/>
  <c r="AC241" i="4"/>
  <c r="AB241" i="4"/>
  <c r="AA241" i="4"/>
  <c r="Z241" i="4"/>
  <c r="Y241" i="4"/>
  <c r="X241" i="4"/>
  <c r="W241" i="4"/>
  <c r="V241" i="4"/>
  <c r="T241" i="4"/>
  <c r="S241" i="4"/>
  <c r="R241" i="4"/>
  <c r="Q241" i="4"/>
  <c r="P241" i="4"/>
  <c r="O241" i="4"/>
  <c r="N241" i="4"/>
  <c r="L241" i="4"/>
  <c r="K241" i="4"/>
  <c r="J241" i="4"/>
  <c r="I241" i="4"/>
  <c r="H241" i="4"/>
  <c r="BJ236" i="4"/>
  <c r="BI236" i="4"/>
  <c r="BH236" i="4"/>
  <c r="BF236" i="4"/>
  <c r="BE236" i="4"/>
  <c r="BD236" i="4"/>
  <c r="BC236" i="4"/>
  <c r="BB236" i="4"/>
  <c r="BA236" i="4"/>
  <c r="AZ236" i="4"/>
  <c r="AY236" i="4"/>
  <c r="AX236" i="4"/>
  <c r="AW236" i="4"/>
  <c r="AV236" i="4"/>
  <c r="AU236" i="4"/>
  <c r="AT236" i="4"/>
  <c r="AS236" i="4"/>
  <c r="AR236" i="4"/>
  <c r="AQ236" i="4"/>
  <c r="AP236" i="4"/>
  <c r="AO236" i="4"/>
  <c r="AN236" i="4"/>
  <c r="AM236" i="4"/>
  <c r="AL236" i="4"/>
  <c r="AK236" i="4"/>
  <c r="AJ236" i="4"/>
  <c r="AI236" i="4"/>
  <c r="AH236" i="4"/>
  <c r="AG236" i="4"/>
  <c r="AF236" i="4"/>
  <c r="AE236" i="4"/>
  <c r="AC236" i="4"/>
  <c r="AB236" i="4"/>
  <c r="AA236" i="4"/>
  <c r="Z236" i="4"/>
  <c r="Y236" i="4"/>
  <c r="X236" i="4"/>
  <c r="W236" i="4"/>
  <c r="V236" i="4"/>
  <c r="T236" i="4"/>
  <c r="S236" i="4"/>
  <c r="R236" i="4"/>
  <c r="Q236" i="4"/>
  <c r="P236" i="4"/>
  <c r="O236" i="4"/>
  <c r="N236" i="4"/>
  <c r="L236" i="4"/>
  <c r="K236" i="4"/>
  <c r="J236" i="4"/>
  <c r="I236" i="4"/>
  <c r="H236" i="4"/>
  <c r="BJ229" i="4"/>
  <c r="BI229" i="4"/>
  <c r="BH229" i="4"/>
  <c r="BF229" i="4"/>
  <c r="BE229" i="4"/>
  <c r="BD229" i="4"/>
  <c r="BC229" i="4"/>
  <c r="BB229" i="4"/>
  <c r="BA229" i="4"/>
  <c r="AZ229" i="4"/>
  <c r="AY229" i="4"/>
  <c r="AX229" i="4"/>
  <c r="AW229" i="4"/>
  <c r="AV229" i="4"/>
  <c r="AU229" i="4"/>
  <c r="AT229" i="4"/>
  <c r="AS229" i="4"/>
  <c r="AR229" i="4"/>
  <c r="AQ229" i="4"/>
  <c r="AP229" i="4"/>
  <c r="AO229" i="4"/>
  <c r="AN229" i="4"/>
  <c r="AM229" i="4"/>
  <c r="AL229" i="4"/>
  <c r="AK229" i="4"/>
  <c r="AJ229" i="4"/>
  <c r="AI229" i="4"/>
  <c r="AH229" i="4"/>
  <c r="AG229" i="4"/>
  <c r="AF229" i="4"/>
  <c r="AE229" i="4"/>
  <c r="AC229" i="4"/>
  <c r="AB229" i="4"/>
  <c r="AA229" i="4"/>
  <c r="Z229" i="4"/>
  <c r="Y229" i="4"/>
  <c r="X229" i="4"/>
  <c r="W229" i="4"/>
  <c r="V229" i="4"/>
  <c r="T229" i="4"/>
  <c r="S229" i="4"/>
  <c r="R229" i="4"/>
  <c r="Q229" i="4"/>
  <c r="P229" i="4"/>
  <c r="O229" i="4"/>
  <c r="N229" i="4"/>
  <c r="L229" i="4"/>
  <c r="K229" i="4"/>
  <c r="J229" i="4"/>
  <c r="I229" i="4"/>
  <c r="H229" i="4"/>
  <c r="BJ200" i="4"/>
  <c r="BI200" i="4"/>
  <c r="BH200" i="4"/>
  <c r="BF200" i="4"/>
  <c r="BE200" i="4"/>
  <c r="BD200" i="4"/>
  <c r="BC200" i="4"/>
  <c r="BB200" i="4"/>
  <c r="BA200" i="4"/>
  <c r="AZ200" i="4"/>
  <c r="AY200" i="4"/>
  <c r="AX200" i="4"/>
  <c r="AW200" i="4"/>
  <c r="AV200" i="4"/>
  <c r="AU200" i="4"/>
  <c r="AT200" i="4"/>
  <c r="AS200" i="4"/>
  <c r="AR200" i="4"/>
  <c r="AQ200" i="4"/>
  <c r="AP200" i="4"/>
  <c r="AO200" i="4"/>
  <c r="AN200" i="4"/>
  <c r="AM200" i="4"/>
  <c r="AL200" i="4"/>
  <c r="AK200" i="4"/>
  <c r="AJ200" i="4"/>
  <c r="AI200" i="4"/>
  <c r="AH200" i="4"/>
  <c r="AG200" i="4"/>
  <c r="AF200" i="4"/>
  <c r="AE200" i="4"/>
  <c r="AC200" i="4"/>
  <c r="AB200" i="4"/>
  <c r="AA200" i="4"/>
  <c r="Z200" i="4"/>
  <c r="Y200" i="4"/>
  <c r="X200" i="4"/>
  <c r="W200" i="4"/>
  <c r="V200" i="4"/>
  <c r="T200" i="4"/>
  <c r="S200" i="4"/>
  <c r="R200" i="4"/>
  <c r="Q200" i="4"/>
  <c r="P200" i="4"/>
  <c r="O200" i="4"/>
  <c r="N200" i="4"/>
  <c r="L200" i="4"/>
  <c r="K200" i="4"/>
  <c r="J200" i="4"/>
  <c r="I200" i="4"/>
  <c r="H200" i="4"/>
  <c r="BJ189" i="4"/>
  <c r="BI189" i="4"/>
  <c r="BH189" i="4"/>
  <c r="BF189" i="4"/>
  <c r="BE189" i="4"/>
  <c r="BD189" i="4"/>
  <c r="BC189" i="4"/>
  <c r="BB189" i="4"/>
  <c r="BA189" i="4"/>
  <c r="AZ189" i="4"/>
  <c r="AY189" i="4"/>
  <c r="AX189" i="4"/>
  <c r="AW189" i="4"/>
  <c r="AV189" i="4"/>
  <c r="AU189" i="4"/>
  <c r="AT189" i="4"/>
  <c r="AS189" i="4"/>
  <c r="AR189" i="4"/>
  <c r="AQ189" i="4"/>
  <c r="AP189" i="4"/>
  <c r="AO189" i="4"/>
  <c r="AN189" i="4"/>
  <c r="AM189" i="4"/>
  <c r="AL189" i="4"/>
  <c r="AK189" i="4"/>
  <c r="AJ189" i="4"/>
  <c r="AI189" i="4"/>
  <c r="AH189" i="4"/>
  <c r="AG189" i="4"/>
  <c r="AF189" i="4"/>
  <c r="AE189" i="4"/>
  <c r="AC189" i="4"/>
  <c r="AB189" i="4"/>
  <c r="AA189" i="4"/>
  <c r="Z189" i="4"/>
  <c r="Y189" i="4"/>
  <c r="X189" i="4"/>
  <c r="W189" i="4"/>
  <c r="V189" i="4"/>
  <c r="T189" i="4"/>
  <c r="S189" i="4"/>
  <c r="R189" i="4"/>
  <c r="Q189" i="4"/>
  <c r="P189" i="4"/>
  <c r="O189" i="4"/>
  <c r="N189" i="4"/>
  <c r="L189" i="4"/>
  <c r="K189" i="4"/>
  <c r="J189" i="4"/>
  <c r="I189" i="4"/>
  <c r="H189" i="4"/>
  <c r="BJ187" i="4"/>
  <c r="BI187" i="4"/>
  <c r="BH187" i="4"/>
  <c r="BF187" i="4"/>
  <c r="BE187" i="4"/>
  <c r="BD187" i="4"/>
  <c r="BC187" i="4"/>
  <c r="BB187" i="4"/>
  <c r="BA187" i="4"/>
  <c r="AZ187" i="4"/>
  <c r="AY187" i="4"/>
  <c r="AX187" i="4"/>
  <c r="AW187" i="4"/>
  <c r="AV187" i="4"/>
  <c r="AU187" i="4"/>
  <c r="AT187" i="4"/>
  <c r="AS187" i="4"/>
  <c r="AR187" i="4"/>
  <c r="AQ187" i="4"/>
  <c r="AP187" i="4"/>
  <c r="AO187" i="4"/>
  <c r="AN187" i="4"/>
  <c r="AM187" i="4"/>
  <c r="AL187" i="4"/>
  <c r="AK187" i="4"/>
  <c r="AJ187" i="4"/>
  <c r="AI187" i="4"/>
  <c r="AH187" i="4"/>
  <c r="AG187" i="4"/>
  <c r="AF187" i="4"/>
  <c r="AE187" i="4"/>
  <c r="AC187" i="4"/>
  <c r="AB187" i="4"/>
  <c r="AA187" i="4"/>
  <c r="Z187" i="4"/>
  <c r="Y187" i="4"/>
  <c r="X187" i="4"/>
  <c r="W187" i="4"/>
  <c r="V187" i="4"/>
  <c r="T187" i="4"/>
  <c r="S187" i="4"/>
  <c r="R187" i="4"/>
  <c r="Q187" i="4"/>
  <c r="P187" i="4"/>
  <c r="O187" i="4"/>
  <c r="N187" i="4"/>
  <c r="L187" i="4"/>
  <c r="K187" i="4"/>
  <c r="J187" i="4"/>
  <c r="I187" i="4"/>
  <c r="H187" i="4"/>
  <c r="BJ166" i="4"/>
  <c r="BI166" i="4"/>
  <c r="BH166" i="4"/>
  <c r="BF166" i="4"/>
  <c r="BE166" i="4"/>
  <c r="BD166" i="4"/>
  <c r="BC166" i="4"/>
  <c r="BB166" i="4"/>
  <c r="BA166" i="4"/>
  <c r="AZ166" i="4"/>
  <c r="AY166" i="4"/>
  <c r="AX166" i="4"/>
  <c r="AW166" i="4"/>
  <c r="AV166" i="4"/>
  <c r="AU166" i="4"/>
  <c r="AT166" i="4"/>
  <c r="AS166" i="4"/>
  <c r="AR166" i="4"/>
  <c r="AQ166" i="4"/>
  <c r="AP166" i="4"/>
  <c r="AO166" i="4"/>
  <c r="AN166" i="4"/>
  <c r="AM166" i="4"/>
  <c r="AL166" i="4"/>
  <c r="AK166" i="4"/>
  <c r="AJ166" i="4"/>
  <c r="AI166" i="4"/>
  <c r="AH166" i="4"/>
  <c r="AG166" i="4"/>
  <c r="AF166" i="4"/>
  <c r="AE166" i="4"/>
  <c r="AC166" i="4"/>
  <c r="AB166" i="4"/>
  <c r="AA166" i="4"/>
  <c r="Z166" i="4"/>
  <c r="Y166" i="4"/>
  <c r="X166" i="4"/>
  <c r="W166" i="4"/>
  <c r="V166" i="4"/>
  <c r="T166" i="4"/>
  <c r="S166" i="4"/>
  <c r="R166" i="4"/>
  <c r="Q166" i="4"/>
  <c r="P166" i="4"/>
  <c r="O166" i="4"/>
  <c r="N166" i="4"/>
  <c r="L166" i="4"/>
  <c r="K166" i="4"/>
  <c r="J166" i="4"/>
  <c r="I166" i="4"/>
  <c r="H166" i="4"/>
  <c r="BJ163" i="4"/>
  <c r="BI163" i="4"/>
  <c r="BH163" i="4"/>
  <c r="BF163" i="4"/>
  <c r="BE163" i="4"/>
  <c r="BD163" i="4"/>
  <c r="BC163" i="4"/>
  <c r="BB163" i="4"/>
  <c r="BA163" i="4"/>
  <c r="AZ163" i="4"/>
  <c r="AY163" i="4"/>
  <c r="AX163" i="4"/>
  <c r="AW163" i="4"/>
  <c r="AV163" i="4"/>
  <c r="AU163" i="4"/>
  <c r="AT163" i="4"/>
  <c r="AS163" i="4"/>
  <c r="AR163" i="4"/>
  <c r="AQ163" i="4"/>
  <c r="AP163" i="4"/>
  <c r="AO163" i="4"/>
  <c r="AN163" i="4"/>
  <c r="AM163" i="4"/>
  <c r="AL163" i="4"/>
  <c r="AK163" i="4"/>
  <c r="AJ163" i="4"/>
  <c r="AI163" i="4"/>
  <c r="AH163" i="4"/>
  <c r="AG163" i="4"/>
  <c r="AF163" i="4"/>
  <c r="AE163" i="4"/>
  <c r="AC163" i="4"/>
  <c r="AB163" i="4"/>
  <c r="AA163" i="4"/>
  <c r="Z163" i="4"/>
  <c r="Y163" i="4"/>
  <c r="X163" i="4"/>
  <c r="W163" i="4"/>
  <c r="V163" i="4"/>
  <c r="T163" i="4"/>
  <c r="S163" i="4"/>
  <c r="R163" i="4"/>
  <c r="Q163" i="4"/>
  <c r="P163" i="4"/>
  <c r="O163" i="4"/>
  <c r="N163" i="4"/>
  <c r="L163" i="4"/>
  <c r="K163" i="4"/>
  <c r="J163" i="4"/>
  <c r="I163" i="4"/>
  <c r="H163" i="4"/>
  <c r="BJ158" i="4"/>
  <c r="BI158" i="4"/>
  <c r="BH158" i="4"/>
  <c r="BF158" i="4"/>
  <c r="BE158" i="4"/>
  <c r="BD158" i="4"/>
  <c r="BC158" i="4"/>
  <c r="BB158" i="4"/>
  <c r="BA158" i="4"/>
  <c r="AZ158" i="4"/>
  <c r="AY158" i="4"/>
  <c r="AX158" i="4"/>
  <c r="AW158" i="4"/>
  <c r="AV158" i="4"/>
  <c r="AU158" i="4"/>
  <c r="AT158" i="4"/>
  <c r="AS158" i="4"/>
  <c r="AR158" i="4"/>
  <c r="AQ158" i="4"/>
  <c r="AP158" i="4"/>
  <c r="AO158" i="4"/>
  <c r="AN158" i="4"/>
  <c r="AM158" i="4"/>
  <c r="AL158" i="4"/>
  <c r="AK158" i="4"/>
  <c r="AJ158" i="4"/>
  <c r="AI158" i="4"/>
  <c r="AH158" i="4"/>
  <c r="AG158" i="4"/>
  <c r="AF158" i="4"/>
  <c r="AE158" i="4"/>
  <c r="AC158" i="4"/>
  <c r="AB158" i="4"/>
  <c r="AA158" i="4"/>
  <c r="Z158" i="4"/>
  <c r="Y158" i="4"/>
  <c r="X158" i="4"/>
  <c r="W158" i="4"/>
  <c r="V158" i="4"/>
  <c r="T158" i="4"/>
  <c r="S158" i="4"/>
  <c r="R158" i="4"/>
  <c r="Q158" i="4"/>
  <c r="P158" i="4"/>
  <c r="O158" i="4"/>
  <c r="N158" i="4"/>
  <c r="L158" i="4"/>
  <c r="K158" i="4"/>
  <c r="J158" i="4"/>
  <c r="H158" i="4"/>
  <c r="BJ57" i="4"/>
  <c r="BI57" i="4"/>
  <c r="BH57" i="4"/>
  <c r="BF57" i="4"/>
  <c r="BE57" i="4"/>
  <c r="BD57" i="4"/>
  <c r="BC57" i="4"/>
  <c r="BB57" i="4"/>
  <c r="BA57" i="4"/>
  <c r="AZ57" i="4"/>
  <c r="AY57" i="4"/>
  <c r="AX57" i="4"/>
  <c r="AW57" i="4"/>
  <c r="AV57" i="4"/>
  <c r="AU57" i="4"/>
  <c r="AT57" i="4"/>
  <c r="AS57" i="4"/>
  <c r="AR57" i="4"/>
  <c r="AQ57" i="4"/>
  <c r="AP57" i="4"/>
  <c r="AO57" i="4"/>
  <c r="AN57" i="4"/>
  <c r="AM57" i="4"/>
  <c r="AL57" i="4"/>
  <c r="AK57" i="4"/>
  <c r="AJ57" i="4"/>
  <c r="AI57" i="4"/>
  <c r="AH57" i="4"/>
  <c r="AG57" i="4"/>
  <c r="AF57" i="4"/>
  <c r="AE57" i="4"/>
  <c r="AC57" i="4"/>
  <c r="AB57" i="4"/>
  <c r="AA57" i="4"/>
  <c r="Z57" i="4"/>
  <c r="Y57" i="4"/>
  <c r="X57" i="4"/>
  <c r="W57" i="4"/>
  <c r="V57" i="4"/>
  <c r="T57" i="4"/>
  <c r="S57" i="4"/>
  <c r="R57" i="4"/>
  <c r="Q57" i="4"/>
  <c r="P57" i="4"/>
  <c r="O57" i="4"/>
  <c r="N57" i="4"/>
  <c r="L57" i="4"/>
  <c r="K57" i="4"/>
  <c r="J57" i="4"/>
  <c r="I57" i="4"/>
  <c r="H57" i="4"/>
  <c r="BA12" i="4"/>
  <c r="G229" i="4" l="1"/>
  <c r="E35" i="4"/>
  <c r="E71" i="4"/>
  <c r="C71" i="4" s="1"/>
  <c r="DF71" i="4" s="1"/>
  <c r="E82" i="4"/>
  <c r="E90" i="4"/>
  <c r="C90" i="4" s="1"/>
  <c r="DF90" i="4" s="1"/>
  <c r="E98" i="4"/>
  <c r="C98" i="4" s="1"/>
  <c r="DF98" i="4" s="1"/>
  <c r="E108" i="4"/>
  <c r="C108" i="4" s="1"/>
  <c r="DF108" i="4" s="1"/>
  <c r="E117" i="4"/>
  <c r="C117" i="4" s="1"/>
  <c r="DF117" i="4" s="1"/>
  <c r="E126" i="4"/>
  <c r="C126" i="4" s="1"/>
  <c r="DF126" i="4" s="1"/>
  <c r="E134" i="4"/>
  <c r="E173" i="4"/>
  <c r="E211" i="4"/>
  <c r="C211" i="4" s="1"/>
  <c r="E251" i="4"/>
  <c r="C251" i="4" s="1"/>
  <c r="E270" i="4"/>
  <c r="E285" i="4"/>
  <c r="C285" i="4" s="1"/>
  <c r="E24" i="4"/>
  <c r="C24" i="4" s="1"/>
  <c r="E14" i="4"/>
  <c r="E287" i="4"/>
  <c r="C287" i="4" s="1"/>
  <c r="D288" i="4" s="1"/>
  <c r="E23" i="4"/>
  <c r="E33" i="4"/>
  <c r="C33" i="4" s="1"/>
  <c r="E70" i="4"/>
  <c r="E81" i="4"/>
  <c r="E89" i="4"/>
  <c r="E97" i="4"/>
  <c r="C97" i="4" s="1"/>
  <c r="DF97" i="4" s="1"/>
  <c r="E107" i="4"/>
  <c r="C107" i="4" s="1"/>
  <c r="DF107" i="4" s="1"/>
  <c r="E116" i="4"/>
  <c r="C116" i="4" s="1"/>
  <c r="DF116" i="4" s="1"/>
  <c r="E125" i="4"/>
  <c r="E133" i="4"/>
  <c r="C133" i="4" s="1"/>
  <c r="DF133" i="4" s="1"/>
  <c r="E172" i="4"/>
  <c r="C172" i="4" s="1"/>
  <c r="E210" i="4"/>
  <c r="E228" i="4"/>
  <c r="C228" i="4" s="1"/>
  <c r="E250" i="4"/>
  <c r="C250" i="4" s="1"/>
  <c r="E258" i="4"/>
  <c r="C258" i="4" s="1"/>
  <c r="E269" i="4"/>
  <c r="E284" i="4"/>
  <c r="C284" i="4" s="1"/>
  <c r="E22" i="4"/>
  <c r="C22" i="4" s="1"/>
  <c r="E32" i="4"/>
  <c r="E69" i="4"/>
  <c r="C69" i="4" s="1"/>
  <c r="DF69" i="4" s="1"/>
  <c r="E80" i="4"/>
  <c r="E88" i="4"/>
  <c r="E96" i="4"/>
  <c r="C96" i="4" s="1"/>
  <c r="DF96" i="4" s="1"/>
  <c r="E106" i="4"/>
  <c r="C106" i="4" s="1"/>
  <c r="DF106" i="4" s="1"/>
  <c r="E115" i="4"/>
  <c r="C115" i="4" s="1"/>
  <c r="DF115" i="4" s="1"/>
  <c r="E124" i="4"/>
  <c r="C124" i="4" s="1"/>
  <c r="DF124" i="4" s="1"/>
  <c r="E132" i="4"/>
  <c r="E171" i="4"/>
  <c r="E209" i="4"/>
  <c r="C209" i="4" s="1"/>
  <c r="E249" i="4"/>
  <c r="C249" i="4" s="1"/>
  <c r="E257" i="4"/>
  <c r="C257" i="4" s="1"/>
  <c r="E268" i="4"/>
  <c r="E275" i="4"/>
  <c r="E208" i="4"/>
  <c r="F207" i="4"/>
  <c r="E15" i="4"/>
  <c r="E21" i="4"/>
  <c r="C21" i="4" s="1"/>
  <c r="E31" i="4"/>
  <c r="C31" i="4" s="1"/>
  <c r="E79" i="4"/>
  <c r="C79" i="4" s="1"/>
  <c r="DF79" i="4" s="1"/>
  <c r="E87" i="4"/>
  <c r="E95" i="4"/>
  <c r="C95" i="4" s="1"/>
  <c r="DF95" i="4" s="1"/>
  <c r="E105" i="4"/>
  <c r="C105" i="4" s="1"/>
  <c r="DF105" i="4" s="1"/>
  <c r="E114" i="4"/>
  <c r="C114" i="4" s="1"/>
  <c r="DF114" i="4" s="1"/>
  <c r="E123" i="4"/>
  <c r="C123" i="4" s="1"/>
  <c r="DF123" i="4" s="1"/>
  <c r="E131" i="4"/>
  <c r="C131" i="4" s="1"/>
  <c r="DF131" i="4" s="1"/>
  <c r="E178" i="4"/>
  <c r="C178" i="4" s="1"/>
  <c r="E226" i="4"/>
  <c r="E248" i="4"/>
  <c r="C248" i="4" s="1"/>
  <c r="E256" i="4"/>
  <c r="C256" i="4" s="1"/>
  <c r="E266" i="4"/>
  <c r="E279" i="4"/>
  <c r="C279" i="4" s="1"/>
  <c r="E20" i="4"/>
  <c r="C20" i="4" s="1"/>
  <c r="E78" i="4"/>
  <c r="C78" i="4" s="1"/>
  <c r="DF78" i="4" s="1"/>
  <c r="E86" i="4"/>
  <c r="E94" i="4"/>
  <c r="C94" i="4" s="1"/>
  <c r="DF94" i="4" s="1"/>
  <c r="E102" i="4"/>
  <c r="E112" i="4"/>
  <c r="E121" i="4"/>
  <c r="C121" i="4" s="1"/>
  <c r="DF121" i="4" s="1"/>
  <c r="E130" i="4"/>
  <c r="C130" i="4" s="1"/>
  <c r="DF130" i="4" s="1"/>
  <c r="E180" i="4"/>
  <c r="C180" i="4" s="1"/>
  <c r="E224" i="4"/>
  <c r="E255" i="4"/>
  <c r="C255" i="4" s="1"/>
  <c r="E265" i="4"/>
  <c r="E277" i="4"/>
  <c r="C277" i="4" s="1"/>
  <c r="E19" i="4"/>
  <c r="E28" i="4"/>
  <c r="C28" i="4" s="1"/>
  <c r="E39" i="4"/>
  <c r="C39" i="4" s="1"/>
  <c r="E77" i="4"/>
  <c r="C77" i="4" s="1"/>
  <c r="DF77" i="4" s="1"/>
  <c r="E85" i="4"/>
  <c r="E93" i="4"/>
  <c r="C93" i="4" s="1"/>
  <c r="DF93" i="4" s="1"/>
  <c r="E101" i="4"/>
  <c r="E111" i="4"/>
  <c r="E120" i="4"/>
  <c r="E129" i="4"/>
  <c r="C129" i="4" s="1"/>
  <c r="DF129" i="4" s="1"/>
  <c r="E179" i="4"/>
  <c r="C179" i="4" s="1"/>
  <c r="E215" i="4"/>
  <c r="E254" i="4"/>
  <c r="C254" i="4" s="1"/>
  <c r="E264" i="4"/>
  <c r="C264" i="4" s="1"/>
  <c r="E286" i="4"/>
  <c r="C286" i="4" s="1"/>
  <c r="F272" i="4"/>
  <c r="E273" i="4"/>
  <c r="E17" i="4"/>
  <c r="C17" i="4" s="1"/>
  <c r="E26" i="4"/>
  <c r="C26" i="4" s="1"/>
  <c r="E38" i="4"/>
  <c r="E74" i="4"/>
  <c r="C74" i="4" s="1"/>
  <c r="DF74" i="4" s="1"/>
  <c r="E84" i="4"/>
  <c r="E92" i="4"/>
  <c r="C92" i="4" s="1"/>
  <c r="DF92" i="4" s="1"/>
  <c r="E100" i="4"/>
  <c r="E110" i="4"/>
  <c r="E119" i="4"/>
  <c r="C119" i="4" s="1"/>
  <c r="DF119" i="4" s="1"/>
  <c r="E128" i="4"/>
  <c r="C128" i="4" s="1"/>
  <c r="DF128" i="4" s="1"/>
  <c r="E175" i="4"/>
  <c r="C175" i="4" s="1"/>
  <c r="E213" i="4"/>
  <c r="C213" i="4" s="1"/>
  <c r="E253" i="4"/>
  <c r="C253" i="4" s="1"/>
  <c r="E263" i="4"/>
  <c r="C263" i="4" s="1"/>
  <c r="F48" i="4"/>
  <c r="F47" i="4" s="1"/>
  <c r="E16" i="4"/>
  <c r="E25" i="4"/>
  <c r="C25" i="4" s="1"/>
  <c r="E36" i="4"/>
  <c r="E49" i="4"/>
  <c r="E72" i="4"/>
  <c r="C72" i="4" s="1"/>
  <c r="DF72" i="4" s="1"/>
  <c r="E83" i="4"/>
  <c r="E91" i="4"/>
  <c r="C91" i="4" s="1"/>
  <c r="DF91" i="4" s="1"/>
  <c r="E99" i="4"/>
  <c r="C99" i="4" s="1"/>
  <c r="DF99" i="4" s="1"/>
  <c r="E109" i="4"/>
  <c r="C109" i="4" s="1"/>
  <c r="DF109" i="4" s="1"/>
  <c r="E118" i="4"/>
  <c r="C118" i="4" s="1"/>
  <c r="DF118" i="4" s="1"/>
  <c r="E127" i="4"/>
  <c r="E135" i="4"/>
  <c r="E174" i="4"/>
  <c r="E212" i="4"/>
  <c r="E252" i="4"/>
  <c r="C252" i="4" s="1"/>
  <c r="E262" i="4"/>
  <c r="C262" i="4" s="1"/>
  <c r="E271" i="4"/>
  <c r="G163" i="4"/>
  <c r="G158" i="4"/>
  <c r="G187" i="4"/>
  <c r="G261" i="4"/>
  <c r="G166" i="4"/>
  <c r="G259" i="4"/>
  <c r="G57" i="4"/>
  <c r="G241" i="4"/>
  <c r="G200" i="4"/>
  <c r="G236" i="4"/>
  <c r="U181" i="4"/>
  <c r="G189" i="4"/>
  <c r="G267" i="4"/>
  <c r="G247" i="4"/>
  <c r="M181" i="4"/>
  <c r="BG181" i="4"/>
  <c r="M207" i="4"/>
  <c r="BG207" i="4"/>
  <c r="U207" i="4"/>
  <c r="F223" i="4"/>
  <c r="M223" i="4"/>
  <c r="BG223" i="4"/>
  <c r="U223" i="4"/>
  <c r="BG63" i="4"/>
  <c r="U63" i="4"/>
  <c r="M63" i="4"/>
  <c r="K62" i="4"/>
  <c r="K56" i="4" s="1"/>
  <c r="T62" i="4"/>
  <c r="T56" i="4" s="1"/>
  <c r="AC62" i="4"/>
  <c r="AC56" i="4" s="1"/>
  <c r="AM62" i="4"/>
  <c r="AM56" i="4" s="1"/>
  <c r="AU62" i="4"/>
  <c r="AU56" i="4" s="1"/>
  <c r="BC62" i="4"/>
  <c r="BC56" i="4" s="1"/>
  <c r="W62" i="4"/>
  <c r="W56" i="4" s="1"/>
  <c r="N62" i="4"/>
  <c r="N56" i="4" s="1"/>
  <c r="AF62" i="4"/>
  <c r="AF56" i="4" s="1"/>
  <c r="AN62" i="4"/>
  <c r="AN56" i="4" s="1"/>
  <c r="AV62" i="4"/>
  <c r="AV56" i="4" s="1"/>
  <c r="BD62" i="4"/>
  <c r="BD56" i="4" s="1"/>
  <c r="J62" i="4"/>
  <c r="J56" i="4" s="1"/>
  <c r="S62" i="4"/>
  <c r="S56" i="4" s="1"/>
  <c r="AB62" i="4"/>
  <c r="AB56" i="4" s="1"/>
  <c r="AL62" i="4"/>
  <c r="AL56" i="4" s="1"/>
  <c r="AT62" i="4"/>
  <c r="AT56" i="4" s="1"/>
  <c r="BB62" i="4"/>
  <c r="BB56" i="4" s="1"/>
  <c r="I62" i="4"/>
  <c r="I56" i="4" s="1"/>
  <c r="R62" i="4"/>
  <c r="R56" i="4" s="1"/>
  <c r="AA62" i="4"/>
  <c r="AA56" i="4" s="1"/>
  <c r="AK62" i="4"/>
  <c r="AK56" i="4" s="1"/>
  <c r="AS62" i="4"/>
  <c r="AS56" i="4" s="1"/>
  <c r="BA62" i="4"/>
  <c r="BA56" i="4" s="1"/>
  <c r="H62" i="4"/>
  <c r="Q62" i="4"/>
  <c r="Q56" i="4" s="1"/>
  <c r="Z62" i="4"/>
  <c r="Z56" i="4" s="1"/>
  <c r="AJ62" i="4"/>
  <c r="AJ56" i="4" s="1"/>
  <c r="AR62" i="4"/>
  <c r="AR56" i="4" s="1"/>
  <c r="AZ62" i="4"/>
  <c r="AZ56" i="4" s="1"/>
  <c r="P62" i="4"/>
  <c r="P56" i="4" s="1"/>
  <c r="Y62" i="4"/>
  <c r="Y56" i="4" s="1"/>
  <c r="AI62" i="4"/>
  <c r="AI56" i="4" s="1"/>
  <c r="AQ62" i="4"/>
  <c r="AQ56" i="4" s="1"/>
  <c r="AY62" i="4"/>
  <c r="AY56" i="4" s="1"/>
  <c r="X62" i="4"/>
  <c r="X56" i="4" s="1"/>
  <c r="AH62" i="4"/>
  <c r="AH56" i="4" s="1"/>
  <c r="AP62" i="4"/>
  <c r="AP56" i="4" s="1"/>
  <c r="AX62" i="4"/>
  <c r="AX56" i="4" s="1"/>
  <c r="BF62" i="4"/>
  <c r="BF56" i="4" s="1"/>
  <c r="O62" i="4"/>
  <c r="O56" i="4" s="1"/>
  <c r="AG62" i="4"/>
  <c r="AG56" i="4" s="1"/>
  <c r="AO62" i="4"/>
  <c r="AO56" i="4" s="1"/>
  <c r="AW62" i="4"/>
  <c r="AW56" i="4" s="1"/>
  <c r="BE62" i="4"/>
  <c r="BE56" i="4" s="1"/>
  <c r="AE62" i="4"/>
  <c r="L62" i="4"/>
  <c r="L56" i="4" s="1"/>
  <c r="V62" i="4"/>
  <c r="V56" i="4" s="1"/>
  <c r="U272" i="4"/>
  <c r="BG272" i="4"/>
  <c r="M272" i="4"/>
  <c r="M13" i="4"/>
  <c r="U13" i="4"/>
  <c r="BG13" i="4"/>
  <c r="AD166" i="4"/>
  <c r="U166" i="4" s="1"/>
  <c r="AD236" i="4"/>
  <c r="U236" i="4" s="1"/>
  <c r="AD261" i="4"/>
  <c r="U261" i="4" s="1"/>
  <c r="AD57" i="4"/>
  <c r="AD187" i="4"/>
  <c r="U187" i="4" s="1"/>
  <c r="AD229" i="4"/>
  <c r="U229" i="4" s="1"/>
  <c r="AD200" i="4"/>
  <c r="U200" i="4" s="1"/>
  <c r="AD259" i="4"/>
  <c r="U259" i="4" s="1"/>
  <c r="AD163" i="4"/>
  <c r="U163" i="4" s="1"/>
  <c r="AD241" i="4"/>
  <c r="U241" i="4" s="1"/>
  <c r="AD158" i="4"/>
  <c r="U158" i="4" s="1"/>
  <c r="AD267" i="4"/>
  <c r="U267" i="4" s="1"/>
  <c r="AD189" i="4"/>
  <c r="U189" i="4" s="1"/>
  <c r="AD247" i="4"/>
  <c r="U247" i="4" s="1"/>
  <c r="H239" i="4"/>
  <c r="H246" i="4"/>
  <c r="M29" i="4"/>
  <c r="BG47" i="4"/>
  <c r="U30" i="4"/>
  <c r="U29" i="4" s="1"/>
  <c r="BG29" i="4"/>
  <c r="U170" i="4"/>
  <c r="BG170" i="4"/>
  <c r="M170" i="4"/>
  <c r="M47" i="4"/>
  <c r="U137" i="4"/>
  <c r="U136" i="4" s="1"/>
  <c r="BG136" i="4"/>
  <c r="M136" i="4"/>
  <c r="U48" i="4"/>
  <c r="U47" i="4" s="1"/>
  <c r="E167" i="4"/>
  <c r="C167" i="4" s="1"/>
  <c r="BF239" i="4"/>
  <c r="F40" i="4"/>
  <c r="E145" i="4"/>
  <c r="C145" i="4" s="1"/>
  <c r="E154" i="4"/>
  <c r="E161" i="4"/>
  <c r="C161" i="4" s="1"/>
  <c r="F233" i="4"/>
  <c r="E233" i="4" s="1"/>
  <c r="C233" i="4" s="1"/>
  <c r="AP239" i="4"/>
  <c r="E138" i="4"/>
  <c r="C138" i="4" s="1"/>
  <c r="E155" i="4"/>
  <c r="F203" i="4"/>
  <c r="E203" i="4" s="1"/>
  <c r="C203" i="4" s="1"/>
  <c r="AA239" i="4"/>
  <c r="BA239" i="4"/>
  <c r="F42" i="4"/>
  <c r="E42" i="4" s="1"/>
  <c r="C42" i="4" s="1"/>
  <c r="E168" i="4"/>
  <c r="C168" i="4" s="1"/>
  <c r="F188" i="4"/>
  <c r="E188" i="4" s="1"/>
  <c r="C188" i="4" s="1"/>
  <c r="F231" i="4"/>
  <c r="E231" i="4" s="1"/>
  <c r="C231" i="4" s="1"/>
  <c r="F194" i="4"/>
  <c r="E194" i="4" s="1"/>
  <c r="C194" i="4" s="1"/>
  <c r="C70" i="4"/>
  <c r="DF70" i="4" s="1"/>
  <c r="F191" i="4"/>
  <c r="E191" i="4" s="1"/>
  <c r="C191" i="4" s="1"/>
  <c r="E144" i="4"/>
  <c r="C144" i="4" s="1"/>
  <c r="E152" i="4"/>
  <c r="C152" i="4" s="1"/>
  <c r="E160" i="4"/>
  <c r="C160" i="4" s="1"/>
  <c r="F201" i="4"/>
  <c r="E201" i="4" s="1"/>
  <c r="C201" i="4" s="1"/>
  <c r="F232" i="4"/>
  <c r="E232" i="4" s="1"/>
  <c r="C232" i="4" s="1"/>
  <c r="BG166" i="4"/>
  <c r="BG229" i="4"/>
  <c r="M236" i="4"/>
  <c r="BG267" i="4"/>
  <c r="E58" i="4"/>
  <c r="C58" i="4" s="1"/>
  <c r="BG200" i="4"/>
  <c r="BG247" i="4"/>
  <c r="M259" i="4"/>
  <c r="C132" i="4"/>
  <c r="DF132" i="4" s="1"/>
  <c r="F230" i="4"/>
  <c r="E230" i="4" s="1"/>
  <c r="C230" i="4" s="1"/>
  <c r="E140" i="4"/>
  <c r="C140" i="4" s="1"/>
  <c r="E148" i="4"/>
  <c r="E157" i="4"/>
  <c r="C157" i="4" s="1"/>
  <c r="F195" i="4"/>
  <c r="E195" i="4" s="1"/>
  <c r="C195" i="4" s="1"/>
  <c r="F205" i="4"/>
  <c r="E205" i="4" s="1"/>
  <c r="C205" i="4" s="1"/>
  <c r="F237" i="4"/>
  <c r="E237" i="4" s="1"/>
  <c r="C237" i="4" s="1"/>
  <c r="BG189" i="4"/>
  <c r="M200" i="4"/>
  <c r="AC239" i="4"/>
  <c r="M247" i="4"/>
  <c r="F182" i="4"/>
  <c r="BG158" i="4"/>
  <c r="BG57" i="4"/>
  <c r="BG187" i="4"/>
  <c r="M189" i="4"/>
  <c r="BG241" i="4"/>
  <c r="C19" i="4"/>
  <c r="E139" i="4"/>
  <c r="C139" i="4" s="1"/>
  <c r="E147" i="4"/>
  <c r="C147" i="4" s="1"/>
  <c r="E146" i="4"/>
  <c r="C146" i="4" s="1"/>
  <c r="F260" i="4"/>
  <c r="E260" i="4" s="1"/>
  <c r="C260" i="4" s="1"/>
  <c r="E169" i="4"/>
  <c r="C169" i="4" s="1"/>
  <c r="F204" i="4"/>
  <c r="E204" i="4" s="1"/>
  <c r="C204" i="4" s="1"/>
  <c r="M158" i="4"/>
  <c r="M57" i="4"/>
  <c r="M187" i="4"/>
  <c r="M241" i="4"/>
  <c r="F186" i="4"/>
  <c r="E186" i="4" s="1"/>
  <c r="C186" i="4" s="1"/>
  <c r="BG163" i="4"/>
  <c r="M166" i="4"/>
  <c r="M229" i="4"/>
  <c r="V239" i="4"/>
  <c r="AE239" i="4"/>
  <c r="AU239" i="4"/>
  <c r="BG261" i="4"/>
  <c r="M267" i="4"/>
  <c r="F244" i="4"/>
  <c r="E244" i="4" s="1"/>
  <c r="C244" i="4" s="1"/>
  <c r="F183" i="4"/>
  <c r="E183" i="4" s="1"/>
  <c r="C183" i="4" s="1"/>
  <c r="F202" i="4"/>
  <c r="E202" i="4" s="1"/>
  <c r="C202" i="4" s="1"/>
  <c r="BG236" i="4"/>
  <c r="C112" i="4"/>
  <c r="DF112" i="4" s="1"/>
  <c r="F240" i="4"/>
  <c r="E240" i="4" s="1"/>
  <c r="C240" i="4" s="1"/>
  <c r="M163" i="4"/>
  <c r="BG259" i="4"/>
  <c r="M261" i="4"/>
  <c r="F41" i="4"/>
  <c r="E41" i="4" s="1"/>
  <c r="C41" i="4" s="1"/>
  <c r="E150" i="4"/>
  <c r="C150" i="4" s="1"/>
  <c r="E156" i="4"/>
  <c r="C156" i="4" s="1"/>
  <c r="C171" i="4"/>
  <c r="E149" i="4"/>
  <c r="C149" i="4" s="1"/>
  <c r="F235" i="4"/>
  <c r="E235" i="4" s="1"/>
  <c r="C235" i="4" s="1"/>
  <c r="C16" i="4"/>
  <c r="F199" i="4"/>
  <c r="E199" i="4" s="1"/>
  <c r="C199" i="4" s="1"/>
  <c r="F234" i="4"/>
  <c r="E234" i="4" s="1"/>
  <c r="C234" i="4" s="1"/>
  <c r="E159" i="4"/>
  <c r="C159" i="4" s="1"/>
  <c r="F162" i="4"/>
  <c r="E162" i="4" s="1"/>
  <c r="C162" i="4" s="1"/>
  <c r="E242" i="4"/>
  <c r="C242" i="4" s="1"/>
  <c r="C89" i="4"/>
  <c r="DF89" i="4" s="1"/>
  <c r="E143" i="4"/>
  <c r="C143" i="4" s="1"/>
  <c r="C275" i="4"/>
  <c r="E142" i="4"/>
  <c r="C142" i="4" s="1"/>
  <c r="C23" i="4"/>
  <c r="F46" i="4"/>
  <c r="E46" i="4" s="1"/>
  <c r="C46" i="4" s="1"/>
  <c r="E141" i="4"/>
  <c r="C141" i="4" s="1"/>
  <c r="F165" i="4"/>
  <c r="E165" i="4" s="1"/>
  <c r="C165" i="4" s="1"/>
  <c r="F190" i="4"/>
  <c r="E190" i="4" s="1"/>
  <c r="F206" i="4"/>
  <c r="E206" i="4" s="1"/>
  <c r="C206" i="4" s="1"/>
  <c r="R239" i="4"/>
  <c r="C32" i="4"/>
  <c r="E151" i="4"/>
  <c r="C151" i="4" s="1"/>
  <c r="AH246" i="4"/>
  <c r="BJ246" i="4"/>
  <c r="O239" i="4"/>
  <c r="BC239" i="4"/>
  <c r="Z246" i="4"/>
  <c r="AL239" i="4"/>
  <c r="AT239" i="4"/>
  <c r="BB239" i="4"/>
  <c r="AK239" i="4"/>
  <c r="S239" i="4"/>
  <c r="BJ239" i="4"/>
  <c r="N246" i="4"/>
  <c r="V246" i="4"/>
  <c r="AL246" i="4"/>
  <c r="AT246" i="4"/>
  <c r="BB246" i="4"/>
  <c r="AI239" i="4"/>
  <c r="AY239" i="4"/>
  <c r="J239" i="4"/>
  <c r="Z239" i="4"/>
  <c r="AH239" i="4"/>
  <c r="AX239" i="4"/>
  <c r="K246" i="4"/>
  <c r="S246" i="4"/>
  <c r="AA246" i="4"/>
  <c r="AI246" i="4"/>
  <c r="AQ246" i="4"/>
  <c r="AY246" i="4"/>
  <c r="AX246" i="4"/>
  <c r="BF246" i="4"/>
  <c r="W239" i="4"/>
  <c r="AM239" i="4"/>
  <c r="N239" i="4"/>
  <c r="AS239" i="4"/>
  <c r="K239" i="4"/>
  <c r="AQ239" i="4"/>
  <c r="J246" i="4"/>
  <c r="AP246" i="4"/>
  <c r="R246" i="4"/>
  <c r="O246" i="4"/>
  <c r="W246" i="4"/>
  <c r="AE246" i="4"/>
  <c r="AM246" i="4"/>
  <c r="AU246" i="4"/>
  <c r="BC246" i="4"/>
  <c r="I246" i="4"/>
  <c r="P246" i="4"/>
  <c r="X246" i="4"/>
  <c r="AF246" i="4"/>
  <c r="AN246" i="4"/>
  <c r="AV246" i="4"/>
  <c r="BD246" i="4"/>
  <c r="AC246" i="4"/>
  <c r="AK246" i="4"/>
  <c r="AS246" i="4"/>
  <c r="BA246" i="4"/>
  <c r="BI246" i="4"/>
  <c r="L246" i="4"/>
  <c r="T246" i="4"/>
  <c r="AB246" i="4"/>
  <c r="AJ246" i="4"/>
  <c r="AR246" i="4"/>
  <c r="AZ246" i="4"/>
  <c r="BH246" i="4"/>
  <c r="Q246" i="4"/>
  <c r="Y246" i="4"/>
  <c r="AG246" i="4"/>
  <c r="AO246" i="4"/>
  <c r="AW246" i="4"/>
  <c r="BE246" i="4"/>
  <c r="I239" i="4"/>
  <c r="Y239" i="4"/>
  <c r="AG239" i="4"/>
  <c r="AO239" i="4"/>
  <c r="BE239" i="4"/>
  <c r="P239" i="4"/>
  <c r="X239" i="4"/>
  <c r="AF239" i="4"/>
  <c r="AN239" i="4"/>
  <c r="AV239" i="4"/>
  <c r="BD239" i="4"/>
  <c r="L239" i="4"/>
  <c r="T239" i="4"/>
  <c r="AB239" i="4"/>
  <c r="AJ239" i="4"/>
  <c r="AR239" i="4"/>
  <c r="AZ239" i="4"/>
  <c r="BH239" i="4"/>
  <c r="Q239" i="4"/>
  <c r="AW239" i="4"/>
  <c r="BI45" i="4"/>
  <c r="BF45" i="4"/>
  <c r="BE45" i="4"/>
  <c r="BD45" i="4"/>
  <c r="BC45" i="4"/>
  <c r="BB45" i="4"/>
  <c r="BA45" i="4"/>
  <c r="AZ45" i="4"/>
  <c r="AY45" i="4"/>
  <c r="AX45" i="4"/>
  <c r="AW45" i="4"/>
  <c r="AV45" i="4"/>
  <c r="AU45" i="4"/>
  <c r="AT45" i="4"/>
  <c r="AS45" i="4"/>
  <c r="AR45" i="4"/>
  <c r="AQ45" i="4"/>
  <c r="AP45" i="4"/>
  <c r="AO45" i="4"/>
  <c r="AN45" i="4"/>
  <c r="AM45" i="4"/>
  <c r="AL45" i="4"/>
  <c r="AK45" i="4"/>
  <c r="AJ45" i="4"/>
  <c r="AI45" i="4"/>
  <c r="AH45" i="4"/>
  <c r="AG45" i="4"/>
  <c r="AF45" i="4"/>
  <c r="AC45" i="4"/>
  <c r="AB45" i="4"/>
  <c r="AA45" i="4"/>
  <c r="Z45" i="4"/>
  <c r="Y45" i="4"/>
  <c r="X45" i="4"/>
  <c r="W45" i="4"/>
  <c r="T45" i="4"/>
  <c r="S45" i="4"/>
  <c r="R45" i="4"/>
  <c r="Q45" i="4"/>
  <c r="P45" i="4"/>
  <c r="O45" i="4"/>
  <c r="L45" i="4"/>
  <c r="K45" i="4"/>
  <c r="J45" i="4"/>
  <c r="I45" i="4"/>
  <c r="BJ12" i="4"/>
  <c r="BI12" i="4"/>
  <c r="BF12" i="4"/>
  <c r="BF11" i="4" s="1"/>
  <c r="BE12" i="4"/>
  <c r="BE11" i="4" s="1"/>
  <c r="BD12" i="4"/>
  <c r="BD11" i="4" s="1"/>
  <c r="BC12" i="4"/>
  <c r="BC11" i="4" s="1"/>
  <c r="BB12" i="4"/>
  <c r="BB11" i="4" s="1"/>
  <c r="BA11" i="4"/>
  <c r="AZ12" i="4"/>
  <c r="AZ11" i="4" s="1"/>
  <c r="AY12" i="4"/>
  <c r="AY11" i="4" s="1"/>
  <c r="AX12" i="4"/>
  <c r="AX11" i="4" s="1"/>
  <c r="AW12" i="4"/>
  <c r="AW11" i="4" s="1"/>
  <c r="AV12" i="4"/>
  <c r="AV11" i="4" s="1"/>
  <c r="AU12" i="4"/>
  <c r="AU11" i="4" s="1"/>
  <c r="AT12" i="4"/>
  <c r="AT11" i="4" s="1"/>
  <c r="AS12" i="4"/>
  <c r="AS11" i="4" s="1"/>
  <c r="AR12" i="4"/>
  <c r="AR11" i="4" s="1"/>
  <c r="AQ12" i="4"/>
  <c r="AQ11" i="4" s="1"/>
  <c r="AP12" i="4"/>
  <c r="AP11" i="4" s="1"/>
  <c r="AO12" i="4"/>
  <c r="AO11" i="4" s="1"/>
  <c r="AN12" i="4"/>
  <c r="AN11" i="4" s="1"/>
  <c r="AM12" i="4"/>
  <c r="AM11" i="4" s="1"/>
  <c r="AL12" i="4"/>
  <c r="AL11" i="4" s="1"/>
  <c r="AK12" i="4"/>
  <c r="AK11" i="4" s="1"/>
  <c r="AJ12" i="4"/>
  <c r="AJ11" i="4" s="1"/>
  <c r="AI12" i="4"/>
  <c r="AI11" i="4" s="1"/>
  <c r="AH12" i="4"/>
  <c r="AH11" i="4" s="1"/>
  <c r="AG12" i="4"/>
  <c r="AG11" i="4" s="1"/>
  <c r="AF12" i="4"/>
  <c r="AF11" i="4" s="1"/>
  <c r="AC12" i="4"/>
  <c r="AC11" i="4" s="1"/>
  <c r="AB12" i="4"/>
  <c r="AB11" i="4" s="1"/>
  <c r="AA12" i="4"/>
  <c r="AA11" i="4" s="1"/>
  <c r="Z12" i="4"/>
  <c r="Z11" i="4" s="1"/>
  <c r="Y12" i="4"/>
  <c r="Y11" i="4" s="1"/>
  <c r="X12" i="4"/>
  <c r="X11" i="4" s="1"/>
  <c r="W12" i="4"/>
  <c r="W11" i="4" s="1"/>
  <c r="T12" i="4"/>
  <c r="T11" i="4" s="1"/>
  <c r="S12" i="4"/>
  <c r="S11" i="4" s="1"/>
  <c r="R12" i="4"/>
  <c r="R11" i="4" s="1"/>
  <c r="Q12" i="4"/>
  <c r="Q11" i="4" s="1"/>
  <c r="P12" i="4"/>
  <c r="P11" i="4" s="1"/>
  <c r="O12" i="4"/>
  <c r="O11" i="4" s="1"/>
  <c r="L12" i="4"/>
  <c r="L11" i="4" s="1"/>
  <c r="K12" i="4"/>
  <c r="K11" i="4" s="1"/>
  <c r="J12" i="4"/>
  <c r="J11" i="4" s="1"/>
  <c r="I12" i="4"/>
  <c r="I11" i="4" s="1"/>
  <c r="E63" i="4" l="1"/>
  <c r="C289" i="4"/>
  <c r="C288" i="4"/>
  <c r="E48" i="4"/>
  <c r="E47" i="4" s="1"/>
  <c r="E30" i="4"/>
  <c r="C15" i="4"/>
  <c r="F13" i="4"/>
  <c r="H56" i="4"/>
  <c r="G56" i="4" s="1"/>
  <c r="G62" i="4"/>
  <c r="G239" i="4"/>
  <c r="G246" i="4"/>
  <c r="F181" i="4"/>
  <c r="E207" i="4"/>
  <c r="E223" i="4"/>
  <c r="C243" i="4"/>
  <c r="F63" i="4"/>
  <c r="E182" i="4"/>
  <c r="E181" i="4" s="1"/>
  <c r="BG239" i="4"/>
  <c r="AD62" i="4"/>
  <c r="M62" i="4"/>
  <c r="M56" i="4" s="1"/>
  <c r="AD246" i="4"/>
  <c r="U246" i="4" s="1"/>
  <c r="AD239" i="4"/>
  <c r="U239" i="4" s="1"/>
  <c r="AE56" i="4"/>
  <c r="AD56" i="4" s="1"/>
  <c r="BC238" i="4"/>
  <c r="U57" i="4"/>
  <c r="U62" i="4"/>
  <c r="F29" i="4"/>
  <c r="F170" i="4"/>
  <c r="E137" i="4"/>
  <c r="F136" i="4"/>
  <c r="F189" i="4"/>
  <c r="E189" i="4" s="1"/>
  <c r="AC238" i="4"/>
  <c r="K44" i="4"/>
  <c r="J238" i="4"/>
  <c r="BF238" i="4"/>
  <c r="R238" i="4"/>
  <c r="AP238" i="4"/>
  <c r="AA238" i="4"/>
  <c r="BJ238" i="4"/>
  <c r="F200" i="4"/>
  <c r="E200" i="4" s="1"/>
  <c r="C200" i="4" s="1"/>
  <c r="F247" i="4"/>
  <c r="E247" i="4" s="1"/>
  <c r="C247" i="4" s="1"/>
  <c r="K238" i="4"/>
  <c r="BA238" i="4"/>
  <c r="AL44" i="4"/>
  <c r="BI238" i="4"/>
  <c r="N238" i="4"/>
  <c r="F166" i="4"/>
  <c r="E166" i="4" s="1"/>
  <c r="BB238" i="4"/>
  <c r="AH238" i="4"/>
  <c r="F229" i="4"/>
  <c r="E229" i="4" s="1"/>
  <c r="C229" i="4" s="1"/>
  <c r="S44" i="4"/>
  <c r="AU238" i="4"/>
  <c r="V238" i="4"/>
  <c r="AQ238" i="4"/>
  <c r="F163" i="4"/>
  <c r="E163" i="4" s="1"/>
  <c r="C163" i="4" s="1"/>
  <c r="Z238" i="4"/>
  <c r="F259" i="4"/>
  <c r="E259" i="4" s="1"/>
  <c r="C259" i="4" s="1"/>
  <c r="F236" i="4"/>
  <c r="E236" i="4" s="1"/>
  <c r="C236" i="4" s="1"/>
  <c r="F261" i="4"/>
  <c r="E261" i="4" s="1"/>
  <c r="Y238" i="4"/>
  <c r="AX238" i="4"/>
  <c r="F267" i="4"/>
  <c r="E267" i="4" s="1"/>
  <c r="F187" i="4"/>
  <c r="E187" i="4" s="1"/>
  <c r="C187" i="4" s="1"/>
  <c r="F158" i="4"/>
  <c r="E158" i="4" s="1"/>
  <c r="C158" i="4" s="1"/>
  <c r="F57" i="4"/>
  <c r="M246" i="4"/>
  <c r="F241" i="4"/>
  <c r="E241" i="4" s="1"/>
  <c r="AL238" i="4"/>
  <c r="V12" i="4"/>
  <c r="AE12" i="4"/>
  <c r="AD12" i="4" s="1"/>
  <c r="AK238" i="4"/>
  <c r="W238" i="4"/>
  <c r="AT238" i="4"/>
  <c r="H45" i="4"/>
  <c r="G45" i="4" s="1"/>
  <c r="BH45" i="4"/>
  <c r="BG45" i="4" s="1"/>
  <c r="AY44" i="4"/>
  <c r="AG238" i="4"/>
  <c r="N12" i="4"/>
  <c r="BG246" i="4"/>
  <c r="M239" i="4"/>
  <c r="AE238" i="4"/>
  <c r="H12" i="4"/>
  <c r="G12" i="4" s="1"/>
  <c r="BH12" i="4"/>
  <c r="BG12" i="4" s="1"/>
  <c r="N45" i="4"/>
  <c r="M45" i="4" s="1"/>
  <c r="AE45" i="4"/>
  <c r="AD45" i="4" s="1"/>
  <c r="V45" i="4"/>
  <c r="AV44" i="4"/>
  <c r="AI238" i="4"/>
  <c r="AY238" i="4"/>
  <c r="AA44" i="4"/>
  <c r="AT44" i="4"/>
  <c r="AF44" i="4"/>
  <c r="Z44" i="4"/>
  <c r="AI44" i="4"/>
  <c r="BB44" i="4"/>
  <c r="BC44" i="4"/>
  <c r="BC43" i="4" s="1"/>
  <c r="L44" i="4"/>
  <c r="AS238" i="4"/>
  <c r="O238" i="4"/>
  <c r="S238" i="4"/>
  <c r="BD44" i="4"/>
  <c r="AB44" i="4"/>
  <c r="AP44" i="4"/>
  <c r="AG44" i="4"/>
  <c r="AZ238" i="4"/>
  <c r="AM238" i="4"/>
  <c r="Q44" i="4"/>
  <c r="BA44" i="4"/>
  <c r="AM44" i="4"/>
  <c r="BF44" i="4"/>
  <c r="R44" i="4"/>
  <c r="Y44" i="4"/>
  <c r="AR44" i="4"/>
  <c r="AC44" i="4"/>
  <c r="O44" i="4"/>
  <c r="AO44" i="4"/>
  <c r="AZ44" i="4"/>
  <c r="AJ44" i="4"/>
  <c r="AK44" i="4"/>
  <c r="W44" i="4"/>
  <c r="W43" i="4" s="1"/>
  <c r="P44" i="4"/>
  <c r="AW44" i="4"/>
  <c r="I44" i="4"/>
  <c r="J44" i="4"/>
  <c r="AS44" i="4"/>
  <c r="X44" i="4"/>
  <c r="BE44" i="4"/>
  <c r="AX44" i="4"/>
  <c r="AU44" i="4"/>
  <c r="AN44" i="4"/>
  <c r="AH44" i="4"/>
  <c r="AQ44" i="4"/>
  <c r="T44" i="4"/>
  <c r="BD238" i="4"/>
  <c r="X238" i="4"/>
  <c r="I238" i="4"/>
  <c r="P238" i="4"/>
  <c r="AF238" i="4"/>
  <c r="AO238" i="4"/>
  <c r="AW238" i="4"/>
  <c r="L238" i="4"/>
  <c r="BE238" i="4"/>
  <c r="AJ238" i="4"/>
  <c r="AV238" i="4"/>
  <c r="Q238" i="4"/>
  <c r="T238" i="4"/>
  <c r="AR238" i="4"/>
  <c r="AB238" i="4"/>
  <c r="AN238" i="4"/>
  <c r="BH238" i="4"/>
  <c r="H238" i="4"/>
  <c r="A269" i="4"/>
  <c r="A270" i="4" s="1"/>
  <c r="A271" i="4" s="1"/>
  <c r="C35" i="4"/>
  <c r="C36" i="4"/>
  <c r="C38" i="4"/>
  <c r="AH43" i="4" l="1"/>
  <c r="AC43" i="4"/>
  <c r="BE43" i="4"/>
  <c r="BB43" i="4"/>
  <c r="P43" i="4"/>
  <c r="I43" i="4"/>
  <c r="Z43" i="4"/>
  <c r="Q43" i="4"/>
  <c r="AT43" i="4"/>
  <c r="D272" i="4"/>
  <c r="D246" i="4" s="1"/>
  <c r="D238" i="4" s="1"/>
  <c r="D43" i="4" s="1"/>
  <c r="D303" i="4" s="1"/>
  <c r="AQ43" i="4"/>
  <c r="J43" i="4"/>
  <c r="T43" i="4"/>
  <c r="AM43" i="4"/>
  <c r="AK43" i="4"/>
  <c r="AG43" i="4"/>
  <c r="AS43" i="4"/>
  <c r="AP43" i="4"/>
  <c r="AF43" i="4"/>
  <c r="AX43" i="4"/>
  <c r="AI43" i="4"/>
  <c r="AY43" i="4"/>
  <c r="AZ43" i="4"/>
  <c r="AA43" i="4"/>
  <c r="BA43" i="4"/>
  <c r="BF43" i="4"/>
  <c r="AV43" i="4"/>
  <c r="AU43" i="4"/>
  <c r="K43" i="4"/>
  <c r="O43" i="4"/>
  <c r="R43" i="4"/>
  <c r="S43" i="4"/>
  <c r="AO43" i="4"/>
  <c r="AL43" i="4"/>
  <c r="BD43" i="4"/>
  <c r="X43" i="4"/>
  <c r="AJ43" i="4"/>
  <c r="AB43" i="4"/>
  <c r="Y43" i="4"/>
  <c r="AR43" i="4"/>
  <c r="L43" i="4"/>
  <c r="AN43" i="4"/>
  <c r="AW43" i="4"/>
  <c r="G238" i="4"/>
  <c r="E13" i="4"/>
  <c r="C13" i="4" s="1"/>
  <c r="C224" i="4"/>
  <c r="C182" i="4"/>
  <c r="F62" i="4"/>
  <c r="F56" i="4" s="1"/>
  <c r="C273" i="4"/>
  <c r="E272" i="4"/>
  <c r="C14" i="4"/>
  <c r="AD238" i="4"/>
  <c r="U238" i="4" s="1"/>
  <c r="U56" i="4"/>
  <c r="F246" i="4"/>
  <c r="E246" i="4" s="1"/>
  <c r="E57" i="4"/>
  <c r="C30" i="4"/>
  <c r="E29" i="4"/>
  <c r="E170" i="4"/>
  <c r="C137" i="4"/>
  <c r="E136" i="4"/>
  <c r="H44" i="4"/>
  <c r="BG238" i="4"/>
  <c r="M238" i="4"/>
  <c r="AE44" i="4"/>
  <c r="N44" i="4"/>
  <c r="N43" i="4" s="1"/>
  <c r="N11" i="4"/>
  <c r="M11" i="4" s="1"/>
  <c r="M12" i="4"/>
  <c r="V11" i="4"/>
  <c r="F45" i="4"/>
  <c r="AE11" i="4"/>
  <c r="AD11" i="4" s="1"/>
  <c r="U12" i="4"/>
  <c r="F239" i="4"/>
  <c r="E239" i="4" s="1"/>
  <c r="V44" i="4"/>
  <c r="H11" i="4"/>
  <c r="G11" i="4" s="1"/>
  <c r="U45" i="4"/>
  <c r="C270" i="4"/>
  <c r="C266" i="4"/>
  <c r="C269" i="4"/>
  <c r="C271" i="4"/>
  <c r="C215" i="4"/>
  <c r="C212" i="4"/>
  <c r="C210" i="4"/>
  <c r="C174" i="4"/>
  <c r="C120" i="4"/>
  <c r="DF120" i="4" s="1"/>
  <c r="C154" i="4"/>
  <c r="C125" i="4"/>
  <c r="DF125" i="4" s="1"/>
  <c r="C127" i="4"/>
  <c r="DF127" i="4" s="1"/>
  <c r="C110" i="4"/>
  <c r="DF110" i="4" s="1"/>
  <c r="C155" i="4"/>
  <c r="C111" i="4"/>
  <c r="DF111" i="4" s="1"/>
  <c r="C135" i="4"/>
  <c r="DF135" i="4" s="1"/>
  <c r="C102" i="4"/>
  <c r="DF102" i="4" s="1"/>
  <c r="C84" i="4"/>
  <c r="DF84" i="4" s="1"/>
  <c r="C81" i="4"/>
  <c r="DF81" i="4" s="1"/>
  <c r="C85" i="4"/>
  <c r="DF85" i="4" s="1"/>
  <c r="C100" i="4"/>
  <c r="DF100" i="4" s="1"/>
  <c r="C101" i="4"/>
  <c r="DF101" i="4" s="1"/>
  <c r="C87" i="4"/>
  <c r="DF87" i="4" s="1"/>
  <c r="C82" i="4"/>
  <c r="DF82" i="4" s="1"/>
  <c r="C80" i="4"/>
  <c r="DF80" i="4" s="1"/>
  <c r="C83" i="4"/>
  <c r="DF83" i="4" s="1"/>
  <c r="C86" i="4"/>
  <c r="DF86" i="4" s="1"/>
  <c r="C88" i="4"/>
  <c r="DF88" i="4" s="1"/>
  <c r="C49" i="4"/>
  <c r="C272" i="4" l="1"/>
  <c r="C43" i="4"/>
  <c r="V43" i="4"/>
  <c r="AE43" i="4"/>
  <c r="G44" i="4"/>
  <c r="H43" i="4"/>
  <c r="E62" i="4"/>
  <c r="T303" i="4"/>
  <c r="AW303" i="4"/>
  <c r="J303" i="4"/>
  <c r="W303" i="4"/>
  <c r="AS303" i="4"/>
  <c r="AQ303" i="4"/>
  <c r="BD303" i="4"/>
  <c r="BE303" i="4"/>
  <c r="AN303" i="4"/>
  <c r="AI303" i="4"/>
  <c r="AO303" i="4"/>
  <c r="O303" i="4"/>
  <c r="I303" i="4"/>
  <c r="AX303" i="4"/>
  <c r="AK303" i="4"/>
  <c r="AL303" i="4"/>
  <c r="BB303" i="4"/>
  <c r="AU303" i="4"/>
  <c r="BF303" i="4"/>
  <c r="R303" i="4"/>
  <c r="AC303" i="4"/>
  <c r="BC303" i="4"/>
  <c r="AA303" i="4"/>
  <c r="AR303" i="4"/>
  <c r="BA303" i="4"/>
  <c r="K303" i="4"/>
  <c r="AT303" i="4"/>
  <c r="X303" i="4"/>
  <c r="AV303" i="4"/>
  <c r="P303" i="4"/>
  <c r="AM303" i="4"/>
  <c r="Z303" i="4"/>
  <c r="Q303" i="4"/>
  <c r="AZ303" i="4"/>
  <c r="AF303" i="4"/>
  <c r="AY303" i="4"/>
  <c r="AJ303" i="4"/>
  <c r="AB303" i="4"/>
  <c r="AG303" i="4"/>
  <c r="Y303" i="4"/>
  <c r="AP303" i="4"/>
  <c r="AH303" i="4"/>
  <c r="A100" i="4"/>
  <c r="S303" i="4"/>
  <c r="L303" i="4"/>
  <c r="AD44" i="4"/>
  <c r="C57" i="4"/>
  <c r="F238" i="4"/>
  <c r="M44" i="4"/>
  <c r="U11" i="4"/>
  <c r="F12" i="4"/>
  <c r="E12" i="4" s="1"/>
  <c r="N303" i="4"/>
  <c r="E45" i="4"/>
  <c r="F11" i="4"/>
  <c r="C29" i="4"/>
  <c r="C173" i="4"/>
  <c r="C148" i="4"/>
  <c r="C208" i="4"/>
  <c r="C265" i="4"/>
  <c r="C226" i="4"/>
  <c r="C268" i="4"/>
  <c r="C134" i="4"/>
  <c r="DF134" i="4" s="1"/>
  <c r="BJ62" i="4"/>
  <c r="BI62" i="4"/>
  <c r="BH62" i="4"/>
  <c r="G43" i="4" l="1"/>
  <c r="U44" i="4"/>
  <c r="AD43" i="4"/>
  <c r="F44" i="4"/>
  <c r="M43" i="4"/>
  <c r="M303" i="4" s="1"/>
  <c r="H303" i="4"/>
  <c r="E238" i="4"/>
  <c r="BH56" i="4"/>
  <c r="AE303" i="4"/>
  <c r="BI56" i="4"/>
  <c r="BI44" i="4" s="1"/>
  <c r="BI43" i="4" s="1"/>
  <c r="BJ56" i="4"/>
  <c r="BJ44" i="4" s="1"/>
  <c r="BJ43" i="4" s="1"/>
  <c r="BG62" i="4"/>
  <c r="V303" i="4"/>
  <c r="C47" i="4"/>
  <c r="C48" i="4"/>
  <c r="C12" i="4"/>
  <c r="C166" i="4"/>
  <c r="C170" i="4"/>
  <c r="C207" i="4"/>
  <c r="C223" i="4"/>
  <c r="C63" i="4"/>
  <c r="C267" i="4"/>
  <c r="C136" i="4"/>
  <c r="C190" i="4"/>
  <c r="N29" i="1"/>
  <c r="M29" i="1"/>
  <c r="L29" i="1"/>
  <c r="K29" i="1"/>
  <c r="J29" i="1"/>
  <c r="I29" i="1"/>
  <c r="H29" i="1"/>
  <c r="G29" i="1"/>
  <c r="F29" i="1"/>
  <c r="D36" i="5"/>
  <c r="F43" i="4" l="1"/>
  <c r="U43" i="4"/>
  <c r="U303" i="4" s="1"/>
  <c r="A116" i="4"/>
  <c r="AD303" i="4"/>
  <c r="G303" i="4"/>
  <c r="BG56" i="4"/>
  <c r="C239" i="4"/>
  <c r="C241" i="4"/>
  <c r="C45" i="4"/>
  <c r="C261" i="4"/>
  <c r="C189" i="4"/>
  <c r="BJ40" i="4"/>
  <c r="BI40" i="4"/>
  <c r="BH40" i="4"/>
  <c r="BJ11" i="4" l="1"/>
  <c r="BJ303" i="4" s="1"/>
  <c r="BI11" i="4"/>
  <c r="BI303" i="4" s="1"/>
  <c r="F303" i="4"/>
  <c r="BH44" i="4"/>
  <c r="BH43" i="4" s="1"/>
  <c r="BH11" i="4"/>
  <c r="BG40" i="4"/>
  <c r="C238" i="4"/>
  <c r="C246" i="4"/>
  <c r="E23" i="1"/>
  <c r="E12" i="1"/>
  <c r="E24" i="1"/>
  <c r="E40" i="4" l="1"/>
  <c r="BG44" i="4"/>
  <c r="BG11" i="4"/>
  <c r="E19" i="1"/>
  <c r="E44" i="4" l="1"/>
  <c r="BG43" i="4"/>
  <c r="C40" i="4"/>
  <c r="E11" i="4"/>
  <c r="C11" i="4" s="1"/>
  <c r="BH303" i="4"/>
  <c r="E28" i="1"/>
  <c r="E27" i="1"/>
  <c r="E26" i="1"/>
  <c r="E25" i="1"/>
  <c r="E22" i="1"/>
  <c r="E21" i="1"/>
  <c r="E20" i="1"/>
  <c r="E18" i="1"/>
  <c r="E17" i="1"/>
  <c r="E16" i="1"/>
  <c r="E15" i="1"/>
  <c r="E14" i="1"/>
  <c r="E13" i="1"/>
  <c r="E11" i="1"/>
  <c r="E9" i="1"/>
  <c r="E43" i="4" l="1"/>
  <c r="E303" i="4" s="1"/>
  <c r="C44" i="4"/>
  <c r="BG303" i="4"/>
  <c r="E29" i="1"/>
  <c r="C303" i="4" l="1"/>
  <c r="C181" i="4"/>
  <c r="E56" i="4" l="1"/>
  <c r="C56" i="4" s="1"/>
  <c r="C62" i="4"/>
</calcChain>
</file>

<file path=xl/sharedStrings.xml><?xml version="1.0" encoding="utf-8"?>
<sst xmlns="http://schemas.openxmlformats.org/spreadsheetml/2006/main" count="2142" uniqueCount="749">
  <si>
    <t>Biểu 10/CH</t>
  </si>
  <si>
    <t>CỦA HUYỆN ĐĂK GLEI</t>
  </si>
  <si>
    <t>Đơn vị tính: ha</t>
  </si>
  <si>
    <t>STT</t>
  </si>
  <si>
    <t>Tên công trình, dự án</t>
  </si>
  <si>
    <t>Diện tích hiện trạng</t>
  </si>
  <si>
    <t>Diện tích tăng thêm</t>
  </si>
  <si>
    <t>Sử dụng từ các loại đất</t>
  </si>
  <si>
    <t>Địa điểm (đến cấp xã)</t>
  </si>
  <si>
    <t xml:space="preserve">Vị trí trên bản đồ </t>
  </si>
  <si>
    <t>Mã QH</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</si>
  <si>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</si>
  <si>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</si>
  <si>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</si>
  <si>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</si>
  <si>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</si>
  <si>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</si>
  <si>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</si>
  <si>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</si>
  <si>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</si>
  <si>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</si>
  <si>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</si>
  <si>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</si>
  <si>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</si>
  <si>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</si>
  <si>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</si>
  <si>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</si>
  <si>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</si>
  <si>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</si>
  <si>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</si>
  <si>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</si>
  <si>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</si>
  <si>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</si>
  <si>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</si>
  <si>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</si>
  <si>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</si>
  <si>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</si>
  <si>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</si>
  <si>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</si>
  <si>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</si>
  <si>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</si>
  <si>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</si>
  <si>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</si>
  <si>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chuyên trồng lúa nước</t>
  </si>
  <si>
    <t>Đất trồng lúa nước còn lại</t>
  </si>
  <si>
    <t>Đất trồng lúa nương</t>
  </si>
  <si>
    <t>Đất rừng phòng hộ</t>
  </si>
  <si>
    <t>Đất rừng đặc dụng</t>
  </si>
  <si>
    <t>Đất rừng sản xuất</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</si>
  <si>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</si>
  <si>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</si>
  <si>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</si>
  <si>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</si>
  <si>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</si>
  <si>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</si>
  <si>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</si>
  <si>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</si>
  <si>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</si>
  <si>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</si>
  <si>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</si>
  <si>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</si>
  <si>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</si>
  <si>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</si>
  <si>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</si>
  <si>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</si>
  <si>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</si>
  <si>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</si>
  <si>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</si>
  <si>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</si>
  <si>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</si>
  <si>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</si>
  <si>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</si>
  <si>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</si>
  <si>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</si>
  <si>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</si>
  <si>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</si>
  <si>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</si>
  <si>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</si>
  <si>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</si>
  <si>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</si>
  <si>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</si>
  <si>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</si>
  <si>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</si>
  <si>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</si>
  <si>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</si>
  <si>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</si>
  <si>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</si>
  <si>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</si>
  <si>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</si>
  <si>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</si>
  <si>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</si>
  <si>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</si>
  <si>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</si>
  <si>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</si>
  <si>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</si>
  <si>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</si>
  <si>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</si>
  <si>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</si>
  <si>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</si>
  <si>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</si>
  <si>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</si>
  <si>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</si>
  <si>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</si>
  <si>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</si>
  <si>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</si>
  <si>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</si>
  <si>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</si>
  <si>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</si>
  <si>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</si>
  <si>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</si>
  <si>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</si>
  <si>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</si>
  <si>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</si>
  <si>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</si>
  <si>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</si>
  <si>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</si>
  <si>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</si>
  <si>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</si>
  <si>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</si>
  <si>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</si>
  <si>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</si>
  <si>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</si>
  <si>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</si>
  <si>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</si>
  <si>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</si>
  <si>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</si>
  <si>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</si>
  <si>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Nhà làm việc BCHQS xã</t>
  </si>
  <si>
    <t>Thị trấn Đăk Glei</t>
  </si>
  <si>
    <t>DP1</t>
  </si>
  <si>
    <t>Xã Ngọc Linh</t>
  </si>
  <si>
    <t>NL1</t>
  </si>
  <si>
    <t>Xã Đăk Môn</t>
  </si>
  <si>
    <t>Xã Xốp</t>
  </si>
  <si>
    <t>X1</t>
  </si>
  <si>
    <t>Xã Đăk Kroong</t>
  </si>
  <si>
    <t>DK17</t>
  </si>
  <si>
    <t>Xã Đăk Man</t>
  </si>
  <si>
    <t>Xã Đăk Nhoong</t>
  </si>
  <si>
    <t>DN14</t>
  </si>
  <si>
    <t>Xã Đăk Choong</t>
  </si>
  <si>
    <t>DC10</t>
  </si>
  <si>
    <t>Xã Đăk Plô</t>
  </si>
  <si>
    <t>Xã Đăk Long</t>
  </si>
  <si>
    <t>DN12</t>
  </si>
  <si>
    <t>DM6</t>
  </si>
  <si>
    <t>ĐM6</t>
  </si>
  <si>
    <t>Xã Đăk Pek</t>
  </si>
  <si>
    <t>NL2</t>
  </si>
  <si>
    <t>Xã Mường Hoong</t>
  </si>
  <si>
    <t>1.1.2</t>
  </si>
  <si>
    <t>Công trình, dự án mục đích, an ninh</t>
  </si>
  <si>
    <t>DP17</t>
  </si>
  <si>
    <t>Nhà làm việc Công an cấp xã</t>
  </si>
  <si>
    <t>NL3</t>
  </si>
  <si>
    <t>MH2</t>
  </si>
  <si>
    <t>PL1</t>
  </si>
  <si>
    <t>ĐM11</t>
  </si>
  <si>
    <t>X2</t>
  </si>
  <si>
    <t>DK18</t>
  </si>
  <si>
    <t>DL6</t>
  </si>
  <si>
    <t>DM9</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</si>
  <si>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</si>
  <si>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</si>
  <si>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</si>
  <si>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</si>
  <si>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</si>
  <si>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</si>
  <si>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</si>
  <si>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</si>
  <si>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</si>
  <si>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</si>
  <si>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</si>
  <si>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</si>
  <si>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DGL1</t>
  </si>
  <si>
    <t>Dự án đầu tư xây dựng hạ tầng, sản xuất giống dược liệu (giống gốc, giống thương phẩm) trên địa bàn tỉnh Kon Tum</t>
  </si>
  <si>
    <t>2.1.2</t>
  </si>
  <si>
    <t>2.2.1</t>
  </si>
  <si>
    <t>DK14</t>
  </si>
  <si>
    <t>2.2.2</t>
  </si>
  <si>
    <t>Đất khoáng sản</t>
  </si>
  <si>
    <t>Đất phát triển hạ tầng</t>
  </si>
  <si>
    <t>-</t>
  </si>
  <si>
    <t>X3</t>
  </si>
  <si>
    <t>Nâng cấp mở rộng huyện lộ ĐH 84 (dài 9,0 km (Km1450+600 đường HCM - Km 20 (Đường ĐH 86) huyện Đắk Glei)</t>
  </si>
  <si>
    <t>Đường Kè bảo vệ hai bờ sông Đông, Tây sông Pô Kô đoạn qua xã Đăk Pék và thị trấn Đăk Glei).</t>
  </si>
  <si>
    <t>Đường GTNT Đông Thượng (5 nhánh);</t>
  </si>
  <si>
    <t>Đường GTNT Dên Prông</t>
  </si>
  <si>
    <t>Đường GTNT  Măng rao 4 Nhánh</t>
  </si>
  <si>
    <t>Đường đi khu sản xuất thôn 14A ( đoạn từ nhà A Phúc đến ngã 3 đi Pêng Siel và Dên Prông</t>
  </si>
  <si>
    <t>Đường giao thông từ thị trấn Đăk Glei đi đến Đồn Biên phòng 669 xã Đăk Nhoong</t>
  </si>
  <si>
    <t>Cầu Đăk Pék qua sông Pô Kô</t>
  </si>
  <si>
    <t>DP6</t>
  </si>
  <si>
    <t>Tiểu dự án 2 – Đường giao thông từ làng Mô Bo đi làng Tu Chiêu A xã Mường Hoong và Đường giao thông từ làng Lê Vân đi làng Tân Rát 2 xã Ngọc Linh, huyện Đăk Glei thuộc dự án Đầu tư cơ sở hạ tầng các xã vùng ATK tỉnh Kon Tum</t>
  </si>
  <si>
    <t>NL5</t>
  </si>
  <si>
    <t>Đường GTNT Ngọc Hoàng MB đi Đăk Nai</t>
  </si>
  <si>
    <t>NL16</t>
  </si>
  <si>
    <t>Đường đi KSX  Vân Long thôn Ngọc Nang (Giai đoạn 1)</t>
  </si>
  <si>
    <t>Đường đi khu sản xuất Đăk Đơ (Nối dài) dài 2200m, rộng 2m</t>
  </si>
  <si>
    <t>PL68</t>
  </si>
  <si>
    <t>Đường đi khu sản xuất A Brỗ dài 800m, rộng 3m</t>
  </si>
  <si>
    <t>PL5</t>
  </si>
  <si>
    <t>Đường đi sản xuất Đăk Mế tới Đăk Nang dài 500m, rộng 3m</t>
  </si>
  <si>
    <t>PL64</t>
  </si>
  <si>
    <t>Làm mới đường đi vào nghĩa trang nhân dân thôn Pêng Lang dài 700m, rộng 3m</t>
  </si>
  <si>
    <t>PL7</t>
  </si>
  <si>
    <t>Đường đi khu sản xuất Đăk Nhol nối dài tới Tông Mơ Rao dài 300m, rộng 3m</t>
  </si>
  <si>
    <t>PL8</t>
  </si>
  <si>
    <t>Đường đi khu sản xuất từ nhà A Đủ đến Đăk Pa (nối dài) dài 600m, rộng 3m</t>
  </si>
  <si>
    <t>PL9</t>
  </si>
  <si>
    <t>Đường đi khu sản xuất nhà rông lên Đăk Lở (nối dài) dài 400m, rộng 3m</t>
  </si>
  <si>
    <t>PL63</t>
  </si>
  <si>
    <t>Làm mới cầu treo A Juông dài 50m, rộng 1.2m</t>
  </si>
  <si>
    <t>PL11</t>
  </si>
  <si>
    <t>Xây mới cầu dân sinh Đăk A Póc</t>
  </si>
  <si>
    <t>Đường đi khu sản xuất Đăk Zôm nối dài thôn Pêng Lang</t>
  </si>
  <si>
    <t>PL16</t>
  </si>
  <si>
    <t>Công trình Đường đi khu sản xuất Đăk A Hóc nối dài</t>
  </si>
  <si>
    <t>PL67</t>
  </si>
  <si>
    <t>Công trình Đường từ cầu treo Đăk Plô 1 nối dài</t>
  </si>
  <si>
    <t>PL17</t>
  </si>
  <si>
    <t>Công trình Đường từ cầu treo A Juông  nối dài</t>
  </si>
  <si>
    <t>PL18</t>
  </si>
  <si>
    <t>Đường đi khu sản xuất Đăk Nhạc thôn Bung Tôn</t>
  </si>
  <si>
    <t>PL66</t>
  </si>
  <si>
    <t>Đường đi khu sản xuất Đăk Ởp thôn Bung Tôn</t>
  </si>
  <si>
    <t>PL65</t>
  </si>
  <si>
    <t>Cầu 16/5 thị trấn Đăk Glei</t>
  </si>
  <si>
    <t>TT8</t>
  </si>
  <si>
    <t>Cầu qua trường nội trú</t>
  </si>
  <si>
    <t xml:space="preserve">Đường vào trung tâm huyện Đăk Glei </t>
  </si>
  <si>
    <t>TT10</t>
  </si>
  <si>
    <t>TT11</t>
  </si>
  <si>
    <t>TT12</t>
  </si>
  <si>
    <t>Làm mới cầu dân sinh qua sông Pô Kô (Đăk Poi)</t>
  </si>
  <si>
    <t>Đường giao thông đi khu sản xuất nhánh 2 thôn Đăk Xam, xã Đăk Môn</t>
  </si>
  <si>
    <t>Đường giao thông đi khu sản xuất nhánh 5 thôn Đăk Giấc xã Đăk Môn</t>
  </si>
  <si>
    <t>Đường đi sản xuất Đăk Trum thôn Vai Trang</t>
  </si>
  <si>
    <t>DL7</t>
  </si>
  <si>
    <t>Đường đi sản xuất Đăk Bang nối dài thôn Đăk Xây</t>
  </si>
  <si>
    <t>DL17</t>
  </si>
  <si>
    <t>DM4</t>
  </si>
  <si>
    <t>DM5</t>
  </si>
  <si>
    <t>DM10</t>
  </si>
  <si>
    <t>DM11</t>
  </si>
  <si>
    <t>Đường đi KSX Đắk Roi nối tiếp, thôn Đắk Ung</t>
  </si>
  <si>
    <t>DN23</t>
  </si>
  <si>
    <t>DN26</t>
  </si>
  <si>
    <t>Đường nội thôn Mô Mam</t>
  </si>
  <si>
    <t>Đường đi sản xuất Kon Brỏi (GĐ2)</t>
  </si>
  <si>
    <t>DC59</t>
  </si>
  <si>
    <t>Đường nội đồng Đăk Tin thôn Đăk Glây</t>
  </si>
  <si>
    <t>DC27</t>
  </si>
  <si>
    <t>Đường đi nghĩa địa các thôn Đăk Glây - Mô Mam - Kon Brỏi</t>
  </si>
  <si>
    <t>DC60</t>
  </si>
  <si>
    <t>DC33</t>
  </si>
  <si>
    <t>Thuỷ Lợi Đăk Đâu (Kéo Dài)</t>
  </si>
  <si>
    <t>Kênh Mương thủy lợi Đăk A Rá</t>
  </si>
  <si>
    <t>PL30</t>
  </si>
  <si>
    <t>Xây mới công trình thủy lợi A Brỗ</t>
  </si>
  <si>
    <t>Kênh mương Đăk Soong thôn Xốp Dùi</t>
  </si>
  <si>
    <t>X20</t>
  </si>
  <si>
    <t>Thuỷ lợi Nước Rùi thôn Xốp Dùi</t>
  </si>
  <si>
    <t>X23</t>
  </si>
  <si>
    <t>Tu sửa thủy lợi Đăk Nha thôn Dục Lang</t>
  </si>
  <si>
    <t>DL42</t>
  </si>
  <si>
    <t>Thủy lợi Đăk Sĩ thôn Mô Mam</t>
  </si>
  <si>
    <t>DC38</t>
  </si>
  <si>
    <t>Nhà văn hoá xã Đăk Pék</t>
  </si>
  <si>
    <t>DP8</t>
  </si>
  <si>
    <t>Nhà văn hóa xã Ngọc Linh</t>
  </si>
  <si>
    <t>NL6</t>
  </si>
  <si>
    <t>Xây mới nhà văn hóa xã Đăk Plô</t>
  </si>
  <si>
    <t>PL36</t>
  </si>
  <si>
    <t>e</t>
  </si>
  <si>
    <t>Trường Phổ thông dân tộc nội trú Đăk Glei (cấp GCNQSDĐ)</t>
  </si>
  <si>
    <t>TT25</t>
  </si>
  <si>
    <t>Sân thể thao trung tâm xã</t>
  </si>
  <si>
    <t>NL7</t>
  </si>
  <si>
    <t>Nước sạch thôn Đăk Ra</t>
  </si>
  <si>
    <t>DM8</t>
  </si>
  <si>
    <t>Hoàn thiện lưới điện phân phối</t>
  </si>
  <si>
    <t>Tiểu dự án 01-Cấp điện nông thôn từ lưới điện quốc gia tỉnh Kon Tum (thi công xây dựng lưới điện (thôn Mô Bo, thôn Đăk Bối, xã Mường Hoong)</t>
  </si>
  <si>
    <t>Quy hoạch Thủy điện Đăk Mil 1A</t>
  </si>
  <si>
    <t>DC61</t>
  </si>
  <si>
    <t>Đất viễn Thông (KTM0160-11)</t>
  </si>
  <si>
    <t>Đất viễn Thông (KTM0327-13)</t>
  </si>
  <si>
    <t>Bãi xử lý rác thải huyện Đăk Glei</t>
  </si>
  <si>
    <t>TT28</t>
  </si>
  <si>
    <t>DP10</t>
  </si>
  <si>
    <t>r</t>
  </si>
  <si>
    <t>PL41</t>
  </si>
  <si>
    <t>PL42</t>
  </si>
  <si>
    <t>Xây mới nhà văn hóa, hội trường thôn Bung Tôn</t>
  </si>
  <si>
    <t>PL43</t>
  </si>
  <si>
    <t>Nhà sinh hoạt cộng đồng thôn Làng Mới</t>
  </si>
  <si>
    <t>MH8</t>
  </si>
  <si>
    <t>Dự án Đầu tư cơ sở hạ tầng tại các điểm định canh định cư tập trung theo Quyết định số 2085/QĐ-TTg ngày 31 tháng 10 năm 2016 của Thủ tướng Chính phủ</t>
  </si>
  <si>
    <t>MH9</t>
  </si>
  <si>
    <t>Đấu giá quyền sử dụng đất ở</t>
  </si>
  <si>
    <t>ĐM19</t>
  </si>
  <si>
    <t>Khu tái định cư thôn Kon Liêm</t>
  </si>
  <si>
    <t>Khu tái định cư thôn Xi Na</t>
  </si>
  <si>
    <t>X30</t>
  </si>
  <si>
    <t>Quy hoạch khu Tái định cư thôn Măng Khên</t>
  </si>
  <si>
    <t>Đất ở thị trấn Đăk Glei</t>
  </si>
  <si>
    <t>Chuyển mục đích trụ sở phòng NN cũ.</t>
  </si>
  <si>
    <t>TT38</t>
  </si>
  <si>
    <t>Trụ sở làm việc Đảng ủy, HĐND-UBND xã Ngọc Linh</t>
  </si>
  <si>
    <t>NL9</t>
  </si>
  <si>
    <t>TT39</t>
  </si>
  <si>
    <t>Quy hoạch xây dựng trụ sở làm việc Đảng ủy-HĐND-UBND xã Đăk Choong</t>
  </si>
  <si>
    <t>Đất xây dựng trụ của tổ chức sự nghiệp</t>
  </si>
  <si>
    <t xml:space="preserve">Đất trồng cây hàng năm </t>
  </si>
  <si>
    <t>Đất sản xuất nông nghiệp tập trung (Vùng trồng dược liệu)</t>
  </si>
  <si>
    <t>Đất chuyển mục đích sang đất ở tại nông thôn</t>
  </si>
  <si>
    <t>Giao đất, chuyển mục đích sử dụng đất từ đất nông nghiệp sang đất ở</t>
  </si>
  <si>
    <t>MH11</t>
  </si>
  <si>
    <t>PL54</t>
  </si>
  <si>
    <t>ĐM1</t>
  </si>
  <si>
    <t>DN46</t>
  </si>
  <si>
    <t>NL10</t>
  </si>
  <si>
    <t>DP14</t>
  </si>
  <si>
    <t>Đất chuyển mục đích sang đất ở tại đô thị</t>
  </si>
  <si>
    <t xml:space="preserve">Đất thương mại dịch vụ </t>
  </si>
  <si>
    <t>DC50</t>
  </si>
  <si>
    <t>Trung tâm thương mại</t>
  </si>
  <si>
    <t>TT42</t>
  </si>
  <si>
    <t>DP16</t>
  </si>
  <si>
    <t>DP15</t>
  </si>
  <si>
    <t xml:space="preserve">Tổng cộng: </t>
  </si>
  <si>
    <t>2.1.2.1</t>
  </si>
  <si>
    <t>2.1.2.2</t>
  </si>
  <si>
    <t>2.1.2.3</t>
  </si>
  <si>
    <t>2.1.2.4</t>
  </si>
  <si>
    <t>2.1.2.5</t>
  </si>
  <si>
    <t>2.1.2.6</t>
  </si>
  <si>
    <t>2.1.2.7</t>
  </si>
  <si>
    <t>2.1.2.8</t>
  </si>
  <si>
    <t>2.1.2.9</t>
  </si>
  <si>
    <t>2.1.2.10</t>
  </si>
  <si>
    <t>2.1.2.11</t>
  </si>
  <si>
    <t>2.1.2.12</t>
  </si>
  <si>
    <t>2.1.2.13</t>
  </si>
  <si>
    <t>2.2</t>
  </si>
  <si>
    <t>2.2.1.1</t>
  </si>
  <si>
    <t>2.2.1.2</t>
  </si>
  <si>
    <t>2.2.1.3</t>
  </si>
  <si>
    <t>2.2.1.4</t>
  </si>
  <si>
    <t>2.2.1.5</t>
  </si>
  <si>
    <t>2.2.2.1</t>
  </si>
  <si>
    <t>2.2.2.2</t>
  </si>
  <si>
    <t>2.2.2.3</t>
  </si>
  <si>
    <t>2.2.2.4</t>
  </si>
  <si>
    <t>2.2.2.5</t>
  </si>
  <si>
    <t>PL71</t>
  </si>
  <si>
    <t>Nhà làm việc Công an xã Đăk Pek</t>
  </si>
  <si>
    <t>Trung tâm huyện uỷ Mới (San ủi mặt bằng)</t>
  </si>
  <si>
    <t>Đường đi KSX Đắk Đoát 1, thôn Đắk Ga</t>
  </si>
  <si>
    <t>DN61</t>
  </si>
  <si>
    <t>DL60</t>
  </si>
  <si>
    <t>Đất tôn giáo xây dựng cơ sở Hội thánh Đăk Glei (Thửa 221 tờ BĐ 80)</t>
  </si>
  <si>
    <t>Đường từ trung tâm thị trấn Đăk Glei đến trung tâm xã Xốp</t>
  </si>
  <si>
    <t>Tiểu dự án Cải tạo và phát triển lưới điện trung hạ áp khu vực trung tâm huyện lỵ, thành phố của tỉnh Kon Tum thuộc Dự án Lưới điện hiệu quả tại các thành phố vừa và nhỏ, sử dụng vốn vay ODA của chính phủ Đức.</t>
  </si>
  <si>
    <t>Đường GTNT thôn Nú Vai nối tiếp từ bê tông hiện nay đến khu sản xuất Đăk Lát xã Đăk Kroong</t>
  </si>
  <si>
    <t>DK47</t>
  </si>
  <si>
    <t>Thêm mới</t>
  </si>
  <si>
    <t>DK12</t>
  </si>
  <si>
    <t>DK41</t>
  </si>
  <si>
    <t>DL65</t>
  </si>
  <si>
    <t>ĐM28</t>
  </si>
  <si>
    <t>ĐM29</t>
  </si>
  <si>
    <t>DN48</t>
  </si>
  <si>
    <t>Khu tái định cư thôn Đăk Rế, xã Mường Hoong</t>
  </si>
  <si>
    <t>DP38</t>
  </si>
  <si>
    <t>Cụm công nghiệp - tiểu thủ công nghiệp Đăk Sút xã Đăk Kroong, huyện Đăk Glei (HM: Hạ tầng kỹ thuật)</t>
  </si>
  <si>
    <t>Nối tiếp kênh mương Đăk Pao 250m thôn Đăk Wâk</t>
  </si>
  <si>
    <t>Thao trường huấn luyện BCHQS huyện Đăk Glei (thu hồi bổ sung)</t>
  </si>
  <si>
    <t>Đường GTNT đi KSX Đăk Jot xóm Lau Mưng (thôn Đăk Book) L= 890m</t>
  </si>
  <si>
    <t>Đập đầu mối Thủy lợi Đăk Mar Thôn Đăk gô</t>
  </si>
  <si>
    <t>Thủy lợi Đăk Blơn Đăk Long</t>
  </si>
  <si>
    <t>Thủy lợi Đăk Gu Đăk Long</t>
  </si>
  <si>
    <t>Kè suối Đăk Long thượng lưu cầu Đăk Long thôn Pêng Blong và thôn Dục Lang xã Đăk Long</t>
  </si>
  <si>
    <t>2021BS</t>
  </si>
  <si>
    <t>Quyết định số 355/QĐ-UBND ngày 20/04/2018 của UBND huyện Đăk Glei</t>
  </si>
  <si>
    <t>Quyết định số 1759/QĐ-UBND ngày 27/11/2012</t>
  </si>
  <si>
    <t xml:space="preserve">Công văn số 2235/UBND-KTTH ngày 27 tháng 8 năm 2019 </t>
  </si>
  <si>
    <t>Quyết định số 38/QĐ-UBND ngày 31/10/2018</t>
  </si>
  <si>
    <t>Quyết định số 1186/QĐ-UBND ngày 30/10/2018</t>
  </si>
  <si>
    <t>Quyết định số: 1342/QĐ-UBND, ngày 24/11/2010</t>
  </si>
  <si>
    <t>Quyết định số 704/QĐ-UBND ngày 27/07/2020</t>
  </si>
  <si>
    <t xml:space="preserve">Quyết định số 1254/QĐ-UBND ngày 13/11/2018 </t>
  </si>
  <si>
    <t>Quyết định số: 344/QĐ-UBND, ngày 14/04/2021</t>
  </si>
  <si>
    <t>Dự án cấp nước sinh hoạt cho thị trấn Đăk Glei (Đường ống và đập đầu mối</t>
  </si>
  <si>
    <t>TT50</t>
  </si>
  <si>
    <t>Quyết định số: 21/QĐ-UBND, ngày 29/04/2021</t>
  </si>
  <si>
    <t>NĐ số 03/NĐ-CP ngày 05/06/2016</t>
  </si>
  <si>
    <t>Thông báo số 10-TB/HU ngày 10/8/2020</t>
  </si>
  <si>
    <t>Ttr số 188/Ttr-UBND ngày 23/09/2020</t>
  </si>
  <si>
    <t>Công văn số 365/KTM -NCTT ngày 12 tháng 6 năm 2020</t>
  </si>
  <si>
    <t>Công văn số 99/ĐXCĐ-DTNT ngày 21 tháng 9 năm 2020</t>
  </si>
  <si>
    <t>Công văn 1066/BCA-H02 ngày 26/3/2020</t>
  </si>
  <si>
    <t>Quyết định số 759/QĐ-UBND ngày 10/8/2017</t>
  </si>
  <si>
    <t>BC số 737/BC-UBND ngày 25/08/2020</t>
  </si>
  <si>
    <t xml:space="preserve">Quyết định số 50/QĐ-UBND ngày 15/01/2019 </t>
  </si>
  <si>
    <t>NĐ số 06/NĐ-CP ngày 05/06/2016</t>
  </si>
  <si>
    <t>Quyết định số 29/QĐ-UBND ngày 15/01/2016</t>
  </si>
  <si>
    <t xml:space="preserve">Quyết định số 2084/BCH-TM ngày 23/09/2019 </t>
  </si>
  <si>
    <t>Quyết định số 1242/QĐ-UBND ngày 05/11/2019</t>
  </si>
  <si>
    <t>Văn bản 4323/CREB-ĐB ngày 14/10/2019</t>
  </si>
  <si>
    <t>Văn bản 4041/CREB-ĐB ngày 05/10/2020</t>
  </si>
  <si>
    <t>CV số 166/SNV-TG ngày 11/7/2019</t>
  </si>
  <si>
    <t xml:space="preserve">Quyết định số 71/QĐ-UBND ngày 22/12/2014 </t>
  </si>
  <si>
    <t>Quyết định số 1072/QĐ-UBND ngày 21/10/2014 của UBND tỉnh Kon Tum</t>
  </si>
  <si>
    <t>CV số 2599/UBND -KTHT ngày 20/07/2020 của UBND tỉnh Kon Tum</t>
  </si>
  <si>
    <t>Nghị quyết số 08/NQ-HĐND ngày 17/4/2020 của Hội đồng nhân dân tỉnh chấp thuận chủ trương đầu tư</t>
  </si>
  <si>
    <t>CV số 2599/UBND -KTHT ngày 20/07/2020</t>
  </si>
  <si>
    <t>Quyết định số: 1176/QĐ-UBND, ngày 17/10/2016</t>
  </si>
  <si>
    <t>Năm kế hoạch</t>
  </si>
  <si>
    <t>DANH MỤC CÔNG TRÌNH, DỰ ÁN KẾ HOẠCH SỬ DỤNG ĐẤT NĂM 2022</t>
  </si>
  <si>
    <t>Văn bản chủ trương</t>
  </si>
  <si>
    <t>Xã Xốp, xã Đăk Pek</t>
  </si>
  <si>
    <t>Căn cứ pháp lý</t>
  </si>
  <si>
    <t>Diện tích</t>
  </si>
  <si>
    <t>Địa điểm</t>
  </si>
  <si>
    <t>Cộng</t>
  </si>
  <si>
    <t>Chuyên trồng lúa nước</t>
  </si>
  <si>
    <t>Có rừng</t>
  </si>
  <si>
    <t>Không có rừng</t>
  </si>
  <si>
    <t>Đất trồng lúa nước (ha)</t>
  </si>
  <si>
    <t>Đất rừng phòng hộ (ha)</t>
  </si>
  <si>
    <t>Đất rừng đặc dụng (ha)</t>
  </si>
  <si>
    <t>Diện tích các loại đất bị ảnh hưởng</t>
  </si>
  <si>
    <t>CÁC DỰ ÁN CÓ NHU CẦU CHUYỂN MỤC ĐÍCH SỬ DỤNG ĐẤT TRỒNG LÚA NƯỚC, ĐẤT RỪNG PHÒNG HỘ, ĐẤT RỪNG ĐẶC DỤNG VÀO MỤC ĐÍCH KHÁC TRÊN ĐỊA BÀN HUYỆN ĐĂK GLEI NĂM 2022</t>
  </si>
  <si>
    <t>Kèm theo tờ trình số ….Ttr - UBND huyện ngày ….. Tháng 10 năm 2021</t>
  </si>
  <si>
    <t>Biểu 10A</t>
  </si>
  <si>
    <t>Biểu 10B</t>
  </si>
  <si>
    <t>DANH MỤC CÔNG TRÌNH, DỰ ÁN DO HỘI ĐỒNG NHÂN DÂN TỈNH CHẤP THUẬN MÀ PHẢI THU HỒI ĐẤT NĂM 2022 TRÊN ĐỊA BÀN HUYỆN ĐĂK GLEI</t>
  </si>
  <si>
    <t>Quyết định số 355/QĐ-UBND ngày 20/04/2018</t>
  </si>
  <si>
    <t>Quyết định số 684 /QĐ-UBND, ngày 0/8/2021</t>
  </si>
  <si>
    <t>pl2</t>
  </si>
  <si>
    <t>Pl2</t>
  </si>
  <si>
    <t>Xây mới nhà văn hóa Thôn Bung Koong</t>
  </si>
  <si>
    <t>PL2</t>
  </si>
  <si>
    <t>trùng, pl2</t>
  </si>
  <si>
    <t>Dự án khai thác quỹ đất để đầu tư phát triển kết cấu hạ tầng huyện Đăk Glei</t>
  </si>
  <si>
    <t>Đấu giá QSD đất khu đất ngân hàng nông nghiệp cũ</t>
  </si>
  <si>
    <t>Chuyển mục đích đất nông nghiệp sang đất ở đô thị</t>
  </si>
  <si>
    <t>Đường đi KSX từ nhà A Bổ tới Nong Mun thôn Làng Mới</t>
  </si>
  <si>
    <t>Đường đi KSX Đăk Tiêu GĐ 2 thôn Làng Mới</t>
  </si>
  <si>
    <t>Thủy lợi Nong Mun thôn Làng Mới</t>
  </si>
  <si>
    <t>Thủy lợi Đăk Môm II  thôn Đăk Bể</t>
  </si>
  <si>
    <t>MH18</t>
  </si>
  <si>
    <t>MH12</t>
  </si>
  <si>
    <t>MH14</t>
  </si>
  <si>
    <t>MH17</t>
  </si>
  <si>
    <t>Nhà máy điện gió Tân Tấn Nhật - Đăk Glei của Công ty Cổ phần Tân Tấn Nhật</t>
  </si>
  <si>
    <t>Thủy Điện Đăk Pru 3</t>
  </si>
  <si>
    <t>Thủy Điện Đăk Mek 3</t>
  </si>
  <si>
    <t>Xã Đăk Choong; Mường Hoong</t>
  </si>
  <si>
    <t>2020-2030</t>
  </si>
  <si>
    <t>Đất mở rộng khu dân cư xã Xốp (Đất ở chuyển từ đất nông nghiệp dọc đường ĐH82 Xốp Dùi)</t>
  </si>
  <si>
    <t>sua ten</t>
  </si>
  <si>
    <t>Dự án cấp điện cho đồn biên phòng Rơ Long (Đồn Biên phòng 671 )</t>
  </si>
  <si>
    <t>DL58</t>
  </si>
  <si>
    <t>Thông báo số 2994/BĐBP KHĐT ngày 30/7/2021 của Bộ đội Biên phòng/Bộ Quốc phòng</t>
  </si>
  <si>
    <t>Dự án khắc phục, sữa chữa đường vào cữa khẩu phụ Đăk Long - Văn Tách (Việt Nam- Lào) do ảnh hưởng của mưa bão</t>
  </si>
  <si>
    <t>DL59</t>
  </si>
  <si>
    <t>Quyết định số 165/QĐ-UBND ngày 30/3/2021 của UBND tỉnh Kon Tum</t>
  </si>
  <si>
    <t>them</t>
  </si>
  <si>
    <t>chinh dien tich</t>
  </si>
  <si>
    <t>PL4</t>
  </si>
  <si>
    <t>Đất tôn giáo (Tòa giám mục Kon Tum)</t>
  </si>
  <si>
    <t>Kè suối Đăk Long nhóm 1 thôn Đăk Tu xã Đăk Long</t>
  </si>
  <si>
    <t>Đường GTNT đi nội đồng Đăk Cổi thôn nú Vai từ đường bê tông đi đường liên  xã Đăk Long, Đăk Nhoong đến ruộng Bà Y Cha</t>
  </si>
  <si>
    <t>Sửa tên</t>
  </si>
  <si>
    <t>Dự án GTNT nội thôn loại A thôn Broong Mẹt (trung tâm cụm xã). Hạng mục: Nền, mặt đường, công trình thoát nước và san nền bố trí khu dân cư</t>
  </si>
  <si>
    <t>sửa tên</t>
  </si>
  <si>
    <t>Sân vận động xã Đăk Choong</t>
  </si>
  <si>
    <t>Sân vận động xã Ngọc Linh</t>
  </si>
  <si>
    <t>DC11</t>
  </si>
  <si>
    <t>Dự án bố trí dân cư vùng thiên tai tại thôn Đăk Rế xã Mường Hoong, huyện Đăk Glei</t>
  </si>
  <si>
    <t>Thêm Mới</t>
  </si>
  <si>
    <t>Dự án bố trí dân cư vùng thiên tai tại thôn Đăk Ga xã Đăk Nhoong, huyện Đăk Glei</t>
  </si>
  <si>
    <t>QH Đất quốc phòng huyện Đăk Glei (xã Đăk Choong)</t>
  </si>
  <si>
    <t>sửa diện tích</t>
  </si>
  <si>
    <t>đổi mã QH</t>
  </si>
  <si>
    <t>Xây dựng vườn ươm giống dược liệu tại địa bàn xã Mường Hoong</t>
  </si>
  <si>
    <t>MH3</t>
  </si>
  <si>
    <t>Quy hoạch trại Bò đồn 669 (lấy đất CQP)</t>
  </si>
  <si>
    <t>DN7</t>
  </si>
  <si>
    <t>thêm mới</t>
  </si>
  <si>
    <t>chỉnh dien tich</t>
  </si>
  <si>
    <t>Đường giao thông từ thị trấn Đăk Glei đi đến Đồn Biên phòng 669 xã Đăk Nhoong ( ĐH 83) (Km1437+500 đường HCM - Xã Đăk Nhoong)</t>
  </si>
  <si>
    <t>DP5</t>
  </si>
  <si>
    <t>DN15</t>
  </si>
  <si>
    <t>3 xã</t>
  </si>
  <si>
    <t>Nâng cấp tuyến đường Đăk Man đi Đăk Plô thuộc Bộ Chỉ huy Biên Phòng tỉnh Kon Tum (Đoạn từ  đường Hồ Chí Minh- xã Đăk Man đến cửa khẩu phụ Đăk Plô, xã Đăk Plô, huyện Đắk Glei) (Đường tỉnh 673A)</t>
  </si>
  <si>
    <t>không có trong QH</t>
  </si>
  <si>
    <t>Đường GTNT đi khu sản xuất nhánh 4 nối tiếp thôn Đăk Wâk, xã Đăk Kroong</t>
  </si>
  <si>
    <t>DK54</t>
  </si>
  <si>
    <t>Đường đi khu sản xuất Đắk Bru xã Đắk Nhoong</t>
  </si>
  <si>
    <t>Đường đi KSX Đắk Lút, thôn Đắk Ga</t>
  </si>
  <si>
    <t>DN24</t>
  </si>
  <si>
    <t>Đường đi khu sản xuất Đắk Cho 2 thôn Đắk Nhoong</t>
  </si>
  <si>
    <t>Đường đi KSX Đắk Đoát, thôn Đắk Ga</t>
  </si>
  <si>
    <t>Đường đi khu sản xuất Đăk thông tin thôn Măng Khênh</t>
  </si>
  <si>
    <t xml:space="preserve">Quy hoạch đường Sản xuất Đông Lốc nhỏ Tư nhà bà Y Xả </t>
  </si>
  <si>
    <t>DM3</t>
  </si>
  <si>
    <t>DK61</t>
  </si>
  <si>
    <t>Đường đi sản xuất Đăk Blok nhóm 1 thôn Đăk Ak xã Đăk Long</t>
  </si>
  <si>
    <t>DL31</t>
  </si>
  <si>
    <t>chỉnh lai tên công trình</t>
  </si>
  <si>
    <t>Hệ thống nước sạch thôn Măng Khênh</t>
  </si>
  <si>
    <t>Nước sinh hoạt nhóm 2-3 thôn Đắk Nhoong</t>
  </si>
  <si>
    <t>sua tên, diện tích</t>
  </si>
  <si>
    <t xml:space="preserve">Công trình cấp nước sinh hoạt cho các thôn khu trung tâm xã, Trường tiểu học, trường THCS </t>
  </si>
  <si>
    <t>DK21</t>
  </si>
  <si>
    <t>SỬA TÊN</t>
  </si>
  <si>
    <t>QH TỔNG HỌP QUA ĐẤT GIAO THÔNG</t>
  </si>
  <si>
    <t>Tiểu dự án 01-Cấp điện nông thôn từ lưới điện quốc gia tỉnh Kon Tum, thi công xây dựng lưới điện (thôn Mô Bo, thôn Đăk Bối, xã Mường Hoong)</t>
  </si>
  <si>
    <t>ĐM8;ĐM9</t>
  </si>
  <si>
    <t>DK36</t>
  </si>
  <si>
    <t>TT36</t>
  </si>
  <si>
    <t>Xã ĐăK Môn</t>
  </si>
  <si>
    <t>ĐM20</t>
  </si>
  <si>
    <t>Dự án Du lịch sinh thái Thác Chè, thôn Măng Khên, xã Đăk Man, huyện Đăk Glei</t>
  </si>
  <si>
    <t>DM28</t>
  </si>
  <si>
    <t>Trạm Cân Thôn Đăk Wâk</t>
  </si>
  <si>
    <t>Trạm Cân Thôn Đăk Tu</t>
  </si>
  <si>
    <t>Trạm Cân Thôn Đăk Đoát</t>
  </si>
  <si>
    <t>Mỏ đá xây dựng thôn Đăk Poi thị trấn Đăk Glei (Công ty TNHH MTV Thạch Anh Sa) (Diện tích khai thác 1,39 ha; sân công nghiệp 0,72 ha).</t>
  </si>
  <si>
    <t>Khu khai thác đất san lấp làng Đăk Ven ( Đăk Rang) xã Đăk Pék</t>
  </si>
  <si>
    <t>Dự án khai thác mỏ cát, sạn, sỏi làm vật liệu xây dựng thông thường tại thôn Đăk Tung, TT Đăk Glei, huyện Đăk Glei (Công ty TNHH xây dựng Đức Tiến Đăk Glei) Mặt bằng khai thác 1,0 ha, đường sân công nghiệp 0,18 ha</t>
  </si>
  <si>
    <t>Dự án khai thác khoáng sản cát, sỏi khu vực sông Pô Kô đoạn qua thôn Đăk Gô, xã Đăk Kroong (mỏ cát, Bãi tập kết cát sỏi Công ty Đặng Phát thôn Đăk Gô, xã Đăk Kroong) (Khu khai thác cát xây dựng thông thường thôn Đăk Gô)</t>
  </si>
  <si>
    <t>Bãi tập kết cát sỏi (Khu khai thác cát xây dựng thông thường thôn Đăk Gô)</t>
  </si>
  <si>
    <t>Dự án khai thác khoáng sản cát khu vực suối Đăk Mỹ  (mỏ cát, Bãi tập kết cát sỏi  CT TNHH MTV Quang Ngọc Kon Tum thôn Kon Năng) thuộc Khu khai thác cát xây dựng thông thường thôn Đăk Mi</t>
  </si>
  <si>
    <t>DC51</t>
  </si>
  <si>
    <t>TT47</t>
  </si>
  <si>
    <t>Đường GTNT đi khu sản xuất thôn Đăk Túc, xã Đăk Kroong</t>
  </si>
  <si>
    <t>Ko có trong QH</t>
  </si>
  <si>
    <t>Diện tích kế hoạch</t>
  </si>
  <si>
    <t>NQ số 02/NQ-HĐND ngày 26/01/2021 của HDND huyện Đăk Glei</t>
  </si>
  <si>
    <t>Quyết định số 2438/QĐ-UBND ngày 30/11/2020 của UBND huyện Đăk Glei</t>
  </si>
  <si>
    <t>CV số 558/SNV-TG ngày 17/3/2021</t>
  </si>
  <si>
    <t>Quyết định số 154/QĐ-UBND ngày 21/2/2020</t>
  </si>
  <si>
    <t>Nhu cầu hộ gia đình cá nhân</t>
  </si>
  <si>
    <t>NQ số 66/NQ-HĐND ngày 09/12/2021 của HDND tỉnh Kon Tum</t>
  </si>
  <si>
    <t xml:space="preserve">Nhu cầu doanh nghiệp </t>
  </si>
  <si>
    <t xml:space="preserve"> Quyết định số 271/QĐ-UBND ngày 05/04/2017</t>
  </si>
  <si>
    <t>TT3</t>
  </si>
  <si>
    <t>TT51</t>
  </si>
  <si>
    <t>TT52</t>
  </si>
  <si>
    <t>TT35</t>
  </si>
  <si>
    <t>DC62</t>
  </si>
  <si>
    <t>DK33</t>
  </si>
  <si>
    <t>DM45</t>
  </si>
  <si>
    <t>DN36</t>
  </si>
  <si>
    <t>PL14</t>
  </si>
  <si>
    <t>Dự án khai thác quỹ đất để tạo vốn phát triển  kết cấu hạ tầng giao thông khu vực cầu 16/5 và chợ thị trấn Đăk Glei</t>
  </si>
  <si>
    <t xml:space="preserve">Dự án khai thác quỹ đất để tạo vốn phát triển  kết cấu hạ tầng giao thông khu vực sau trung tâm chính trị huyện Đăk Glei </t>
  </si>
  <si>
    <t>Dự án chăn nuôi heo công nghệ mới</t>
  </si>
  <si>
    <t>Quy hoạch nhà văn hóa thôn Pêng Lang</t>
  </si>
  <si>
    <t>Xây mới nhà văn hóa thôn Đăk Bóok</t>
  </si>
  <si>
    <t>Quy hoạch đường Sản xuất Đăk Hú thôn Đông Nây</t>
  </si>
  <si>
    <t>Kè,  nạo vét, nắn dòng suối Đăk Long</t>
  </si>
  <si>
    <t>xã Đăk Long</t>
  </si>
  <si>
    <t>Đất ở khu tái định cư thôn Đăk Mi</t>
  </si>
  <si>
    <t>Quy hoạch Thủy điện Đăk Mil 1</t>
  </si>
  <si>
    <t>Đường Sản xuất Đăk Nhăng thôn Măng Khênh</t>
  </si>
  <si>
    <t>Đường Sản xuất Đăk Bu nối dài (GĐ2) Thôn Đông Lốc</t>
  </si>
  <si>
    <t>Khu thể thao xã</t>
  </si>
  <si>
    <t>Thủy điện Đăk Mil 1A</t>
  </si>
  <si>
    <t>Thủy điện Đăk Roong</t>
  </si>
  <si>
    <t>xã Đăk Choong</t>
  </si>
  <si>
    <t>Khu tái định canh thủy điện Đăk Pru 3</t>
  </si>
  <si>
    <t>Cửa hàng xăng dầu (Hoàng Huy Nam)</t>
  </si>
  <si>
    <t>Cửa hàng xăng dầu</t>
  </si>
  <si>
    <t>Đất thương mại dịch vụ (Công ty Thạch Anh Sa)</t>
  </si>
  <si>
    <t xml:space="preserve">Mỏ đất san lấp phục vụ các công trình dự án </t>
  </si>
  <si>
    <t>Bãi vật liệu đất đắp</t>
  </si>
  <si>
    <t>Khu khai thác cát xây dựng thông thường thôn Lau Mưng</t>
  </si>
  <si>
    <t>Quyết định số 07/QĐ-UBND ngày 15/03/2021</t>
  </si>
  <si>
    <t>Khu khai thác đá xây dựng thôn La Lua</t>
  </si>
  <si>
    <t>Sân công nghiệp phục vụ hoạt động khai thác, kinh doanh khoáng sản mỏ La Lua</t>
  </si>
  <si>
    <t>khac dien tich QH</t>
  </si>
  <si>
    <t>xem lai dien tích song suoi</t>
  </si>
  <si>
    <t>Dự án Trang trại chăn nuôi gia súc, gia cầm tập trung ở các xã, thị trấn trên địa bàn huyện Đăk Glei</t>
  </si>
  <si>
    <t>ĐM32</t>
  </si>
  <si>
    <t>DP39</t>
  </si>
  <si>
    <t>Khu chăn nuôi tập trung</t>
  </si>
  <si>
    <t>DC19</t>
  </si>
  <si>
    <t>Dự án phát triển cây dược liệu Sâm Dây thôn Đăk Book</t>
  </si>
  <si>
    <t>PL49</t>
  </si>
  <si>
    <t>Dự án phát triển cây dược liệu Sâm Dây thôn Bung Koong</t>
  </si>
  <si>
    <t>PL50</t>
  </si>
  <si>
    <t>Dự án phát triển cây dược liệu Sâm Dây thôn Bung Tôn</t>
  </si>
  <si>
    <t>PL51</t>
  </si>
  <si>
    <t>Dự án phát triển cây dược liệu Sâm Dây thôn Pêng Lang</t>
  </si>
  <si>
    <t>PL52</t>
  </si>
  <si>
    <t>Dự án trồng cây dược liệu có giá trị cao trên địa bàn huyện Đăk Glei</t>
  </si>
  <si>
    <t>Xã Mường Hoong; Ngọc Linh, Xã Xốp, Đăk Choong, Đăk Man, Đăk Plô</t>
  </si>
  <si>
    <t>RSX;CLN;HNK</t>
  </si>
  <si>
    <t>thể hiện vị tri trên ban do</t>
  </si>
  <si>
    <t xml:space="preserve">đưa qua đất QH cho dúng với biên bản thẩm định để nguyên đất rừng </t>
  </si>
  <si>
    <t>Đường vào trung tâm huyện (Giai đoạn 1)</t>
  </si>
  <si>
    <t>Quyết định số 2438/QĐ-UBND ngày 30/11/2020 của UBND huyện Đăk Gle</t>
  </si>
  <si>
    <t>thiếu diện tích</t>
  </si>
  <si>
    <t>Công  trình,  dự  án  chuyển  mục đích sử dụng đất</t>
  </si>
  <si>
    <t>chuyển lên đất ở</t>
  </si>
  <si>
    <t>xem lại loại đất QH chuyển xuống đất trồng cây lâu năm</t>
  </si>
  <si>
    <t>San ủi mặt bằng Khu trung tâm huyện
- Nhà làm việc của cơ quan huyện uỷ Đăk Glei 0,025 ha; 
- Nhà làm việc chính huyện uỷ 0,13 ha;
- Nhà Đa năng cơ quan huyện uỷ 0,072 ha.</t>
  </si>
  <si>
    <t>Mở rộng trường TH, THCS xã Đăk Man</t>
  </si>
  <si>
    <t>Đấu giá quyền sử dụng đất dọc 02 bên tuyến đường Lê Hồng Phong nối dài thôn Đăk Xanh-Đăk Ra thị trấn Đăk Glei, huyện Đăk Glei</t>
  </si>
  <si>
    <t>Văn bản số 100/STC-QLGCS ngày 07/01/2022</t>
  </si>
  <si>
    <t>bỏ sung quyet định</t>
  </si>
  <si>
    <t>1169 ngày 10/12/221 UBND tỉnh</t>
  </si>
  <si>
    <t>ban dan toc tỉnh xin van ban</t>
  </si>
  <si>
    <t>Văn bản 2592/UBND-HTKT ngày 20/7/2020</t>
  </si>
  <si>
    <t>Nâng cấp cải tạo đài truyền thanh truyền hình  huyện Đăk Glei</t>
  </si>
  <si>
    <t>Quyết định số 598/QĐ-UBND ngày 01/10/2020</t>
  </si>
  <si>
    <t>Quyết định số 866/QĐ-UBND 08/9/2020 của UBND tỉnh Kon Tum</t>
  </si>
  <si>
    <t>chuyển từ 2021 sang</t>
  </si>
  <si>
    <t>đã xây dựng</t>
  </si>
  <si>
    <t>tăng thêm 8 ha</t>
  </si>
  <si>
    <t>thực hiện chương trình mục tiêu quốc gia về nông thôn mới</t>
  </si>
  <si>
    <t>Quyết định số 1149/QĐ-UBND ngày 21/10/2019 của UBND tỉnh Kon Tum</t>
  </si>
  <si>
    <t>Quyết định số 759/QĐ-UBND ngày 10/8/2017 của UBND tỉnh Kon Tum</t>
  </si>
  <si>
    <t>Nhu cầu của doanh nghiệp</t>
  </si>
  <si>
    <t>QĐ số  1169 ngày 10/12/221 của UBND tỉnh</t>
  </si>
  <si>
    <t>NQ số 62/NQ-HĐND ngày 2012/2021 của HDND huyện Đăk Glei</t>
  </si>
  <si>
    <t>Sửa chữa nâng cấp huyện lộ ĐH-85 từ ngã 3 xã Đăk Môn đến đồn biên phòng 673 Đăk Long</t>
  </si>
  <si>
    <t>2021 chuyển qua</t>
  </si>
  <si>
    <t>MH5</t>
  </si>
  <si>
    <t>Đường Sản xuất thôn  Đăk Reo 2, Thôn Đông Nây</t>
  </si>
  <si>
    <t>đã thực hiện</t>
  </si>
  <si>
    <t>Ghi chú</t>
  </si>
  <si>
    <t>KH 2021 chuyển sang 2022</t>
  </si>
  <si>
    <t>Năm 2022</t>
  </si>
  <si>
    <t>Đất làm nghĩa trang, nghĩa địa</t>
  </si>
  <si>
    <t>Quyết định số 684 /QĐ-UBND, ngày 02 tháng 8 năm 2021 của Ủy ban nhân dân tỉnh Kon Tum</t>
  </si>
  <si>
    <t>QH Đất quốc phòng huyện Đăk Glei 6 (xã Đăk Pek)</t>
  </si>
  <si>
    <t>QH Đất quốc phòng huyện Đăk Glei 7 (xã Ngọc Linh)</t>
  </si>
  <si>
    <t>QH Đất quốc phòng huyện Đăk Glei 9 (xã Xốp)</t>
  </si>
  <si>
    <t>QH Đất quốc phòng huyện Đăk Glei 10 (xã Đăk Kroong)</t>
  </si>
  <si>
    <t>QH Đất quốc phòng huyện Đăk Glei 23 (Chốt chiến đấu dân quân xã Đăk Plô)</t>
  </si>
  <si>
    <t>QH Đất quốc phòng huyện Đăk Glei 24 (Chốt chiến đấu dân quân xã Đắk Nhoong)</t>
  </si>
  <si>
    <t>QH Đất quốc phòng huyện Đăk Glei 25 (Chốt chiến đấu dân quân  xã Đăk Long)</t>
  </si>
  <si>
    <t>QH Đất quốc phòng huyện Đăk Glei 14 (TTHL xã Đăk Man)</t>
  </si>
  <si>
    <t>QH Đất quốc phòng huyện Đăk Glei 16 (TTHL xã Đăk Môn)</t>
  </si>
  <si>
    <t>QH Đất quốc phòng huyện Đăk Glei 19 (TTHL xã Ngọc Linh)</t>
  </si>
  <si>
    <t>QH XDCTQP huyện Đăk Glei (ĐQP 15) (Đồn Biên phòng Đăk Long (673))</t>
  </si>
  <si>
    <t>QH Đất quốc phòng huyện Đăk Glei 1 (thao trường huấn luyện huyện; thu hồi bổ sung)</t>
  </si>
  <si>
    <t>QH Đất quốc phòng huyện Đăk Glei 12 (xã Đăk Nhoong)</t>
  </si>
  <si>
    <t>tăng dien tich</t>
  </si>
  <si>
    <t>Nhà làm việc BCHQS xã Đăk Nhoong</t>
  </si>
  <si>
    <t>,</t>
  </si>
  <si>
    <t>Khu sơ tán mô phỏng phục vụ cho huấn luyện</t>
  </si>
  <si>
    <t>Khu mô phỏng phụ vụ huyến luyện</t>
  </si>
  <si>
    <t>QH Đất quốc phòng huyện Đăk Glei (Khu Mô phỏng huấn luyện)</t>
  </si>
  <si>
    <t>MH4</t>
  </si>
  <si>
    <t>NL4</t>
  </si>
  <si>
    <t>DM20</t>
  </si>
  <si>
    <t>DC12</t>
  </si>
  <si>
    <t>Nâng cấp mở rộng tỉnh lộ 673 (ĐH 82) dài 39,5km (Xã Đăk Man, huyện Đắk Glei (giao với đường Hồ Chí Minh)- UBND xã Ngọc Linh, huyện Đắk Glei)</t>
  </si>
  <si>
    <t xml:space="preserve">Đường đi vào nghĩa trang nhân dân các thôn (Đăk Book) (Xây mới Cổng, tường rào) </t>
  </si>
  <si>
    <t>Đường GTNT tránh khu tái định cư thôn Đăk Sút, xã Đăk Kroong</t>
  </si>
  <si>
    <t>DK71</t>
  </si>
  <si>
    <t>chuyển 2021 sang 2023</t>
  </si>
  <si>
    <t>Đường Đăk Niên thôn Măng Khênh (GĐ2)</t>
  </si>
  <si>
    <t>chuyển 2021 sang 2024</t>
  </si>
  <si>
    <t>chuyển 2021 sang 2025</t>
  </si>
  <si>
    <t>chuyển 2021 sang 2026</t>
  </si>
  <si>
    <t>chuyển 2021 sang 2027</t>
  </si>
  <si>
    <t>chuyển 2021 sang 2028</t>
  </si>
  <si>
    <t>chuyển 2021 sang 2029</t>
  </si>
  <si>
    <t>chuyển 2021 sang 2030</t>
  </si>
  <si>
    <t>chuyển 2021 sang 2031</t>
  </si>
  <si>
    <t>chuyển 2021 sang 2032</t>
  </si>
  <si>
    <t>chuyển 2021 sang 2033</t>
  </si>
  <si>
    <t>chuyển 2021 sang 2034</t>
  </si>
  <si>
    <t>chuyển 2021 sang 2035</t>
  </si>
  <si>
    <t>chuyển 2021 sang 2036</t>
  </si>
  <si>
    <t>chuyển 2021 sang 2037</t>
  </si>
  <si>
    <t>chuyển 2021 sang 2038</t>
  </si>
  <si>
    <t>chuyển 2021 sang 2039</t>
  </si>
  <si>
    <t>chuyển 2021 sang 2040</t>
  </si>
  <si>
    <t>chuyển 2021 sang 2041</t>
  </si>
  <si>
    <t>chuyển 2021 sang 2042</t>
  </si>
  <si>
    <t>chuyển 2021 sang 2043</t>
  </si>
  <si>
    <t>chuyển 2021 sang 2044</t>
  </si>
  <si>
    <t>Bưu điện xã Đăk Pék</t>
  </si>
  <si>
    <t>DP9</t>
  </si>
  <si>
    <t>Nghĩa trang nhân dân huyện Đăk Glei</t>
  </si>
  <si>
    <t>TT29</t>
  </si>
  <si>
    <t>Chợ Đăk Nhoong</t>
  </si>
  <si>
    <t>DN42</t>
  </si>
  <si>
    <t>Công văn số 3531/UBND-HTKT ngày 21 tháng 9 năm 2020</t>
  </si>
  <si>
    <t>Chợ Đăk Pek ( Giai đoạn 2)</t>
  </si>
  <si>
    <t>ONT;DGT;DKV</t>
  </si>
  <si>
    <t>Khu tái định cư thôn Ngọc Nang</t>
  </si>
  <si>
    <t>MH10</t>
  </si>
  <si>
    <t>bo sung</t>
  </si>
  <si>
    <t>dự án sắp xếp ổn định dân cư tại thôn Đăk Bối</t>
  </si>
  <si>
    <t>Dự án bố trí dân cư vùng thiên tai tại thôn Đăk Ák - nhóm 2 xã Đăk Long, huyện Đăk Glei</t>
  </si>
  <si>
    <t>Mới bổ sung</t>
  </si>
  <si>
    <t>Dự án di dân tự do xã Đăk Nhoong (điểm thôn Đăk Nớ)</t>
  </si>
  <si>
    <t>DN18</t>
  </si>
  <si>
    <t>Dự án Dân di cư tự do Biên giới</t>
  </si>
  <si>
    <t>DL57</t>
  </si>
  <si>
    <t>TRUNG DU AN</t>
  </si>
  <si>
    <t>ODT;DGT;DKV</t>
  </si>
  <si>
    <t>XEM SẮP XẾP LẠI CÁC CÔNG TRÌNH CHUYỂN MỤC ĐÍCH , THU HÔI THEO ĐÚNG MẪU CH 10</t>
  </si>
  <si>
    <t>Khu khai thác đá xây dựng thôn Bung Tôn</t>
  </si>
  <si>
    <t>PL56</t>
  </si>
  <si>
    <t>PL57</t>
  </si>
  <si>
    <t>Khu khai thác đá xây dựng thôn Đăk Poi</t>
  </si>
  <si>
    <t>Khu khai thác đá xây dựng thôn Đăk Nớ</t>
  </si>
  <si>
    <t>Khu khai thác đá xây dựng thôn Đăk Tu</t>
  </si>
  <si>
    <t>Đất làm VLXDTT thôn Đăk Ác</t>
  </si>
  <si>
    <t>DL64</t>
  </si>
  <si>
    <t xml:space="preserve">Khu khai thác cát xây dựng thông thường thôn Đăk Tu </t>
  </si>
  <si>
    <t>DL51</t>
  </si>
  <si>
    <t>Mỏ đất làm VLXDTT (Đất san lấp) thôn Ri Nầm</t>
  </si>
  <si>
    <t>ĐM3;ĐM4</t>
  </si>
  <si>
    <t>Mỏ đất làm VLXDTT (Đất san lấp) phục vụ các công trình dự án</t>
  </si>
  <si>
    <t>PL59</t>
  </si>
  <si>
    <t>Dự án sắp xếp ổn định dân cư tại thôn  Tu Răng</t>
  </si>
  <si>
    <t>C</t>
  </si>
  <si>
    <t>2.3</t>
  </si>
  <si>
    <t>Các khu vực sử dụng đất khác</t>
  </si>
  <si>
    <t>2.3.1</t>
  </si>
  <si>
    <t>2.3.2</t>
  </si>
  <si>
    <t>Đường từ trung tâm xã Ngọc Linh đến thôn Long Năng</t>
  </si>
  <si>
    <t>Mỏ khoáng sản (Vàng Gốc) Đăk Wất (23)</t>
  </si>
  <si>
    <t>DK19</t>
  </si>
  <si>
    <t>Mỏ khoáng sản (Vàng Gốc) Đăk Wất (24)</t>
  </si>
  <si>
    <t>DK20</t>
  </si>
  <si>
    <t>THEM MỚI</t>
  </si>
  <si>
    <t>Khu Trang trại chăn nuôi gia súc gia cầm tập trung của xã Đăk Kroong (60ha)</t>
  </si>
  <si>
    <t>DK44</t>
  </si>
  <si>
    <t>CHỈNH DIỆN TÍCH</t>
  </si>
  <si>
    <t>Đề án khai thác quỹ đất để tạo vốn phát triển  kết cấu hạ tầng giao thông trung tâm xã Đăk Môn, huyện Đăk Glei</t>
  </si>
  <si>
    <t>Dự án bố trí ổn định di dân tự do xã Đăk Long</t>
  </si>
  <si>
    <t>THÊM MỚI</t>
  </si>
  <si>
    <t>năm 2022</t>
  </si>
  <si>
    <t xml:space="preserve">THÊM MƠI </t>
  </si>
  <si>
    <t>Công văn số 12/Cty  79GL-KTKH ngày 16/2/2022</t>
  </si>
  <si>
    <r>
      <rPr>
        <b/>
        <i/>
        <sz val="13"/>
        <rFont val="Times New Roman"/>
        <family val="1"/>
      </rPr>
      <t>Trong  đó:  đất  có  rừng  sản  xuất  là  rừng  tự
nhiên</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</si>
</sst>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 &quot;₫&quot;_-;\-* #,##0\ &quot;₫&quot;_-;_-* &quot;-&quot;\ &quot;₫&quot;_-;_-@_-"/>
    <numFmt numFmtId="165" formatCode="_-* #,##0.00\ _₫_-;\-* #,##0.00\ _₫_-;_-* &quot;-&quot;??\ _₫_-;_-@_-"/>
    <numFmt numFmtId="166" formatCode="_-* #,##0.00_-;\-* #,##0.00_-;_-* &quot;-&quot;??_-;_-@_-"/>
    <numFmt numFmtId="167" formatCode="0.00;[Red]0.00"/>
    <numFmt numFmtId="168" formatCode="0.0"/>
    <numFmt numFmtId="169" formatCode="#,##0.00;[Red]#,##0.00"/>
    <numFmt numFmtId="170" formatCode="#,##0.0;[Red]#,##0.0"/>
  </numFmts>
  <fonts count="19" x14ac:knownFonts="1">
    <font>
      <sz val="14"/>
      <color theme="1"/>
      <name val="Times New Roman"/>
      <family val="2"/>
    </font>
    <font>
      <sz val="14"/>
      <color theme="1"/>
      <name val="Times New Roman"/>
      <family val="2"/>
    </font>
    <font>
      <sz val="11"/>
      <color theme="1"/>
      <name val="Times New Roman"/>
      <family val="2"/>
      <charset val="163"/>
    </font>
    <font>
      <sz val="10"/>
      <name val="Arial"/>
      <family val="2"/>
    </font>
    <font>
      <sz val="10"/>
      <name val="Arial"/>
      <family val="2"/>
      <charset val="163"/>
    </font>
    <font>
      <sz val="11"/>
      <color theme="1"/>
      <name val="Calibri"/>
      <family val="2"/>
      <scheme val="minor"/>
    </font>
    <font>
      <sz val="11"/>
      <color theme="1"/>
      <name val="Calibri"/>
      <family val="2"/>
      <charset val="163"/>
      <scheme val="minor"/>
    </font>
    <font>
      <i/>
      <sz val="14"/>
      <name val="Times New Roman"/>
      <family val="1"/>
    </font>
    <font>
      <i/>
      <sz val="14"/>
      <color rgb="FFFF0000"/>
      <name val="Times New Roman"/>
      <family val="1"/>
    </font>
    <font>
      <sz val="14"/>
      <name val="Times New Roman"/>
      <family val="1"/>
    </font>
    <font>
      <b/>
      <sz val="14"/>
      <name val="Times New Roman"/>
      <family val="1"/>
    </font>
    <font>
      <sz val="14"/>
      <color rgb="FFFF0000"/>
      <name val="Times New Roman"/>
      <family val="1"/>
    </font>
    <font>
      <b/>
      <i/>
      <sz val="14"/>
      <name val="Times New Roman"/>
      <family val="1"/>
    </font>
    <font>
      <sz val="14"/>
      <name val="Times New Roman"/>
      <family val="2"/>
    </font>
    <font>
      <i/>
      <sz val="14"/>
      <name val="Times New Roman"/>
      <family val="2"/>
    </font>
    <font>
      <i/>
      <sz val="14"/>
      <name val="Cambria"/>
      <family val="1"/>
      <charset val="163"/>
      <scheme val="major"/>
    </font>
    <font>
      <sz val="8"/>
      <name val="Times New Roman"/>
      <family val="2"/>
    </font>
    <font>
      <b/>
      <sz val="13"/>
      <name val="Times New Roman"/>
      <family val="1"/>
    </font>
    <font>
      <b/>
      <i/>
      <sz val="13"/>
      <name val="Times New Roman"/>
      <family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29">
    <xf numFmtId="0" fontId="0" fillId="0" borderId="0"/>
    <xf numFmtId="0" fontId="2" fillId="0" borderId="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5" fillId="0" borderId="0"/>
    <xf numFmtId="0" fontId="5" fillId="0" borderId="0"/>
    <xf numFmtId="0" fontId="5"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2" fillId="0" borderId="0"/>
    <xf numFmtId="0" fontId="5" fillId="0" borderId="0"/>
    <xf numFmtId="0" fontId="5" fillId="0" borderId="0"/>
    <xf numFmtId="0" fontId="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3"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1"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9" fontId="5" fillId="0" borderId="0" applyFont="0" applyFill="0" applyBorder="0" applyAlignment="0" applyProtection="0"/>
    <xf numFmtId="0" fontId="2" fillId="0" borderId="0"/>
    <xf numFmtId="0" fontId="2" fillId="0" borderId="0"/>
    <xf numFmtId="0" fontId="2" fillId="0" borderId="0"/>
    <xf numFmtId="0" fontId="6" fillId="0" borderId="0"/>
    <xf numFmtId="165" fontId="1" fillId="0" borderId="0" applyFont="0" applyFill="0" applyBorder="0" applyAlignment="0" applyProtection="0"/>
  </cellStyleXfs>
  <cellXfs count="231">
    <xf numFmtId="0" fontId="0" fillId="0" borderId="0" xfId="0"/>
    <xf numFmtId="0" fontId="8" fillId="0" borderId="1" xfId="42" applyFont="1" applyFill="1" applyBorder="1" applyAlignment="1">
      <alignment horizontal="center" vertical="center" wrapText="1"/>
    </xf>
    <xf numFmtId="0" fontId="7" fillId="0" borderId="1" xfId="42" applyFont="1" applyFill="1" applyBorder="1" applyAlignment="1">
      <alignment horizontal="center" vertical="center" wrapText="1"/>
    </xf>
    <xf numFmtId="169" fontId="7" fillId="0" borderId="1" xfId="42" applyNumberFormat="1" applyFont="1" applyFill="1" applyBorder="1" applyAlignment="1">
      <alignment horizontal="center" vertical="center" wrapText="1"/>
    </xf>
    <xf numFmtId="0" fontId="7" fillId="0" borderId="1" xfId="80" applyFont="1" applyFill="1" applyBorder="1" applyAlignment="1">
      <alignment horizontal="center" vertical="center" wrapText="1"/>
    </xf>
    <xf numFmtId="0" fontId="9" fillId="0" borderId="1" xfId="0" applyFont="1" applyFill="1" applyBorder="1" applyAlignment="1">
      <alignment wrapText="1"/>
    </xf>
    <xf numFmtId="0" fontId="9" fillId="0" borderId="0" xfId="0" applyFont="1" applyFill="1"/>
    <xf numFmtId="0" fontId="9" fillId="0" borderId="0" xfId="1" applyFont="1" applyFill="1"/>
    <xf numFmtId="0" fontId="9" fillId="0" borderId="0" xfId="1" applyFont="1" applyFill="1" applyAlignment="1">
      <alignment horizontal="center" vertical="center"/>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1" applyFont="1" applyFill="1" applyBorder="1" applyAlignment="1">
      <alignment horizontal="center" wrapText="1"/>
    </xf>
    <xf numFmtId="0" fontId="10" fillId="0" borderId="1" xfId="1" applyFont="1" applyFill="1" applyBorder="1" applyAlignment="1">
      <alignment horizontal="left" vertical="center" wrapText="1"/>
    </xf>
    <xf numFmtId="166" fontId="10" fillId="0" borderId="1" xfId="1" applyNumberFormat="1" applyFont="1" applyFill="1" applyBorder="1" applyAlignment="1">
      <alignment horizontal="center" vertical="center" wrapText="1"/>
    </xf>
    <xf numFmtId="0" fontId="7" fillId="0" borderId="1" xfId="42"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42" applyFont="1" applyFill="1" applyBorder="1" applyAlignment="1">
      <alignment wrapText="1"/>
    </xf>
    <xf numFmtId="0" fontId="8" fillId="0" borderId="1" xfId="1" applyFont="1" applyFill="1" applyBorder="1" applyAlignment="1">
      <alignment vertical="center" wrapText="1" shrinkToFit="1"/>
    </xf>
    <xf numFmtId="0" fontId="8" fillId="0" borderId="1" xfId="0" applyFont="1" applyFill="1" applyBorder="1" applyAlignment="1">
      <alignment horizontal="center" vertical="center" wrapText="1"/>
    </xf>
    <xf numFmtId="169" fontId="8" fillId="0" borderId="1" xfId="42" applyNumberFormat="1" applyFont="1" applyFill="1" applyBorder="1" applyAlignment="1">
      <alignment horizontal="center" vertical="center" wrapText="1"/>
    </xf>
    <xf numFmtId="0" fontId="11" fillId="0" borderId="0" xfId="0" applyFont="1" applyFill="1"/>
    <xf numFmtId="169" fontId="10" fillId="0" borderId="1" xfId="1" applyNumberFormat="1" applyFont="1" applyFill="1" applyBorder="1" applyAlignment="1">
      <alignment horizontal="center" vertical="center" wrapText="1"/>
    </xf>
    <xf numFmtId="0" fontId="7" fillId="0" borderId="1" xfId="42" applyFont="1" applyFill="1" applyBorder="1" applyAlignment="1">
      <alignment vertical="center" wrapText="1" shrinkToFit="1"/>
    </xf>
    <xf numFmtId="0" fontId="7" fillId="2" borderId="1" xfId="42" applyFont="1" applyFill="1" applyBorder="1" applyAlignment="1">
      <alignment horizontal="center" vertical="center" wrapText="1"/>
    </xf>
    <xf numFmtId="0" fontId="7" fillId="2" borderId="3" xfId="1" applyFont="1" applyFill="1" applyBorder="1" applyAlignment="1">
      <alignment vertical="center" wrapText="1"/>
    </xf>
    <xf numFmtId="169" fontId="7" fillId="2" borderId="1" xfId="4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12"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32" applyFont="1" applyFill="1" applyBorder="1" applyAlignment="1">
      <alignment vertical="center" wrapText="1"/>
    </xf>
    <xf numFmtId="0" fontId="7" fillId="2" borderId="1" xfId="42" applyFont="1" applyFill="1" applyBorder="1" applyAlignment="1">
      <alignment horizontal="left" vertical="center" wrapText="1"/>
    </xf>
    <xf numFmtId="169" fontId="7" fillId="2" borderId="1" xfId="39" applyNumberFormat="1" applyFont="1" applyFill="1" applyBorder="1" applyAlignment="1">
      <alignment horizontal="center" vertical="center" wrapText="1"/>
    </xf>
    <xf numFmtId="0" fontId="7" fillId="2" borderId="1" xfId="42" applyFont="1" applyFill="1" applyBorder="1" applyAlignment="1">
      <alignment vertical="center" wrapText="1"/>
    </xf>
    <xf numFmtId="0" fontId="7" fillId="2" borderId="1" xfId="42" applyFont="1" applyFill="1" applyBorder="1" applyAlignment="1">
      <alignment wrapText="1"/>
    </xf>
    <xf numFmtId="0" fontId="7" fillId="2" borderId="1" xfId="178" applyFont="1" applyFill="1" applyBorder="1" applyAlignment="1">
      <alignment vertical="center" wrapText="1"/>
    </xf>
    <xf numFmtId="0" fontId="9" fillId="2" borderId="1" xfId="0" applyFont="1" applyFill="1" applyBorder="1" applyAlignment="1">
      <alignment wrapText="1"/>
    </xf>
    <xf numFmtId="0" fontId="7" fillId="2" borderId="1" xfId="18" applyFont="1" applyFill="1" applyBorder="1" applyAlignment="1">
      <alignment vertical="center" wrapText="1"/>
    </xf>
    <xf numFmtId="0" fontId="7" fillId="2" borderId="1" xfId="178" applyFont="1" applyFill="1" applyBorder="1" applyAlignment="1">
      <alignment horizontal="left" vertical="center" wrapText="1"/>
    </xf>
    <xf numFmtId="0" fontId="7" fillId="2" borderId="1" xfId="80" applyFont="1" applyFill="1" applyBorder="1" applyAlignment="1">
      <alignment horizontal="center" vertical="center" wrapText="1"/>
    </xf>
    <xf numFmtId="3" fontId="7" fillId="2" borderId="1" xfId="42" applyNumberFormat="1" applyFont="1" applyFill="1" applyBorder="1" applyAlignment="1">
      <alignment wrapText="1"/>
    </xf>
    <xf numFmtId="0" fontId="7" fillId="2" borderId="1" xfId="1" applyFont="1" applyFill="1" applyBorder="1" applyAlignment="1">
      <alignment vertical="center" wrapText="1"/>
    </xf>
    <xf numFmtId="3" fontId="7" fillId="2" borderId="1" xfId="0" applyNumberFormat="1" applyFont="1" applyFill="1" applyBorder="1" applyAlignment="1">
      <alignment horizontal="center" vertical="center" wrapText="1"/>
    </xf>
    <xf numFmtId="169" fontId="7" fillId="2" borderId="1" xfId="1" applyNumberFormat="1" applyFont="1" applyFill="1" applyBorder="1" applyAlignment="1">
      <alignment horizontal="center" vertical="center" wrapText="1"/>
    </xf>
    <xf numFmtId="169" fontId="9" fillId="2" borderId="1" xfId="1" applyNumberFormat="1" applyFont="1" applyFill="1" applyBorder="1" applyAlignment="1">
      <alignment horizontal="center" vertical="center" wrapText="1"/>
    </xf>
    <xf numFmtId="0" fontId="7" fillId="2" borderId="1" xfId="92" applyFont="1" applyFill="1" applyBorder="1" applyAlignment="1">
      <alignment horizontal="center" vertical="center" wrapText="1"/>
    </xf>
    <xf numFmtId="169" fontId="7" fillId="3" borderId="1" xfId="42" applyNumberFormat="1" applyFont="1" applyFill="1" applyBorder="1" applyAlignment="1">
      <alignment horizontal="center" vertical="center" wrapText="1"/>
    </xf>
    <xf numFmtId="0" fontId="7" fillId="3" borderId="1" xfId="80" applyFont="1" applyFill="1" applyBorder="1" applyAlignment="1">
      <alignment horizontal="center" vertical="center" wrapText="1"/>
    </xf>
    <xf numFmtId="0" fontId="7" fillId="3" borderId="1" xfId="1" applyFont="1" applyFill="1" applyBorder="1" applyAlignment="1">
      <alignment horizontal="center" vertical="center" wrapText="1"/>
    </xf>
    <xf numFmtId="0" fontId="9" fillId="3" borderId="1" xfId="0" applyFont="1" applyFill="1" applyBorder="1" applyAlignment="1">
      <alignment wrapText="1"/>
    </xf>
    <xf numFmtId="0" fontId="7" fillId="3" borderId="1" xfId="42" applyFont="1" applyFill="1" applyBorder="1" applyAlignment="1">
      <alignment horizontal="center" vertical="center" wrapText="1"/>
    </xf>
    <xf numFmtId="0" fontId="7" fillId="3" borderId="1" xfId="42" applyFont="1" applyFill="1" applyBorder="1" applyAlignment="1">
      <alignment wrapText="1"/>
    </xf>
    <xf numFmtId="0" fontId="7" fillId="2" borderId="1" xfId="1" applyFont="1" applyFill="1" applyBorder="1" applyAlignment="1" applyProtection="1">
      <alignment vertical="center" wrapText="1"/>
      <protection locked="0"/>
    </xf>
    <xf numFmtId="0" fontId="7" fillId="2" borderId="1" xfId="1" applyFont="1" applyFill="1" applyBorder="1" applyAlignment="1" applyProtection="1">
      <alignment horizontal="left" vertical="center" wrapText="1"/>
      <protection locked="0"/>
    </xf>
    <xf numFmtId="0" fontId="7" fillId="3" borderId="1" xfId="39" applyFont="1" applyFill="1" applyBorder="1" applyAlignment="1">
      <alignment vertical="center" wrapText="1"/>
    </xf>
    <xf numFmtId="0" fontId="7" fillId="3" borderId="1" xfId="1" applyFont="1" applyFill="1" applyBorder="1" applyAlignment="1">
      <alignment horizontal="left" vertical="center" wrapText="1"/>
    </xf>
    <xf numFmtId="0" fontId="8" fillId="3" borderId="1" xfId="42" applyFont="1" applyFill="1" applyBorder="1" applyAlignment="1">
      <alignment horizontal="left" vertical="center" wrapText="1"/>
    </xf>
    <xf numFmtId="0" fontId="8" fillId="3" borderId="1" xfId="42" applyFont="1" applyFill="1" applyBorder="1" applyAlignment="1">
      <alignment horizontal="center" vertical="center" wrapText="1"/>
    </xf>
    <xf numFmtId="0" fontId="11" fillId="3" borderId="1" xfId="0" applyFont="1" applyFill="1" applyBorder="1" applyAlignment="1">
      <alignment wrapText="1"/>
    </xf>
    <xf numFmtId="169" fontId="8" fillId="3" borderId="1" xfId="42" applyNumberFormat="1" applyFont="1" applyFill="1" applyBorder="1" applyAlignment="1">
      <alignment horizontal="center" vertical="center" wrapText="1"/>
    </xf>
    <xf numFmtId="0" fontId="7" fillId="3" borderId="1" xfId="39" applyFont="1" applyFill="1" applyBorder="1" applyAlignment="1">
      <alignment horizontal="left" vertical="center" wrapText="1"/>
    </xf>
    <xf numFmtId="169" fontId="7" fillId="3" borderId="1" xfId="39" applyNumberFormat="1" applyFont="1" applyFill="1" applyBorder="1" applyAlignment="1">
      <alignment horizontal="center" vertical="center" wrapText="1"/>
    </xf>
    <xf numFmtId="169" fontId="9" fillId="2" borderId="1" xfId="42" applyNumberFormat="1" applyFont="1" applyFill="1" applyBorder="1" applyAlignment="1">
      <alignment horizontal="center" vertical="center" wrapText="1"/>
    </xf>
    <xf numFmtId="0" fontId="9" fillId="2" borderId="1" xfId="82" applyFont="1" applyFill="1" applyBorder="1" applyAlignment="1">
      <alignment horizontal="center" vertical="center" wrapText="1"/>
    </xf>
    <xf numFmtId="0" fontId="9" fillId="2" borderId="1" xfId="42" applyFont="1" applyFill="1" applyBorder="1" applyAlignment="1">
      <alignment horizontal="center" vertical="center" wrapText="1"/>
    </xf>
    <xf numFmtId="1" fontId="10" fillId="0" borderId="1" xfId="1" applyNumberFormat="1" applyFont="1" applyFill="1" applyBorder="1" applyAlignment="1">
      <alignment horizontal="center" vertical="center" wrapText="1" shrinkToFit="1"/>
    </xf>
    <xf numFmtId="169" fontId="12" fillId="0" borderId="1" xfId="42" applyNumberFormat="1" applyFont="1" applyFill="1" applyBorder="1" applyAlignment="1">
      <alignment horizontal="center" vertical="center" wrapText="1"/>
    </xf>
    <xf numFmtId="0" fontId="10" fillId="0" borderId="1" xfId="225" applyFont="1" applyFill="1" applyBorder="1" applyAlignment="1">
      <alignment horizontal="center" vertical="center" wrapText="1"/>
    </xf>
    <xf numFmtId="0" fontId="13" fillId="0" borderId="0" xfId="0" applyFont="1" applyFill="1"/>
    <xf numFmtId="0" fontId="10" fillId="0" borderId="0" xfId="0" applyFont="1" applyFill="1"/>
    <xf numFmtId="168" fontId="10" fillId="0" borderId="1" xfId="1" applyNumberFormat="1" applyFont="1" applyFill="1" applyBorder="1" applyAlignment="1">
      <alignment horizontal="center" vertical="center" wrapText="1" shrinkToFit="1"/>
    </xf>
    <xf numFmtId="0" fontId="10" fillId="0" borderId="1" xfId="224" applyFont="1" applyFill="1" applyBorder="1" applyAlignment="1">
      <alignment horizontal="center" vertical="center" wrapText="1"/>
    </xf>
    <xf numFmtId="169" fontId="7" fillId="0" borderId="1" xfId="1" applyNumberFormat="1" applyFont="1" applyFill="1" applyBorder="1" applyAlignment="1">
      <alignment horizontal="center" vertical="center" wrapText="1"/>
    </xf>
    <xf numFmtId="2" fontId="7" fillId="0" borderId="1" xfId="42"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0" xfId="0" applyFont="1" applyFill="1"/>
    <xf numFmtId="0" fontId="7" fillId="0" borderId="0" xfId="0" applyFont="1" applyFill="1"/>
    <xf numFmtId="0" fontId="7" fillId="0" borderId="1" xfId="82" applyFont="1" applyFill="1" applyBorder="1" applyAlignment="1">
      <alignment horizontal="center" vertical="center" wrapText="1"/>
    </xf>
    <xf numFmtId="0" fontId="7" fillId="0" borderId="1" xfId="84" applyFont="1" applyFill="1" applyBorder="1" applyAlignment="1">
      <alignment horizontal="center" vertical="center" wrapText="1"/>
    </xf>
    <xf numFmtId="0" fontId="7" fillId="0" borderId="1" xfId="85" applyFont="1" applyFill="1" applyBorder="1" applyAlignment="1">
      <alignment horizontal="center" vertical="center" wrapText="1"/>
    </xf>
    <xf numFmtId="0" fontId="7" fillId="0" borderId="1" xfId="86" applyFont="1" applyFill="1" applyBorder="1" applyAlignment="1">
      <alignment horizontal="center" vertical="center" wrapText="1"/>
    </xf>
    <xf numFmtId="0" fontId="7" fillId="0" borderId="1" xfId="79" applyFont="1" applyFill="1" applyBorder="1" applyAlignment="1">
      <alignment horizontal="center" vertical="center" wrapText="1"/>
    </xf>
    <xf numFmtId="0" fontId="15" fillId="0" borderId="1" xfId="42" applyFont="1" applyFill="1" applyBorder="1" applyAlignment="1">
      <alignment horizontal="center" vertical="center" wrapText="1"/>
    </xf>
    <xf numFmtId="169" fontId="14" fillId="0" borderId="1" xfId="1" applyNumberFormat="1" applyFont="1" applyFill="1" applyBorder="1" applyAlignment="1">
      <alignment horizontal="center" vertical="center" wrapText="1"/>
    </xf>
    <xf numFmtId="0" fontId="10" fillId="0" borderId="5" xfId="1" applyFont="1" applyFill="1" applyBorder="1" applyAlignment="1">
      <alignment horizontal="center" vertical="center" wrapText="1"/>
    </xf>
    <xf numFmtId="0" fontId="7" fillId="0" borderId="1" xfId="32" applyFont="1" applyFill="1" applyBorder="1" applyAlignment="1">
      <alignment horizontal="left" vertical="center" wrapText="1"/>
    </xf>
    <xf numFmtId="0" fontId="14" fillId="0" borderId="6"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7" fillId="0" borderId="1" xfId="92" applyFont="1" applyFill="1" applyBorder="1" applyAlignment="1">
      <alignment horizontal="center" vertical="center" wrapText="1"/>
    </xf>
    <xf numFmtId="0" fontId="10" fillId="0" borderId="1" xfId="42" applyFont="1" applyFill="1" applyBorder="1" applyAlignment="1">
      <alignment horizontal="center" vertical="center" wrapText="1"/>
    </xf>
    <xf numFmtId="169" fontId="10" fillId="0" borderId="1" xfId="42" applyNumberFormat="1" applyFont="1" applyFill="1" applyBorder="1" applyAlignment="1">
      <alignment horizontal="center" vertical="center" wrapText="1"/>
    </xf>
    <xf numFmtId="0" fontId="10" fillId="0" borderId="1" xfId="42" applyFont="1" applyFill="1" applyBorder="1" applyAlignment="1">
      <alignment horizontal="left" vertical="center" wrapText="1"/>
    </xf>
    <xf numFmtId="0" fontId="7" fillId="0" borderId="1" xfId="42" applyFont="1" applyFill="1" applyBorder="1" applyAlignment="1">
      <alignment horizontal="left" vertical="center" wrapText="1" shrinkToFit="1"/>
    </xf>
    <xf numFmtId="0" fontId="10"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7" fillId="0" borderId="0" xfId="1" applyFont="1" applyFill="1" applyAlignment="1">
      <alignment wrapText="1"/>
    </xf>
    <xf numFmtId="2" fontId="10" fillId="0" borderId="1" xfId="1"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169" fontId="7" fillId="0" borderId="1" xfId="39" applyNumberFormat="1" applyFont="1" applyFill="1" applyBorder="1" applyAlignment="1">
      <alignment horizontal="center" vertical="center" wrapText="1"/>
    </xf>
    <xf numFmtId="0" fontId="7" fillId="0" borderId="1" xfId="178" applyFont="1" applyFill="1" applyBorder="1" applyAlignment="1">
      <alignment horizontal="left" vertical="center" wrapText="1"/>
    </xf>
    <xf numFmtId="0" fontId="7" fillId="0" borderId="1" xfId="18" applyFont="1" applyFill="1" applyBorder="1" applyAlignment="1">
      <alignment horizontal="left" vertical="center" wrapText="1"/>
    </xf>
    <xf numFmtId="169" fontId="7" fillId="0" borderId="1" xfId="202" applyNumberFormat="1" applyFont="1" applyFill="1" applyBorder="1" applyAlignment="1">
      <alignment horizontal="center" vertical="center" wrapText="1"/>
    </xf>
    <xf numFmtId="0" fontId="7" fillId="0" borderId="1" xfId="222" applyFont="1" applyFill="1" applyBorder="1" applyAlignment="1">
      <alignment horizontal="left" vertical="center" wrapText="1"/>
    </xf>
    <xf numFmtId="169" fontId="7" fillId="0" borderId="0" xfId="1" applyNumberFormat="1" applyFont="1" applyFill="1" applyAlignment="1">
      <alignment wrapText="1"/>
    </xf>
    <xf numFmtId="0" fontId="7" fillId="0" borderId="1" xfId="178" applyFont="1" applyFill="1" applyBorder="1" applyAlignment="1">
      <alignment horizontal="center" vertical="center" wrapText="1"/>
    </xf>
    <xf numFmtId="169" fontId="14" fillId="0" borderId="1" xfId="227" applyNumberFormat="1" applyFont="1" applyFill="1" applyBorder="1" applyAlignment="1">
      <alignment horizontal="center" vertical="center" wrapText="1"/>
    </xf>
    <xf numFmtId="2" fontId="7" fillId="0" borderId="1" xfId="222"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Alignment="1">
      <alignment wrapText="1"/>
    </xf>
    <xf numFmtId="4" fontId="7" fillId="0" borderId="1" xfId="0" applyNumberFormat="1" applyFont="1" applyFill="1" applyBorder="1" applyAlignment="1">
      <alignment horizontal="center" vertical="center" wrapText="1"/>
    </xf>
    <xf numFmtId="0" fontId="7" fillId="0" borderId="1" xfId="42" applyFont="1" applyFill="1" applyBorder="1" applyAlignment="1">
      <alignment horizontal="center" wrapText="1"/>
    </xf>
    <xf numFmtId="0" fontId="7" fillId="0" borderId="1" xfId="28" applyFont="1" applyFill="1" applyBorder="1" applyAlignment="1">
      <alignment horizontal="left" vertical="center" wrapText="1"/>
    </xf>
    <xf numFmtId="0" fontId="7" fillId="0" borderId="1" xfId="1" applyFont="1" applyFill="1" applyBorder="1" applyAlignment="1">
      <alignment vertical="center" wrapText="1" shrinkToFit="1"/>
    </xf>
    <xf numFmtId="0" fontId="7" fillId="0" borderId="1" xfId="21" applyFont="1" applyFill="1" applyBorder="1" applyAlignment="1">
      <alignment horizontal="center" vertical="center" wrapText="1"/>
    </xf>
    <xf numFmtId="0" fontId="9" fillId="0" borderId="0" xfId="0" applyFont="1" applyFill="1" applyAlignment="1">
      <alignment horizontal="center" vertical="center"/>
    </xf>
    <xf numFmtId="0" fontId="7" fillId="0" borderId="1" xfId="12" applyFont="1" applyFill="1" applyBorder="1" applyAlignment="1">
      <alignment horizontal="left" vertical="center" wrapText="1"/>
    </xf>
    <xf numFmtId="169" fontId="9" fillId="0" borderId="1" xfId="42" applyNumberFormat="1" applyFont="1" applyFill="1" applyBorder="1" applyAlignment="1">
      <alignment horizontal="center" vertical="center" wrapText="1"/>
    </xf>
    <xf numFmtId="169" fontId="7" fillId="0" borderId="1" xfId="44" applyNumberFormat="1" applyFont="1" applyFill="1" applyBorder="1" applyAlignment="1">
      <alignment horizontal="center" vertical="center" wrapText="1"/>
    </xf>
    <xf numFmtId="3" fontId="7" fillId="0" borderId="1" xfId="42" applyNumberFormat="1" applyFont="1" applyFill="1" applyBorder="1" applyAlignment="1">
      <alignment horizontal="left" vertical="center" wrapText="1"/>
    </xf>
    <xf numFmtId="0" fontId="7" fillId="0" borderId="1" xfId="32" applyFont="1" applyFill="1" applyBorder="1" applyAlignment="1">
      <alignment vertical="center" wrapText="1"/>
    </xf>
    <xf numFmtId="0" fontId="7" fillId="0" borderId="0" xfId="1" applyFont="1" applyFill="1"/>
    <xf numFmtId="0" fontId="7" fillId="0" borderId="1" xfId="39"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0" borderId="0" xfId="1" applyFont="1" applyFill="1" applyBorder="1" applyAlignment="1">
      <alignment horizontal="center" vertical="center" wrapText="1"/>
    </xf>
    <xf numFmtId="167" fontId="7" fillId="0" borderId="1" xfId="1" applyNumberFormat="1" applyFont="1" applyFill="1" applyBorder="1" applyAlignment="1">
      <alignment horizontal="left" vertical="center" wrapText="1"/>
    </xf>
    <xf numFmtId="167" fontId="7" fillId="0" borderId="1" xfId="42" applyNumberFormat="1" applyFont="1" applyFill="1" applyBorder="1" applyAlignment="1">
      <alignment horizontal="left" vertical="center" wrapText="1"/>
    </xf>
    <xf numFmtId="169" fontId="9" fillId="0" borderId="1" xfId="1"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2" fontId="9" fillId="0" borderId="1" xfId="1" applyNumberFormat="1" applyFont="1" applyFill="1" applyBorder="1" applyAlignment="1">
      <alignment horizontal="center" vertical="center" wrapText="1"/>
    </xf>
    <xf numFmtId="4" fontId="9" fillId="0" borderId="1" xfId="221" applyNumberFormat="1" applyFont="1" applyFill="1" applyBorder="1" applyAlignment="1">
      <alignment horizontal="center" vertical="center" wrapText="1"/>
    </xf>
    <xf numFmtId="1" fontId="10" fillId="0" borderId="5" xfId="224" applyNumberFormat="1" applyFont="1" applyFill="1" applyBorder="1" applyAlignment="1">
      <alignment horizontal="center" vertical="center" shrinkToFit="1"/>
    </xf>
    <xf numFmtId="168" fontId="10" fillId="0" borderId="5" xfId="224" applyNumberFormat="1" applyFont="1" applyFill="1" applyBorder="1" applyAlignment="1">
      <alignment horizontal="center" vertical="center" shrinkToFit="1"/>
    </xf>
    <xf numFmtId="0" fontId="7" fillId="0" borderId="5" xfId="42" applyFont="1" applyFill="1" applyBorder="1" applyAlignment="1">
      <alignment vertical="center" wrapText="1"/>
    </xf>
    <xf numFmtId="168" fontId="10" fillId="0" borderId="5" xfId="1" applyNumberFormat="1" applyFont="1" applyFill="1" applyBorder="1" applyAlignment="1">
      <alignment horizontal="center" vertical="center" shrinkToFit="1"/>
    </xf>
    <xf numFmtId="1" fontId="10" fillId="0" borderId="5" xfId="1" applyNumberFormat="1" applyFont="1" applyFill="1" applyBorder="1" applyAlignment="1">
      <alignment horizontal="center" vertical="center" shrinkToFit="1"/>
    </xf>
    <xf numFmtId="0" fontId="10" fillId="0" borderId="5" xfId="42" applyFont="1" applyFill="1" applyBorder="1" applyAlignment="1">
      <alignment horizontal="center" vertical="center"/>
    </xf>
    <xf numFmtId="0" fontId="12" fillId="0" borderId="5" xfId="42" applyFont="1" applyFill="1" applyBorder="1" applyAlignment="1">
      <alignment horizontal="center" vertical="center"/>
    </xf>
    <xf numFmtId="0" fontId="7" fillId="0" borderId="5" xfId="27" applyFont="1" applyFill="1" applyBorder="1" applyAlignment="1">
      <alignment vertical="center"/>
    </xf>
    <xf numFmtId="0" fontId="10" fillId="0" borderId="5" xfId="1" applyFont="1" applyFill="1" applyBorder="1" applyAlignment="1">
      <alignment horizontal="center" vertical="center"/>
    </xf>
    <xf numFmtId="0" fontId="7" fillId="0" borderId="5" xfId="154" applyFont="1" applyFill="1" applyBorder="1" applyAlignment="1">
      <alignment vertical="center"/>
    </xf>
    <xf numFmtId="0" fontId="7" fillId="0" borderId="5" xfId="17" applyFont="1" applyFill="1" applyBorder="1" applyAlignment="1">
      <alignment vertical="center"/>
    </xf>
    <xf numFmtId="0" fontId="7" fillId="0" borderId="5" xfId="1" applyFont="1" applyFill="1" applyBorder="1" applyAlignment="1">
      <alignment horizontal="center" vertical="center"/>
    </xf>
    <xf numFmtId="0" fontId="7" fillId="0" borderId="5" xfId="1" applyFont="1" applyFill="1" applyBorder="1" applyAlignment="1">
      <alignment vertical="center" wrapText="1"/>
    </xf>
    <xf numFmtId="169" fontId="12" fillId="0" borderId="1" xfId="1"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170" fontId="7" fillId="0" borderId="1" xfId="1" applyNumberFormat="1" applyFont="1" applyFill="1" applyBorder="1" applyAlignment="1">
      <alignment horizontal="center" vertical="center" wrapText="1"/>
    </xf>
    <xf numFmtId="0" fontId="7" fillId="0" borderId="1" xfId="1" applyFont="1" applyFill="1" applyBorder="1" applyAlignment="1">
      <alignment horizontal="left" wrapText="1"/>
    </xf>
    <xf numFmtId="0" fontId="7" fillId="0" borderId="1" xfId="42" applyFont="1" applyFill="1" applyBorder="1" applyAlignment="1">
      <alignment horizontal="left" wrapText="1"/>
    </xf>
    <xf numFmtId="0" fontId="7" fillId="0" borderId="1" xfId="0" applyFont="1" applyFill="1" applyBorder="1" applyAlignment="1">
      <alignment horizontal="center" vertical="center"/>
    </xf>
    <xf numFmtId="0" fontId="7" fillId="0" borderId="1" xfId="78"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1" xfId="1" applyFont="1" applyFill="1" applyBorder="1" applyAlignment="1">
      <alignment horizontal="left" vertical="center" wrapText="1" shrinkToFit="1"/>
    </xf>
    <xf numFmtId="3" fontId="7" fillId="0" borderId="1" xfId="42" applyNumberFormat="1" applyFont="1" applyFill="1" applyBorder="1" applyAlignment="1">
      <alignment vertical="center" wrapText="1"/>
    </xf>
    <xf numFmtId="169" fontId="7" fillId="0" borderId="1" xfId="42" applyNumberFormat="1" applyFont="1" applyFill="1" applyBorder="1" applyAlignment="1">
      <alignment horizontal="right" vertical="center" wrapText="1"/>
    </xf>
    <xf numFmtId="0" fontId="7" fillId="0" borderId="0" xfId="42" applyFont="1" applyFill="1" applyBorder="1" applyAlignment="1">
      <alignment vertical="center" wrapText="1"/>
    </xf>
    <xf numFmtId="0" fontId="14" fillId="0" borderId="0" xfId="0" applyFont="1" applyFill="1" applyBorder="1" applyAlignment="1">
      <alignment horizontal="center" vertical="center" wrapText="1"/>
    </xf>
    <xf numFmtId="169" fontId="7" fillId="0" borderId="0" xfId="0" applyNumberFormat="1" applyFont="1" applyFill="1"/>
    <xf numFmtId="2" fontId="10" fillId="0" borderId="1" xfId="0" applyNumberFormat="1" applyFont="1" applyFill="1" applyBorder="1" applyAlignment="1">
      <alignment horizontal="center" vertical="center" wrapText="1" shrinkToFit="1"/>
    </xf>
    <xf numFmtId="0" fontId="12" fillId="0" borderId="0" xfId="0" applyFont="1" applyFill="1" applyAlignment="1">
      <alignment wrapText="1"/>
    </xf>
    <xf numFmtId="2" fontId="7" fillId="0" borderId="1" xfId="82" applyNumberFormat="1" applyFont="1" applyFill="1" applyBorder="1" applyAlignment="1">
      <alignment horizontal="center" vertical="center" wrapText="1"/>
    </xf>
    <xf numFmtId="0" fontId="7" fillId="0" borderId="1" xfId="27" applyFont="1" applyFill="1" applyBorder="1" applyAlignment="1">
      <alignment vertical="center"/>
    </xf>
    <xf numFmtId="0" fontId="7" fillId="0" borderId="1" xfId="0" applyFont="1" applyFill="1" applyBorder="1" applyAlignment="1">
      <alignment vertical="center" wrapText="1"/>
    </xf>
    <xf numFmtId="0" fontId="7" fillId="0" borderId="1" xfId="17" applyFont="1" applyFill="1" applyBorder="1" applyAlignment="1">
      <alignment vertical="center"/>
    </xf>
    <xf numFmtId="0" fontId="7" fillId="0" borderId="1" xfId="23" applyFont="1" applyFill="1" applyBorder="1" applyAlignment="1">
      <alignment vertical="center"/>
    </xf>
    <xf numFmtId="2" fontId="9" fillId="0" borderId="1" xfId="0" applyNumberFormat="1" applyFont="1" applyFill="1" applyBorder="1" applyAlignment="1">
      <alignment horizontal="center" vertical="center" wrapText="1" shrinkToFit="1"/>
    </xf>
    <xf numFmtId="1" fontId="9" fillId="0" borderId="1" xfId="0" applyNumberFormat="1"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7" fillId="0" borderId="1" xfId="42"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1" applyFont="1" applyFill="1" applyAlignment="1">
      <alignment horizontal="center" vertical="center"/>
    </xf>
    <xf numFmtId="0" fontId="10" fillId="0" borderId="0" xfId="1" applyFont="1" applyFill="1" applyAlignment="1">
      <alignment horizontal="center"/>
    </xf>
    <xf numFmtId="0" fontId="9" fillId="0" borderId="0" xfId="1" applyFont="1" applyFill="1" applyBorder="1" applyAlignment="1">
      <alignment horizontal="right"/>
    </xf>
    <xf numFmtId="0" fontId="9" fillId="0" borderId="0" xfId="1" applyFont="1" applyFill="1" applyBorder="1" applyAlignment="1">
      <alignment horizontal="center" vertical="center"/>
    </xf>
    <xf numFmtId="0" fontId="7" fillId="0" borderId="1" xfId="1" applyFont="1" applyFill="1" applyBorder="1" applyAlignment="1">
      <alignment vertical="center" wrapText="1"/>
    </xf>
    <xf numFmtId="0" fontId="7" fillId="0" borderId="0" xfId="0" applyFont="1" applyFill="1" applyAlignment="1">
      <alignment vertical="center" wrapText="1"/>
    </xf>
    <xf numFmtId="0" fontId="10" fillId="0" borderId="0" xfId="1" applyFont="1" applyFill="1" applyAlignment="1">
      <alignment vertical="center"/>
    </xf>
    <xf numFmtId="39" fontId="7" fillId="0" borderId="1" xfId="228" applyNumberFormat="1" applyFont="1" applyFill="1" applyBorder="1" applyAlignment="1">
      <alignment horizontal="center" vertical="center" wrapText="1" shrinkToFit="1"/>
    </xf>
    <xf numFmtId="0" fontId="7" fillId="0" borderId="0" xfId="0" applyFont="1" applyFill="1" applyAlignment="1">
      <alignment horizontal="center" vertical="center"/>
    </xf>
    <xf numFmtId="0" fontId="7" fillId="0" borderId="1" xfId="12" applyFont="1" applyFill="1" applyBorder="1" applyAlignment="1">
      <alignment vertical="center" wrapText="1"/>
    </xf>
    <xf numFmtId="0" fontId="7" fillId="0" borderId="0" xfId="1" applyFont="1" applyFill="1" applyAlignment="1">
      <alignment vertical="center"/>
    </xf>
    <xf numFmtId="0" fontId="7" fillId="0" borderId="5" xfId="42" applyFont="1" applyFill="1" applyBorder="1" applyAlignment="1">
      <alignment horizontal="center" vertical="center"/>
    </xf>
    <xf numFmtId="0" fontId="10" fillId="0" borderId="0" xfId="1" applyFont="1" applyFill="1"/>
    <xf numFmtId="0" fontId="17" fillId="0" borderId="1" xfId="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42"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42" applyFont="1" applyFill="1" applyBorder="1" applyAlignment="1">
      <alignment horizontal="left" vertical="center" wrapText="1"/>
    </xf>
    <xf numFmtId="0" fontId="7"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1" fontId="7" fillId="0" borderId="1" xfId="0" applyNumberFormat="1" applyFont="1" applyFill="1" applyBorder="1" applyAlignment="1">
      <alignment horizontal="center" vertical="center" wrapText="1" shrinkToFit="1"/>
    </xf>
    <xf numFmtId="1" fontId="12" fillId="0" borderId="1" xfId="0" applyNumberFormat="1" applyFont="1" applyFill="1" applyBorder="1" applyAlignment="1">
      <alignment horizontal="center" vertical="center" wrapText="1" shrinkToFit="1"/>
    </xf>
    <xf numFmtId="0" fontId="17" fillId="0" borderId="1" xfId="1" applyFont="1" applyFill="1" applyBorder="1" applyAlignment="1">
      <alignment horizontal="center" vertical="center" wrapText="1"/>
    </xf>
    <xf numFmtId="0" fontId="7" fillId="0" borderId="3" xfId="42" applyFont="1" applyFill="1" applyBorder="1" applyAlignment="1">
      <alignment horizontal="center" vertical="center" wrapText="1"/>
    </xf>
    <xf numFmtId="0" fontId="7" fillId="0" borderId="6" xfId="42" applyFont="1" applyFill="1" applyBorder="1" applyAlignment="1">
      <alignment horizontal="center" vertical="center" wrapText="1"/>
    </xf>
    <xf numFmtId="0" fontId="7" fillId="0" borderId="4" xfId="42"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1" xfId="42"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3" xfId="42" applyFont="1" applyFill="1" applyBorder="1" applyAlignment="1">
      <alignment horizontal="center" wrapText="1"/>
    </xf>
    <xf numFmtId="0" fontId="7" fillId="0" borderId="4" xfId="42" applyFont="1" applyFill="1" applyBorder="1" applyAlignment="1">
      <alignment horizontal="center" wrapText="1"/>
    </xf>
    <xf numFmtId="1" fontId="12" fillId="0" borderId="3" xfId="0" applyNumberFormat="1" applyFont="1" applyFill="1" applyBorder="1" applyAlignment="1">
      <alignment horizontal="center" vertical="center" wrapText="1" shrinkToFit="1"/>
    </xf>
    <xf numFmtId="1" fontId="12" fillId="0" borderId="4" xfId="0" applyNumberFormat="1"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1" xfId="42" applyFont="1" applyFill="1" applyBorder="1" applyAlignment="1">
      <alignment horizontal="left" vertical="center" wrapText="1"/>
    </xf>
    <xf numFmtId="0" fontId="7" fillId="0" borderId="1" xfId="0"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9" fillId="0" borderId="0" xfId="1" applyFont="1" applyFill="1" applyAlignment="1">
      <alignment horizontal="left"/>
    </xf>
    <xf numFmtId="0" fontId="9" fillId="0" borderId="0" xfId="1" applyFont="1" applyFill="1" applyAlignment="1">
      <alignment horizontal="center" vertical="center" wrapText="1"/>
    </xf>
    <xf numFmtId="0" fontId="10" fillId="0" borderId="0" xfId="1" applyFont="1" applyFill="1" applyAlignment="1">
      <alignment horizontal="center" vertical="center"/>
    </xf>
    <xf numFmtId="0" fontId="10" fillId="0" borderId="0" xfId="1" applyFont="1" applyFill="1" applyAlignment="1">
      <alignment horizontal="center"/>
    </xf>
    <xf numFmtId="0" fontId="9" fillId="0" borderId="0" xfId="1" applyFont="1" applyFill="1" applyBorder="1" applyAlignment="1">
      <alignment horizontal="right"/>
    </xf>
    <xf numFmtId="0" fontId="9" fillId="0" borderId="0" xfId="1" applyFont="1" applyFill="1" applyBorder="1" applyAlignment="1">
      <alignment horizontal="center" vertical="center"/>
    </xf>
    <xf numFmtId="0" fontId="10" fillId="0" borderId="0" xfId="1" applyFont="1" applyFill="1" applyAlignment="1">
      <alignment horizontal="center" vertical="center" wrapText="1"/>
    </xf>
    <xf numFmtId="0" fontId="9" fillId="0" borderId="2" xfId="1" applyFont="1" applyFill="1" applyBorder="1" applyAlignment="1">
      <alignment horizontal="right"/>
    </xf>
    <xf numFmtId="0" fontId="10" fillId="0" borderId="1" xfId="1" applyFont="1" applyFill="1" applyBorder="1" applyAlignment="1">
      <alignment horizontal="center" vertical="center" wrapText="1"/>
    </xf>
    <xf numFmtId="0" fontId="9" fillId="0" borderId="0" xfId="1" applyFont="1" applyFill="1" applyAlignment="1">
      <alignment horizontal="left" wrapText="1"/>
    </xf>
  </cellXfs>
  <cellStyles count="229">
    <cellStyle name="Comma" xfId="228" builtinId="3"/>
    <cellStyle name="Comma 10" xfId="2"/>
    <cellStyle name="Comma 2 10" xfId="3"/>
    <cellStyle name="Comma 2 14" xfId="4"/>
    <cellStyle name="Comma 2 14 2" xfId="5"/>
    <cellStyle name="Comma 2 2" xfId="6"/>
    <cellStyle name="Comma 2 2 14" xfId="7"/>
    <cellStyle name="Comma 2 2 2" xfId="8"/>
    <cellStyle name="Comma 4" xfId="9"/>
    <cellStyle name="Comma 5" xfId="10"/>
    <cellStyle name="Comma 6" xfId="11"/>
    <cellStyle name="Normal" xfId="0" builtinId="0"/>
    <cellStyle name="Normal 10" xfId="12"/>
    <cellStyle name="Normal 10 2" xfId="13"/>
    <cellStyle name="Normal 10 53" xfId="14"/>
    <cellStyle name="Normal 10 54" xfId="15"/>
    <cellStyle name="Normal 100" xfId="16"/>
    <cellStyle name="Normal 107" xfId="17"/>
    <cellStyle name="Normal 11" xfId="18"/>
    <cellStyle name="Normal 11 53" xfId="19"/>
    <cellStyle name="Normal 11 54" xfId="20"/>
    <cellStyle name="Normal 112" xfId="21"/>
    <cellStyle name="Normal 113" xfId="22"/>
    <cellStyle name="Normal 117" xfId="23"/>
    <cellStyle name="Normal 119" xfId="24"/>
    <cellStyle name="Normal 12 53" xfId="25"/>
    <cellStyle name="Normal 12 54" xfId="26"/>
    <cellStyle name="Normal 123" xfId="27"/>
    <cellStyle name="Normal 13" xfId="28"/>
    <cellStyle name="Normal 13 53" xfId="29"/>
    <cellStyle name="Normal 13 54" xfId="30"/>
    <cellStyle name="Normal 14" xfId="31"/>
    <cellStyle name="Normal 15" xfId="32"/>
    <cellStyle name="Normal 15 53" xfId="33"/>
    <cellStyle name="Normal 15 54" xfId="34"/>
    <cellStyle name="Normal 16 53" xfId="35"/>
    <cellStyle name="Normal 16 54" xfId="36"/>
    <cellStyle name="Normal 17 53" xfId="37"/>
    <cellStyle name="Normal 17 54" xfId="38"/>
    <cellStyle name="Normal 18" xfId="39"/>
    <cellStyle name="Normal 19 53" xfId="40"/>
    <cellStyle name="Normal 19 54" xfId="41"/>
    <cellStyle name="Normal 2" xfId="1"/>
    <cellStyle name="Normal 2 10" xfId="43"/>
    <cellStyle name="Normal 2 11" xfId="226"/>
    <cellStyle name="Normal 2 12" xfId="44"/>
    <cellStyle name="Normal 2 13" xfId="45"/>
    <cellStyle name="Normal 2 14" xfId="46"/>
    <cellStyle name="Normal 2 15" xfId="47"/>
    <cellStyle name="Normal 2 16" xfId="48"/>
    <cellStyle name="Normal 2 17" xfId="49"/>
    <cellStyle name="Normal 2 18" xfId="50"/>
    <cellStyle name="Normal 2 19" xfId="51"/>
    <cellStyle name="Normal 2 2" xfId="42"/>
    <cellStyle name="Normal 2 20" xfId="52"/>
    <cellStyle name="Normal 2 21" xfId="53"/>
    <cellStyle name="Normal 2 22" xfId="54"/>
    <cellStyle name="Normal 2 23" xfId="55"/>
    <cellStyle name="Normal 2 24" xfId="56"/>
    <cellStyle name="Normal 2 25" xfId="57"/>
    <cellStyle name="Normal 2 26" xfId="58"/>
    <cellStyle name="Normal 2 27" xfId="59"/>
    <cellStyle name="Normal 2 28" xfId="60"/>
    <cellStyle name="Normal 2 29" xfId="61"/>
    <cellStyle name="Normal 2 3" xfId="225"/>
    <cellStyle name="Normal 2 31" xfId="62"/>
    <cellStyle name="Normal 2 32" xfId="63"/>
    <cellStyle name="Normal 2 33" xfId="64"/>
    <cellStyle name="Normal 2 34" xfId="65"/>
    <cellStyle name="Normal 2 35" xfId="66"/>
    <cellStyle name="Normal 2 36" xfId="67"/>
    <cellStyle name="Normal 2 37" xfId="68"/>
    <cellStyle name="Normal 2 38" xfId="69"/>
    <cellStyle name="Normal 2 39" xfId="70"/>
    <cellStyle name="Normal 2 4" xfId="71"/>
    <cellStyle name="Normal 2 40" xfId="72"/>
    <cellStyle name="Normal 2 41" xfId="73"/>
    <cellStyle name="Normal 2 42" xfId="74"/>
    <cellStyle name="Normal 2 43" xfId="75"/>
    <cellStyle name="Normal 2 44" xfId="76"/>
    <cellStyle name="Normal 2 45" xfId="77"/>
    <cellStyle name="Normal 2 47" xfId="78"/>
    <cellStyle name="Normal 2 48" xfId="79"/>
    <cellStyle name="Normal 2 49" xfId="80"/>
    <cellStyle name="Normal 2 5" xfId="81"/>
    <cellStyle name="Normal 2 50" xfId="82"/>
    <cellStyle name="Normal 2 51" xfId="83"/>
    <cellStyle name="Normal 2 52" xfId="84"/>
    <cellStyle name="Normal 2 53" xfId="85"/>
    <cellStyle name="Normal 2 54" xfId="86"/>
    <cellStyle name="Normal 2 55" xfId="87"/>
    <cellStyle name="Normal 2 56" xfId="88"/>
    <cellStyle name="Normal 2 57" xfId="89"/>
    <cellStyle name="Normal 2 6" xfId="90"/>
    <cellStyle name="Normal 2 6 12" xfId="91"/>
    <cellStyle name="Normal 2 6 43" xfId="92"/>
    <cellStyle name="Normal 2 60" xfId="93"/>
    <cellStyle name="Normal 2 61" xfId="94"/>
    <cellStyle name="Normal 2 7" xfId="95"/>
    <cellStyle name="Normal 2 8" xfId="96"/>
    <cellStyle name="Normal 2 9" xfId="97"/>
    <cellStyle name="Normal 2 94" xfId="98"/>
    <cellStyle name="Normal 21 53" xfId="99"/>
    <cellStyle name="Normal 21 54" xfId="100"/>
    <cellStyle name="Normal 22 53" xfId="101"/>
    <cellStyle name="Normal 22 54" xfId="102"/>
    <cellStyle name="Normal 23" xfId="103"/>
    <cellStyle name="Normal 23 53" xfId="104"/>
    <cellStyle name="Normal 23 54" xfId="105"/>
    <cellStyle name="Normal 24 53" xfId="106"/>
    <cellStyle name="Normal 24 54" xfId="107"/>
    <cellStyle name="Normal 25" xfId="108"/>
    <cellStyle name="Normal 26" xfId="109"/>
    <cellStyle name="Normal 26 53" xfId="110"/>
    <cellStyle name="Normal 26 54" xfId="111"/>
    <cellStyle name="Normal 27 53" xfId="112"/>
    <cellStyle name="Normal 27 54" xfId="113"/>
    <cellStyle name="Normal 28" xfId="114"/>
    <cellStyle name="Normal 28 53" xfId="115"/>
    <cellStyle name="Normal 28 54" xfId="116"/>
    <cellStyle name="Normal 29 53" xfId="117"/>
    <cellStyle name="Normal 29 54" xfId="118"/>
    <cellStyle name="Normal 3" xfId="119"/>
    <cellStyle name="Normal 3 2" xfId="120"/>
    <cellStyle name="Normal 30" xfId="121"/>
    <cellStyle name="Normal 30 53" xfId="122"/>
    <cellStyle name="Normal 30 54" xfId="123"/>
    <cellStyle name="Normal 31 53" xfId="124"/>
    <cellStyle name="Normal 31 54" xfId="125"/>
    <cellStyle name="Normal 32 53" xfId="126"/>
    <cellStyle name="Normal 32 54" xfId="127"/>
    <cellStyle name="Normal 33 53" xfId="128"/>
    <cellStyle name="Normal 33 54" xfId="129"/>
    <cellStyle name="Normal 34" xfId="130"/>
    <cellStyle name="Normal 34 53" xfId="131"/>
    <cellStyle name="Normal 34 54" xfId="132"/>
    <cellStyle name="Normal 35 53" xfId="133"/>
    <cellStyle name="Normal 35 54" xfId="134"/>
    <cellStyle name="Normal 36 53" xfId="135"/>
    <cellStyle name="Normal 36 54" xfId="136"/>
    <cellStyle name="Normal 37 53" xfId="137"/>
    <cellStyle name="Normal 37 54" xfId="138"/>
    <cellStyle name="Normal 38 53" xfId="139"/>
    <cellStyle name="Normal 38 54" xfId="140"/>
    <cellStyle name="Normal 39" xfId="141"/>
    <cellStyle name="Normal 4" xfId="224"/>
    <cellStyle name="Normal 4 4" xfId="142"/>
    <cellStyle name="Normal 4 5" xfId="143"/>
    <cellStyle name="Normal 40" xfId="144"/>
    <cellStyle name="Normal 40 53" xfId="145"/>
    <cellStyle name="Normal 40 54" xfId="146"/>
    <cellStyle name="Normal 41" xfId="147"/>
    <cellStyle name="Normal 42 53" xfId="148"/>
    <cellStyle name="Normal 42 54" xfId="149"/>
    <cellStyle name="Normal 43 53" xfId="150"/>
    <cellStyle name="Normal 43 54" xfId="151"/>
    <cellStyle name="Normal 44 53" xfId="152"/>
    <cellStyle name="Normal 44 54" xfId="153"/>
    <cellStyle name="Normal 45" xfId="154"/>
    <cellStyle name="Normal 45 53" xfId="155"/>
    <cellStyle name="Normal 45 54" xfId="156"/>
    <cellStyle name="Normal 46 53" xfId="157"/>
    <cellStyle name="Normal 46 54" xfId="158"/>
    <cellStyle name="Normal 47" xfId="159"/>
    <cellStyle name="Normal 47 53" xfId="160"/>
    <cellStyle name="Normal 47 54" xfId="161"/>
    <cellStyle name="Normal 48 53" xfId="162"/>
    <cellStyle name="Normal 48 54" xfId="163"/>
    <cellStyle name="Normal 49" xfId="164"/>
    <cellStyle name="Normal 49 51" xfId="165"/>
    <cellStyle name="Normal 50" xfId="166"/>
    <cellStyle name="Normal 50 52" xfId="167"/>
    <cellStyle name="Normal 51" xfId="168"/>
    <cellStyle name="Normal 52" xfId="169"/>
    <cellStyle name="Normal 53" xfId="170"/>
    <cellStyle name="Normal 54" xfId="171"/>
    <cellStyle name="Normal 55" xfId="172"/>
    <cellStyle name="Normal 56" xfId="173"/>
    <cellStyle name="Normal 57" xfId="174"/>
    <cellStyle name="Normal 58" xfId="175"/>
    <cellStyle name="Normal 59" xfId="176"/>
    <cellStyle name="Normal 6" xfId="177"/>
    <cellStyle name="Normal 6 6" xfId="178"/>
    <cellStyle name="Normal 60" xfId="179"/>
    <cellStyle name="Normal 61" xfId="180"/>
    <cellStyle name="Normal 62" xfId="181"/>
    <cellStyle name="Normal 63" xfId="182"/>
    <cellStyle name="Normal 64" xfId="183"/>
    <cellStyle name="Normal 65" xfId="184"/>
    <cellStyle name="Normal 66" xfId="185"/>
    <cellStyle name="Normal 67" xfId="186"/>
    <cellStyle name="Normal 68" xfId="187"/>
    <cellStyle name="Normal 69" xfId="188"/>
    <cellStyle name="Normal 7" xfId="189"/>
    <cellStyle name="Normal 7 10" xfId="190"/>
    <cellStyle name="Normal 7 41" xfId="191"/>
    <cellStyle name="Normal 70" xfId="192"/>
    <cellStyle name="Normal 71" xfId="193"/>
    <cellStyle name="Normal 72" xfId="194"/>
    <cellStyle name="Normal 73" xfId="195"/>
    <cellStyle name="Normal 74" xfId="196"/>
    <cellStyle name="Normal 75" xfId="197"/>
    <cellStyle name="Normal 76" xfId="198"/>
    <cellStyle name="Normal 77" xfId="199"/>
    <cellStyle name="Normal 78" xfId="200"/>
    <cellStyle name="Normal 79" xfId="201"/>
    <cellStyle name="Normal 8" xfId="202"/>
    <cellStyle name="Normal 80" xfId="203"/>
    <cellStyle name="Normal 82" xfId="204"/>
    <cellStyle name="Normal 83" xfId="205"/>
    <cellStyle name="Normal 84" xfId="206"/>
    <cellStyle name="Normal 85" xfId="207"/>
    <cellStyle name="Normal 86" xfId="208"/>
    <cellStyle name="Normal 87" xfId="209"/>
    <cellStyle name="Normal 88" xfId="210"/>
    <cellStyle name="Normal 89" xfId="211"/>
    <cellStyle name="Normal 9" xfId="227"/>
    <cellStyle name="Normal 90" xfId="212"/>
    <cellStyle name="Normal 91" xfId="213"/>
    <cellStyle name="Normal 92" xfId="214"/>
    <cellStyle name="Normal 93" xfId="215"/>
    <cellStyle name="Normal 94" xfId="216"/>
    <cellStyle name="Normal 95" xfId="217"/>
    <cellStyle name="Normal 97" xfId="218"/>
    <cellStyle name="Normal 98" xfId="219"/>
    <cellStyle name="Normal 99" xfId="220"/>
    <cellStyle name="Normal_25-10-2004 BieuQH cac cap" xfId="221"/>
    <cellStyle name="Normal_Bieu mau (CV )" xfId="222"/>
    <cellStyle name="Percent 2" xfId="223"/>
  </cellStyles>
  <dxfs count="14">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04"/>
  <sheetViews>
    <sheetView showZeros="0" tabSelected="1" zoomScale="71" zoomScaleNormal="71" workbookViewId="0">
      <pane xSplit="5" ySplit="10" topLeftCell="G156" activePane="bottomRight" state="frozen"/>
      <selection pane="topRight" activeCell="F1" sqref="F1"/>
      <selection pane="bottomLeft" activeCell="A11" sqref="A11"/>
      <selection pane="bottomRight" activeCell="B5" sqref="B5:B8"/>
    </sheetView>
  </sheetViews>
  <sheetFormatPr defaultColWidth="8.85546875" defaultRowHeight="18" x14ac:dyDescent="0.4"/>
  <cols>
    <col min="1" max="1" width="8.42578125" style="6" customWidth="1"/>
    <col min="2" max="2" width="35.140625" style="114" customWidth="1"/>
    <col min="3" max="3" width="10.2109375" style="6" customWidth="1"/>
    <col min="4" max="4" width="8.640625" style="6" customWidth="1"/>
    <col min="5" max="5" width="10.78515625" style="6" customWidth="1"/>
    <col min="6" max="6" width="11.2109375" style="6" hidden="1" customWidth="1"/>
    <col min="7" max="7" width="5.640625" style="6" customWidth="1"/>
    <col min="8" max="10" width="5.640625" style="6" hidden="1" customWidth="1"/>
    <col min="11" max="11" width="8.78515625" style="6" customWidth="1"/>
    <col min="12" max="12" width="7.2109375" style="6" customWidth="1"/>
    <col min="13" max="13" width="5.640625" style="6" hidden="1" customWidth="1"/>
    <col min="14" max="15" width="5.640625" style="6" customWidth="1"/>
    <col min="16" max="16" width="8.140625" style="6" customWidth="1"/>
    <col min="17" max="17" width="5.640625" style="6" hidden="1" customWidth="1"/>
    <col min="18" max="18" width="5.640625" style="6" customWidth="1"/>
    <col min="19" max="20" width="5.640625" style="6" hidden="1" customWidth="1"/>
    <col min="21" max="21" width="6.2109375" style="6" customWidth="1"/>
    <col min="22" max="22" width="5.640625" style="6" customWidth="1"/>
    <col min="23" max="29" width="5.640625" style="6" hidden="1" customWidth="1"/>
    <col min="30" max="30" width="5.640625" style="6" customWidth="1"/>
    <col min="31" max="47" width="5.640625" style="6" hidden="1" customWidth="1"/>
    <col min="48" max="48" width="5.640625" style="6" customWidth="1"/>
    <col min="49" max="49" width="5.640625" style="6" hidden="1" customWidth="1"/>
    <col min="50" max="53" width="5.640625" style="6" customWidth="1"/>
    <col min="54" max="55" width="5.640625" style="6" hidden="1" customWidth="1"/>
    <col min="56" max="56" width="5.640625" style="6" customWidth="1"/>
    <col min="57" max="58" width="5.640625" style="6" hidden="1" customWidth="1"/>
    <col min="59" max="59" width="6.42578125" style="6" customWidth="1"/>
    <col min="60" max="61" width="8.78515625" style="6" hidden="1" customWidth="1"/>
    <col min="62" max="62" width="7.5703125" style="6" hidden="1" customWidth="1"/>
    <col min="63" max="63" width="7.42578125" style="6" hidden="1" customWidth="1"/>
    <col min="64" max="64" width="15.78515625" style="6" customWidth="1"/>
    <col min="65" max="65" width="11.5703125" style="6" hidden="1" customWidth="1"/>
    <col min="66" max="66" width="11.2109375" style="6" customWidth="1"/>
    <col min="67" max="67" width="20.640625" style="114" customWidth="1"/>
    <col min="68" max="68" width="18.42578125" style="6" customWidth="1"/>
    <col min="69" max="71" width="8.85546875" style="6" hidden="1" customWidth="1"/>
    <col min="72" max="72" width="12.35546875" style="6" hidden="1" customWidth="1"/>
    <col min="73" max="73" width="11.42578125" style="6" hidden="1" customWidth="1"/>
    <col min="74" max="74" width="11.78515625" style="6" hidden="1" customWidth="1"/>
    <col min="75" max="75" width="12.85546875" style="6" hidden="1" customWidth="1"/>
    <col min="76" max="76" width="10.640625" style="6" hidden="1" customWidth="1"/>
    <col min="77" max="77" width="20.78515625" style="6" hidden="1" customWidth="1"/>
    <col min="78" max="78" width="29.2109375" style="6" hidden="1" customWidth="1"/>
    <col min="79" max="84" width="8.85546875" style="6" hidden="1" customWidth="1"/>
    <col min="85" max="85" width="15.35546875" style="6" hidden="1" customWidth="1"/>
    <col min="86" max="86" width="31.2109375" style="6" hidden="1" customWidth="1"/>
    <col min="87" max="87" width="37.85546875" style="6" hidden="1" customWidth="1"/>
    <col min="88" max="90" width="8.85546875" style="6" hidden="1" customWidth="1"/>
    <col min="91" max="91" width="32.140625" style="6" hidden="1" customWidth="1"/>
    <col min="92" max="92" width="8.85546875" style="6" hidden="1" customWidth="1"/>
    <col min="93" max="93" width="17.42578125" style="6" hidden="1" customWidth="1"/>
    <col min="94" max="105" width="8.85546875" style="6" hidden="1" customWidth="1"/>
    <col min="106" max="107" width="8.85546875" style="6" customWidth="1"/>
    <col min="108" max="108" width="15.78515625" style="6" customWidth="1"/>
    <col min="109" max="16384" width="8.85546875" style="6"/>
  </cols>
  <sheetData>
    <row r="1" spans="1:86" x14ac:dyDescent="0.4">
      <c r="A1" s="221" t="s">
        <v>0</v>
      </c>
      <c r="B1" s="222"/>
      <c r="C1" s="7"/>
      <c r="D1" s="7"/>
      <c r="E1" s="8"/>
      <c r="F1" s="8"/>
      <c r="G1" s="8"/>
      <c r="H1" s="8"/>
      <c r="I1" s="8"/>
      <c r="J1" s="7"/>
      <c r="K1" s="8"/>
      <c r="L1" s="8"/>
      <c r="M1" s="8"/>
      <c r="N1" s="7"/>
      <c r="O1" s="7"/>
      <c r="P1" s="7"/>
      <c r="Q1" s="7"/>
      <c r="R1" s="7"/>
      <c r="S1" s="7"/>
      <c r="T1" s="7"/>
      <c r="U1" s="8"/>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8"/>
      <c r="BP1" s="7"/>
      <c r="BQ1" s="7"/>
    </row>
    <row r="2" spans="1:86" ht="33.75" customHeight="1" x14ac:dyDescent="0.4">
      <c r="A2" s="223" t="s">
        <v>419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173"/>
      <c r="BP2" s="173"/>
      <c r="BQ2" s="7"/>
    </row>
    <row r="3" spans="1:86" ht="28.5" customHeight="1" x14ac:dyDescent="0.4">
      <c r="A3" s="224" t="s">
        <v>1</v>
      </c>
      <c r="B3" s="223"/>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173"/>
      <c r="BP3" s="174"/>
      <c r="BQ3" s="7"/>
    </row>
    <row r="4" spans="1:86" x14ac:dyDescent="0.4">
      <c r="A4" s="225" t="s">
        <v>2</v>
      </c>
      <c r="B4" s="226"/>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176"/>
      <c r="BP4" s="175"/>
      <c r="BQ4" s="7"/>
    </row>
    <row r="5" spans="1:86" x14ac:dyDescent="0.4">
      <c r="A5" s="197" t="s">
        <v>3</v>
      </c>
      <c r="B5" s="197" t="s">
        <v>4</v>
      </c>
      <c r="C5" s="197" t="s">
        <v>541</v>
      </c>
      <c r="D5" s="197" t="s">
        <v>5</v>
      </c>
      <c r="E5" s="197" t="s">
        <v>6</v>
      </c>
      <c r="F5" s="197" t="s">
        <v>7</v>
      </c>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t="s">
        <v>418</v>
      </c>
      <c r="BL5" s="197" t="s">
        <v>8</v>
      </c>
      <c r="BM5" s="197" t="s">
        <v>9</v>
      </c>
      <c r="BN5" s="197" t="s">
        <v>10</v>
      </c>
      <c r="BO5" s="197" t="s">
        <v>420</v>
      </c>
      <c r="BP5" s="201" t="s">
        <v>636</v>
      </c>
      <c r="BQ5" s="8"/>
    </row>
    <row r="6" spans="1:86" x14ac:dyDescent="0.4">
      <c r="A6" s="197"/>
      <c r="B6" s="197"/>
      <c r="C6" s="197"/>
      <c r="D6" s="197"/>
      <c r="E6" s="197"/>
      <c r="F6" s="197" t="s">
        <v>11</v>
      </c>
      <c r="G6" s="197"/>
      <c r="H6" s="197"/>
      <c r="I6" s="197"/>
      <c r="J6" s="197"/>
      <c r="K6" s="197"/>
      <c r="L6" s="197"/>
      <c r="M6" s="197"/>
      <c r="N6" s="197"/>
      <c r="O6" s="197"/>
      <c r="P6" s="197"/>
      <c r="Q6" s="197"/>
      <c r="R6" s="197"/>
      <c r="S6" s="197"/>
      <c r="T6" s="197"/>
      <c r="U6" s="197" t="s">
        <v>12</v>
      </c>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212" t="s">
        <v>13</v>
      </c>
      <c r="BH6" s="213"/>
      <c r="BI6" s="213"/>
      <c r="BJ6" s="214"/>
      <c r="BK6" s="197"/>
      <c r="BL6" s="197"/>
      <c r="BM6" s="197"/>
      <c r="BN6" s="197"/>
      <c r="BO6" s="197"/>
      <c r="BP6" s="201"/>
      <c r="BQ6" s="8"/>
    </row>
    <row r="7" spans="1:86" ht="18.75" hidden="1" customHeight="1" x14ac:dyDescent="0.4">
      <c r="A7" s="197"/>
      <c r="B7" s="197"/>
      <c r="C7" s="197"/>
      <c r="D7" s="197"/>
      <c r="E7" s="197"/>
      <c r="F7" s="197" t="s">
        <v>11</v>
      </c>
      <c r="G7" s="197" t="s">
        <v>15</v>
      </c>
      <c r="H7" s="197"/>
      <c r="I7" s="197"/>
      <c r="J7" s="197"/>
      <c r="K7" s="197" t="s">
        <v>16</v>
      </c>
      <c r="L7" s="197" t="s">
        <v>17</v>
      </c>
      <c r="M7" s="197" t="s">
        <v>18</v>
      </c>
      <c r="N7" s="197"/>
      <c r="O7" s="197"/>
      <c r="P7" s="197"/>
      <c r="Q7" s="197"/>
      <c r="R7" s="197" t="s">
        <v>19</v>
      </c>
      <c r="S7" s="197" t="s">
        <v>20</v>
      </c>
      <c r="T7" s="197" t="s">
        <v>21</v>
      </c>
      <c r="U7" s="197" t="s">
        <v>12</v>
      </c>
      <c r="V7" s="197" t="s">
        <v>22</v>
      </c>
      <c r="W7" s="197" t="s">
        <v>23</v>
      </c>
      <c r="X7" s="197" t="s">
        <v>24</v>
      </c>
      <c r="Y7" s="197" t="s">
        <v>25</v>
      </c>
      <c r="Z7" s="197" t="s">
        <v>26</v>
      </c>
      <c r="AA7" s="197" t="s">
        <v>27</v>
      </c>
      <c r="AB7" s="197" t="s">
        <v>28</v>
      </c>
      <c r="AC7" s="197" t="s">
        <v>29</v>
      </c>
      <c r="AD7" s="197" t="s">
        <v>181</v>
      </c>
      <c r="AE7" s="197" t="s">
        <v>30</v>
      </c>
      <c r="AF7" s="197"/>
      <c r="AG7" s="197"/>
      <c r="AH7" s="197"/>
      <c r="AI7" s="197"/>
      <c r="AJ7" s="197"/>
      <c r="AK7" s="197"/>
      <c r="AL7" s="197"/>
      <c r="AM7" s="197"/>
      <c r="AN7" s="197"/>
      <c r="AO7" s="197"/>
      <c r="AP7" s="197"/>
      <c r="AQ7" s="197"/>
      <c r="AR7" s="197"/>
      <c r="AS7" s="197"/>
      <c r="AT7" s="197"/>
      <c r="AU7" s="197" t="s">
        <v>31</v>
      </c>
      <c r="AV7" s="197" t="s">
        <v>32</v>
      </c>
      <c r="AW7" s="197" t="s">
        <v>33</v>
      </c>
      <c r="AX7" s="197" t="s">
        <v>34</v>
      </c>
      <c r="AY7" s="197" t="s">
        <v>35</v>
      </c>
      <c r="AZ7" s="197" t="s">
        <v>36</v>
      </c>
      <c r="BA7" s="197" t="s">
        <v>37</v>
      </c>
      <c r="BB7" s="197" t="s">
        <v>38</v>
      </c>
      <c r="BC7" s="197" t="s">
        <v>39</v>
      </c>
      <c r="BD7" s="197" t="s">
        <v>40</v>
      </c>
      <c r="BE7" s="197" t="s">
        <v>41</v>
      </c>
      <c r="BF7" s="197" t="s">
        <v>42</v>
      </c>
      <c r="BG7" s="215"/>
      <c r="BH7" s="216"/>
      <c r="BI7" s="216"/>
      <c r="BJ7" s="217"/>
      <c r="BK7" s="197"/>
      <c r="BL7" s="197"/>
      <c r="BM7" s="197"/>
      <c r="BN7" s="197"/>
      <c r="BO7" s="197"/>
      <c r="BP7" s="201"/>
      <c r="BQ7" s="8"/>
    </row>
    <row r="8" spans="1:86" ht="149.25" customHeight="1" x14ac:dyDescent="0.4">
      <c r="A8" s="197"/>
      <c r="B8" s="197"/>
      <c r="C8" s="197"/>
      <c r="D8" s="197"/>
      <c r="E8" s="197"/>
      <c r="F8" s="197"/>
      <c r="G8" s="186" t="s">
        <v>15</v>
      </c>
      <c r="H8" s="186" t="s">
        <v>43</v>
      </c>
      <c r="I8" s="186" t="s">
        <v>44</v>
      </c>
      <c r="J8" s="186" t="s">
        <v>45</v>
      </c>
      <c r="K8" s="197"/>
      <c r="L8" s="197"/>
      <c r="M8" s="186" t="s">
        <v>14</v>
      </c>
      <c r="N8" s="186" t="s">
        <v>46</v>
      </c>
      <c r="O8" s="186" t="s">
        <v>47</v>
      </c>
      <c r="P8" s="186" t="s">
        <v>48</v>
      </c>
      <c r="Q8" s="186" t="s">
        <v>748</v>
      </c>
      <c r="R8" s="197"/>
      <c r="S8" s="197"/>
      <c r="T8" s="197"/>
      <c r="U8" s="197"/>
      <c r="V8" s="197"/>
      <c r="W8" s="197"/>
      <c r="X8" s="197"/>
      <c r="Y8" s="197"/>
      <c r="Z8" s="197"/>
      <c r="AA8" s="197"/>
      <c r="AB8" s="197"/>
      <c r="AC8" s="197"/>
      <c r="AD8" s="197"/>
      <c r="AE8" s="186" t="s">
        <v>49</v>
      </c>
      <c r="AF8" s="186" t="s">
        <v>50</v>
      </c>
      <c r="AG8" s="186" t="s">
        <v>51</v>
      </c>
      <c r="AH8" s="186" t="s">
        <v>52</v>
      </c>
      <c r="AI8" s="186" t="s">
        <v>53</v>
      </c>
      <c r="AJ8" s="186" t="s">
        <v>54</v>
      </c>
      <c r="AK8" s="186" t="s">
        <v>55</v>
      </c>
      <c r="AL8" s="186" t="s">
        <v>56</v>
      </c>
      <c r="AM8" s="186" t="s">
        <v>57</v>
      </c>
      <c r="AN8" s="186" t="s">
        <v>58</v>
      </c>
      <c r="AO8" s="186" t="s">
        <v>59</v>
      </c>
      <c r="AP8" s="186" t="s">
        <v>60</v>
      </c>
      <c r="AQ8" s="186" t="s">
        <v>639</v>
      </c>
      <c r="AR8" s="186" t="s">
        <v>62</v>
      </c>
      <c r="AS8" s="186" t="s">
        <v>63</v>
      </c>
      <c r="AT8" s="186" t="s">
        <v>64</v>
      </c>
      <c r="AU8" s="197"/>
      <c r="AV8" s="197"/>
      <c r="AW8" s="197"/>
      <c r="AX8" s="197"/>
      <c r="AY8" s="197"/>
      <c r="AZ8" s="197"/>
      <c r="BA8" s="197"/>
      <c r="BB8" s="197"/>
      <c r="BC8" s="197"/>
      <c r="BD8" s="197"/>
      <c r="BE8" s="197"/>
      <c r="BF8" s="197"/>
      <c r="BG8" s="218"/>
      <c r="BH8" s="219"/>
      <c r="BI8" s="219"/>
      <c r="BJ8" s="220"/>
      <c r="BK8" s="197"/>
      <c r="BL8" s="197"/>
      <c r="BM8" s="197"/>
      <c r="BN8" s="197"/>
      <c r="BO8" s="197"/>
      <c r="BP8" s="201"/>
      <c r="BQ8" s="8"/>
    </row>
    <row r="9" spans="1:86" ht="27.75" customHeight="1" x14ac:dyDescent="0.4">
      <c r="A9" s="10"/>
      <c r="B9" s="10"/>
      <c r="C9" s="126"/>
      <c r="D9" s="10"/>
      <c r="E9" s="10"/>
      <c r="F9" s="127" t="s">
        <v>65</v>
      </c>
      <c r="G9" s="127" t="s">
        <v>66</v>
      </c>
      <c r="H9" s="128" t="s">
        <v>67</v>
      </c>
      <c r="I9" s="128" t="s">
        <v>68</v>
      </c>
      <c r="J9" s="128" t="s">
        <v>69</v>
      </c>
      <c r="K9" s="128" t="s">
        <v>70</v>
      </c>
      <c r="L9" s="128" t="s">
        <v>71</v>
      </c>
      <c r="M9" s="128" t="s">
        <v>72</v>
      </c>
      <c r="N9" s="128" t="s">
        <v>73</v>
      </c>
      <c r="O9" s="128" t="s">
        <v>74</v>
      </c>
      <c r="P9" s="128" t="s">
        <v>75</v>
      </c>
      <c r="Q9" s="128" t="s">
        <v>76</v>
      </c>
      <c r="R9" s="128" t="s">
        <v>77</v>
      </c>
      <c r="S9" s="128" t="s">
        <v>78</v>
      </c>
      <c r="T9" s="128" t="s">
        <v>79</v>
      </c>
      <c r="U9" s="129" t="s">
        <v>80</v>
      </c>
      <c r="V9" s="129" t="s">
        <v>81</v>
      </c>
      <c r="W9" s="129" t="s">
        <v>82</v>
      </c>
      <c r="X9" s="10" t="s">
        <v>83</v>
      </c>
      <c r="Y9" s="10" t="s">
        <v>84</v>
      </c>
      <c r="Z9" s="10" t="s">
        <v>85</v>
      </c>
      <c r="AA9" s="10" t="s">
        <v>86</v>
      </c>
      <c r="AB9" s="10" t="s">
        <v>87</v>
      </c>
      <c r="AC9" s="10" t="s">
        <v>88</v>
      </c>
      <c r="AD9" s="10" t="s">
        <v>89</v>
      </c>
      <c r="AE9" s="171" t="s">
        <v>90</v>
      </c>
      <c r="AF9" s="171" t="s">
        <v>91</v>
      </c>
      <c r="AG9" s="171" t="s">
        <v>92</v>
      </c>
      <c r="AH9" s="171" t="s">
        <v>93</v>
      </c>
      <c r="AI9" s="171" t="s">
        <v>94</v>
      </c>
      <c r="AJ9" s="171" t="s">
        <v>95</v>
      </c>
      <c r="AK9" s="171" t="s">
        <v>96</v>
      </c>
      <c r="AL9" s="171" t="s">
        <v>97</v>
      </c>
      <c r="AM9" s="171" t="s">
        <v>98</v>
      </c>
      <c r="AN9" s="171" t="s">
        <v>99</v>
      </c>
      <c r="AO9" s="171" t="s">
        <v>100</v>
      </c>
      <c r="AP9" s="10" t="s">
        <v>101</v>
      </c>
      <c r="AQ9" s="10" t="s">
        <v>102</v>
      </c>
      <c r="AR9" s="10" t="s">
        <v>103</v>
      </c>
      <c r="AS9" s="10" t="s">
        <v>104</v>
      </c>
      <c r="AT9" s="10" t="s">
        <v>105</v>
      </c>
      <c r="AU9" s="10" t="s">
        <v>106</v>
      </c>
      <c r="AV9" s="10" t="s">
        <v>107</v>
      </c>
      <c r="AW9" s="10" t="s">
        <v>108</v>
      </c>
      <c r="AX9" s="10" t="s">
        <v>109</v>
      </c>
      <c r="AY9" s="10" t="s">
        <v>110</v>
      </c>
      <c r="AZ9" s="10" t="s">
        <v>111</v>
      </c>
      <c r="BA9" s="10" t="s">
        <v>112</v>
      </c>
      <c r="BB9" s="10" t="s">
        <v>113</v>
      </c>
      <c r="BC9" s="10" t="s">
        <v>114</v>
      </c>
      <c r="BD9" s="10" t="s">
        <v>115</v>
      </c>
      <c r="BE9" s="10" t="s">
        <v>116</v>
      </c>
      <c r="BF9" s="10" t="s">
        <v>117</v>
      </c>
      <c r="BG9" s="127" t="s">
        <v>118</v>
      </c>
      <c r="BH9" s="130" t="s">
        <v>119</v>
      </c>
      <c r="BI9" s="130" t="s">
        <v>120</v>
      </c>
      <c r="BJ9" s="130" t="s">
        <v>121</v>
      </c>
      <c r="BK9" s="10"/>
      <c r="BL9" s="10"/>
      <c r="BM9" s="127"/>
      <c r="BN9" s="169"/>
      <c r="BO9" s="169"/>
      <c r="BP9" s="169"/>
      <c r="BQ9" s="173"/>
    </row>
    <row r="10" spans="1:86" x14ac:dyDescent="0.4">
      <c r="A10" s="169"/>
      <c r="B10" s="169"/>
      <c r="C10" s="13"/>
      <c r="D10" s="10"/>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0"/>
      <c r="BL10" s="10"/>
      <c r="BM10" s="10"/>
      <c r="BN10" s="10"/>
      <c r="BO10" s="10"/>
      <c r="BP10" s="10"/>
      <c r="BQ10" s="7"/>
    </row>
    <row r="11" spans="1:86" s="68" customFormat="1" ht="35" x14ac:dyDescent="0.35">
      <c r="A11" s="64">
        <v>1</v>
      </c>
      <c r="B11" s="12" t="s">
        <v>122</v>
      </c>
      <c r="C11" s="21">
        <f t="shared" ref="C11:C79" si="0">D11+E11</f>
        <v>40.629999999999995</v>
      </c>
      <c r="D11" s="90">
        <v>0</v>
      </c>
      <c r="E11" s="90">
        <f>F11+U11+BG11</f>
        <v>40.629999999999995</v>
      </c>
      <c r="F11" s="90">
        <f>G11+K11+L11+M11+R11+S11+T11</f>
        <v>38.97</v>
      </c>
      <c r="G11" s="90">
        <f t="shared" ref="G11:G76" si="1">H11+I11+J11</f>
        <v>0.58000000000000007</v>
      </c>
      <c r="H11" s="90">
        <f>H12+H40</f>
        <v>0.58000000000000007</v>
      </c>
      <c r="I11" s="90">
        <f>I12+I40</f>
        <v>0</v>
      </c>
      <c r="J11" s="90">
        <f>J12+J40</f>
        <v>0</v>
      </c>
      <c r="K11" s="90">
        <f>K12+K40</f>
        <v>14.32</v>
      </c>
      <c r="L11" s="90">
        <f>L12+L40</f>
        <v>20.85</v>
      </c>
      <c r="M11" s="90">
        <f t="shared" ref="M11:M79" si="2">N11+O11+P11</f>
        <v>3.22</v>
      </c>
      <c r="N11" s="90">
        <f t="shared" ref="N11:T11" si="3">N12+N40</f>
        <v>0</v>
      </c>
      <c r="O11" s="90">
        <f t="shared" si="3"/>
        <v>0</v>
      </c>
      <c r="P11" s="90">
        <f t="shared" si="3"/>
        <v>3.22</v>
      </c>
      <c r="Q11" s="90">
        <f t="shared" si="3"/>
        <v>0</v>
      </c>
      <c r="R11" s="90">
        <f t="shared" si="3"/>
        <v>0</v>
      </c>
      <c r="S11" s="90">
        <f t="shared" si="3"/>
        <v>0</v>
      </c>
      <c r="T11" s="90">
        <f t="shared" si="3"/>
        <v>0</v>
      </c>
      <c r="U11" s="90">
        <f>V11+W11+X11+Y11+Z11+AA11+AB11+AC11+AD11+AU11+AV11+AW11+AX11+AY11+AZ11+BA11+BB11+BC11+BD11+BE11+BF11</f>
        <v>0.66</v>
      </c>
      <c r="V11" s="90">
        <f t="shared" ref="V11:AC11" si="4">V12+V40</f>
        <v>0</v>
      </c>
      <c r="W11" s="90">
        <f t="shared" si="4"/>
        <v>0</v>
      </c>
      <c r="X11" s="90">
        <f t="shared" si="4"/>
        <v>0</v>
      </c>
      <c r="Y11" s="90">
        <f t="shared" si="4"/>
        <v>0</v>
      </c>
      <c r="Z11" s="90">
        <f t="shared" si="4"/>
        <v>0</v>
      </c>
      <c r="AA11" s="90">
        <f t="shared" si="4"/>
        <v>0</v>
      </c>
      <c r="AB11" s="90">
        <f t="shared" si="4"/>
        <v>0</v>
      </c>
      <c r="AC11" s="90">
        <f t="shared" si="4"/>
        <v>0</v>
      </c>
      <c r="AD11" s="90">
        <f t="shared" ref="AD11:AD78" si="5">SUM(AE11:AT11)</f>
        <v>0.23</v>
      </c>
      <c r="AE11" s="90">
        <f t="shared" ref="AE11:BF11" si="6">AE12+AE40</f>
        <v>0.23</v>
      </c>
      <c r="AF11" s="90">
        <f t="shared" si="6"/>
        <v>0</v>
      </c>
      <c r="AG11" s="90">
        <f t="shared" si="6"/>
        <v>0</v>
      </c>
      <c r="AH11" s="90">
        <f t="shared" si="6"/>
        <v>0</v>
      </c>
      <c r="AI11" s="90">
        <f t="shared" si="6"/>
        <v>0</v>
      </c>
      <c r="AJ11" s="90">
        <f t="shared" si="6"/>
        <v>0</v>
      </c>
      <c r="AK11" s="90">
        <f t="shared" si="6"/>
        <v>0</v>
      </c>
      <c r="AL11" s="90">
        <f t="shared" si="6"/>
        <v>0</v>
      </c>
      <c r="AM11" s="90">
        <f t="shared" si="6"/>
        <v>0</v>
      </c>
      <c r="AN11" s="90">
        <f t="shared" si="6"/>
        <v>0</v>
      </c>
      <c r="AO11" s="90">
        <f t="shared" si="6"/>
        <v>0</v>
      </c>
      <c r="AP11" s="90">
        <f t="shared" si="6"/>
        <v>0</v>
      </c>
      <c r="AQ11" s="90">
        <f t="shared" si="6"/>
        <v>0</v>
      </c>
      <c r="AR11" s="90">
        <f t="shared" si="6"/>
        <v>0</v>
      </c>
      <c r="AS11" s="90">
        <f t="shared" si="6"/>
        <v>0</v>
      </c>
      <c r="AT11" s="90">
        <f t="shared" si="6"/>
        <v>0</v>
      </c>
      <c r="AU11" s="90">
        <f t="shared" si="6"/>
        <v>0</v>
      </c>
      <c r="AV11" s="90">
        <f t="shared" si="6"/>
        <v>0</v>
      </c>
      <c r="AW11" s="90">
        <f t="shared" si="6"/>
        <v>0</v>
      </c>
      <c r="AX11" s="90">
        <f t="shared" si="6"/>
        <v>0</v>
      </c>
      <c r="AY11" s="90">
        <f t="shared" si="6"/>
        <v>0</v>
      </c>
      <c r="AZ11" s="90">
        <f t="shared" si="6"/>
        <v>0.2</v>
      </c>
      <c r="BA11" s="90">
        <f t="shared" si="6"/>
        <v>0.23</v>
      </c>
      <c r="BB11" s="90">
        <f t="shared" si="6"/>
        <v>0</v>
      </c>
      <c r="BC11" s="90">
        <f t="shared" si="6"/>
        <v>0</v>
      </c>
      <c r="BD11" s="90">
        <f t="shared" si="6"/>
        <v>0</v>
      </c>
      <c r="BE11" s="90">
        <f t="shared" si="6"/>
        <v>0</v>
      </c>
      <c r="BF11" s="90">
        <f t="shared" si="6"/>
        <v>0</v>
      </c>
      <c r="BG11" s="90">
        <f t="shared" ref="BG11:BG79" si="7">BH11+BI11+BJ11</f>
        <v>1</v>
      </c>
      <c r="BH11" s="90">
        <f>BH12+BH40</f>
        <v>0</v>
      </c>
      <c r="BI11" s="90">
        <f>BI12+BI40</f>
        <v>1</v>
      </c>
      <c r="BJ11" s="90">
        <f>BJ12+BJ40</f>
        <v>0</v>
      </c>
      <c r="BK11" s="66"/>
      <c r="BL11" s="169"/>
      <c r="BM11" s="66"/>
      <c r="BN11" s="66"/>
      <c r="BO11" s="122"/>
      <c r="BP11" s="66"/>
      <c r="BQ11" s="131"/>
    </row>
    <row r="12" spans="1:86" s="68" customFormat="1" ht="35" x14ac:dyDescent="0.35">
      <c r="A12" s="69" t="s">
        <v>123</v>
      </c>
      <c r="B12" s="12" t="s">
        <v>124</v>
      </c>
      <c r="C12" s="21">
        <f t="shared" si="0"/>
        <v>40.629999999999995</v>
      </c>
      <c r="D12" s="90">
        <v>0</v>
      </c>
      <c r="E12" s="90">
        <f>F12+U12+BG12</f>
        <v>40.629999999999995</v>
      </c>
      <c r="F12" s="90">
        <f t="shared" ref="F12:F61" si="8">G12+K12+L12+M12+R12+S12+T12</f>
        <v>38.97</v>
      </c>
      <c r="G12" s="90">
        <f t="shared" si="1"/>
        <v>0.58000000000000007</v>
      </c>
      <c r="H12" s="90">
        <f>H13+H29</f>
        <v>0.58000000000000007</v>
      </c>
      <c r="I12" s="90">
        <f>I13+I29</f>
        <v>0</v>
      </c>
      <c r="J12" s="90">
        <f>J13+J29</f>
        <v>0</v>
      </c>
      <c r="K12" s="90">
        <f>K13+K29</f>
        <v>14.32</v>
      </c>
      <c r="L12" s="90">
        <f>L13+L29</f>
        <v>20.85</v>
      </c>
      <c r="M12" s="90">
        <f t="shared" si="2"/>
        <v>3.22</v>
      </c>
      <c r="N12" s="90">
        <f t="shared" ref="N12:T12" si="9">N13+N29</f>
        <v>0</v>
      </c>
      <c r="O12" s="90">
        <f t="shared" si="9"/>
        <v>0</v>
      </c>
      <c r="P12" s="90">
        <f t="shared" si="9"/>
        <v>3.22</v>
      </c>
      <c r="Q12" s="90">
        <f t="shared" si="9"/>
        <v>0</v>
      </c>
      <c r="R12" s="90">
        <f t="shared" si="9"/>
        <v>0</v>
      </c>
      <c r="S12" s="90">
        <f t="shared" si="9"/>
        <v>0</v>
      </c>
      <c r="T12" s="90">
        <f t="shared" si="9"/>
        <v>0</v>
      </c>
      <c r="U12" s="90">
        <f t="shared" ref="U12:U79" si="10">V12+W12+X12+Y12+Z12+AA12+AB12+AC12+AD12+AU12+AV12+AW12+AX12+AY12+AZ12+BA12+BB12+BC12+BD12+BE12+BF12</f>
        <v>0.66</v>
      </c>
      <c r="V12" s="90">
        <f t="shared" ref="V12:AC12" si="11">V13+V29</f>
        <v>0</v>
      </c>
      <c r="W12" s="90">
        <f t="shared" si="11"/>
        <v>0</v>
      </c>
      <c r="X12" s="90">
        <f t="shared" si="11"/>
        <v>0</v>
      </c>
      <c r="Y12" s="90">
        <f t="shared" si="11"/>
        <v>0</v>
      </c>
      <c r="Z12" s="90">
        <f t="shared" si="11"/>
        <v>0</v>
      </c>
      <c r="AA12" s="90">
        <f t="shared" si="11"/>
        <v>0</v>
      </c>
      <c r="AB12" s="90">
        <f t="shared" si="11"/>
        <v>0</v>
      </c>
      <c r="AC12" s="90">
        <f t="shared" si="11"/>
        <v>0</v>
      </c>
      <c r="AD12" s="90">
        <f t="shared" si="5"/>
        <v>0.23</v>
      </c>
      <c r="AE12" s="90">
        <f t="shared" ref="AE12:BF12" si="12">AE13+AE29</f>
        <v>0.23</v>
      </c>
      <c r="AF12" s="90">
        <f t="shared" si="12"/>
        <v>0</v>
      </c>
      <c r="AG12" s="90">
        <f t="shared" si="12"/>
        <v>0</v>
      </c>
      <c r="AH12" s="90">
        <f t="shared" si="12"/>
        <v>0</v>
      </c>
      <c r="AI12" s="90">
        <f t="shared" si="12"/>
        <v>0</v>
      </c>
      <c r="AJ12" s="90">
        <f t="shared" si="12"/>
        <v>0</v>
      </c>
      <c r="AK12" s="90">
        <f t="shared" si="12"/>
        <v>0</v>
      </c>
      <c r="AL12" s="90">
        <f t="shared" si="12"/>
        <v>0</v>
      </c>
      <c r="AM12" s="90">
        <f t="shared" si="12"/>
        <v>0</v>
      </c>
      <c r="AN12" s="90">
        <f t="shared" si="12"/>
        <v>0</v>
      </c>
      <c r="AO12" s="90">
        <f t="shared" si="12"/>
        <v>0</v>
      </c>
      <c r="AP12" s="90">
        <f t="shared" si="12"/>
        <v>0</v>
      </c>
      <c r="AQ12" s="90">
        <f t="shared" si="12"/>
        <v>0</v>
      </c>
      <c r="AR12" s="90">
        <f t="shared" si="12"/>
        <v>0</v>
      </c>
      <c r="AS12" s="90">
        <f t="shared" si="12"/>
        <v>0</v>
      </c>
      <c r="AT12" s="90">
        <f t="shared" si="12"/>
        <v>0</v>
      </c>
      <c r="AU12" s="90">
        <f t="shared" si="12"/>
        <v>0</v>
      </c>
      <c r="AV12" s="90">
        <f t="shared" si="12"/>
        <v>0</v>
      </c>
      <c r="AW12" s="90">
        <f t="shared" si="12"/>
        <v>0</v>
      </c>
      <c r="AX12" s="90">
        <f t="shared" si="12"/>
        <v>0</v>
      </c>
      <c r="AY12" s="90">
        <f t="shared" si="12"/>
        <v>0</v>
      </c>
      <c r="AZ12" s="90">
        <f t="shared" si="12"/>
        <v>0.2</v>
      </c>
      <c r="BA12" s="90">
        <f t="shared" si="12"/>
        <v>0.23</v>
      </c>
      <c r="BB12" s="90">
        <f t="shared" si="12"/>
        <v>0</v>
      </c>
      <c r="BC12" s="90">
        <f t="shared" si="12"/>
        <v>0</v>
      </c>
      <c r="BD12" s="90">
        <f t="shared" si="12"/>
        <v>0</v>
      </c>
      <c r="BE12" s="90">
        <f t="shared" si="12"/>
        <v>0</v>
      </c>
      <c r="BF12" s="90">
        <f t="shared" si="12"/>
        <v>0</v>
      </c>
      <c r="BG12" s="90">
        <f t="shared" si="7"/>
        <v>1</v>
      </c>
      <c r="BH12" s="90">
        <f>BH13+BH29</f>
        <v>0</v>
      </c>
      <c r="BI12" s="90">
        <f>BI13+BI29</f>
        <v>1</v>
      </c>
      <c r="BJ12" s="90">
        <f>BJ13+BJ29</f>
        <v>0</v>
      </c>
      <c r="BK12" s="70"/>
      <c r="BL12" s="169"/>
      <c r="BM12" s="66"/>
      <c r="BN12" s="66"/>
      <c r="BO12" s="122"/>
      <c r="BP12" s="66"/>
      <c r="BQ12" s="132"/>
    </row>
    <row r="13" spans="1:86" s="68" customFormat="1" ht="35" x14ac:dyDescent="0.35">
      <c r="A13" s="69" t="s">
        <v>125</v>
      </c>
      <c r="B13" s="12" t="s">
        <v>126</v>
      </c>
      <c r="C13" s="21">
        <f t="shared" si="0"/>
        <v>39.480000000000004</v>
      </c>
      <c r="D13" s="90">
        <v>0</v>
      </c>
      <c r="E13" s="90">
        <f t="shared" ref="E13:AJ13" si="13">SUM(E14:E28)</f>
        <v>39.480000000000004</v>
      </c>
      <c r="F13" s="90">
        <f>SUM(F14:F28)</f>
        <v>38.15</v>
      </c>
      <c r="G13" s="90">
        <f t="shared" si="1"/>
        <v>0.38</v>
      </c>
      <c r="H13" s="90">
        <f t="shared" si="13"/>
        <v>0.38</v>
      </c>
      <c r="I13" s="90">
        <f t="shared" si="13"/>
        <v>0</v>
      </c>
      <c r="J13" s="90">
        <f t="shared" si="13"/>
        <v>0</v>
      </c>
      <c r="K13" s="90">
        <f t="shared" si="13"/>
        <v>14.15</v>
      </c>
      <c r="L13" s="90">
        <f t="shared" si="13"/>
        <v>20.5</v>
      </c>
      <c r="M13" s="90">
        <f t="shared" si="13"/>
        <v>3.12</v>
      </c>
      <c r="N13" s="90">
        <f t="shared" si="13"/>
        <v>0</v>
      </c>
      <c r="O13" s="90">
        <f t="shared" si="13"/>
        <v>0</v>
      </c>
      <c r="P13" s="90">
        <f t="shared" si="13"/>
        <v>3.12</v>
      </c>
      <c r="Q13" s="90">
        <f t="shared" si="13"/>
        <v>0</v>
      </c>
      <c r="R13" s="90">
        <f t="shared" si="13"/>
        <v>0</v>
      </c>
      <c r="S13" s="90">
        <f t="shared" si="13"/>
        <v>0</v>
      </c>
      <c r="T13" s="90">
        <f t="shared" si="13"/>
        <v>0</v>
      </c>
      <c r="U13" s="90">
        <f t="shared" si="13"/>
        <v>0.33</v>
      </c>
      <c r="V13" s="90">
        <f t="shared" si="13"/>
        <v>0</v>
      </c>
      <c r="W13" s="90">
        <f t="shared" si="13"/>
        <v>0</v>
      </c>
      <c r="X13" s="90">
        <f t="shared" si="13"/>
        <v>0</v>
      </c>
      <c r="Y13" s="90">
        <f t="shared" si="13"/>
        <v>0</v>
      </c>
      <c r="Z13" s="90">
        <f t="shared" si="13"/>
        <v>0</v>
      </c>
      <c r="AA13" s="90">
        <f t="shared" si="13"/>
        <v>0</v>
      </c>
      <c r="AB13" s="90">
        <f t="shared" si="13"/>
        <v>0</v>
      </c>
      <c r="AC13" s="90">
        <f t="shared" si="13"/>
        <v>0</v>
      </c>
      <c r="AD13" s="90">
        <f t="shared" si="13"/>
        <v>0.23</v>
      </c>
      <c r="AE13" s="90">
        <f t="shared" si="13"/>
        <v>0.23</v>
      </c>
      <c r="AF13" s="90">
        <f t="shared" si="13"/>
        <v>0</v>
      </c>
      <c r="AG13" s="90">
        <f t="shared" si="13"/>
        <v>0</v>
      </c>
      <c r="AH13" s="90">
        <f t="shared" si="13"/>
        <v>0</v>
      </c>
      <c r="AI13" s="90">
        <f t="shared" si="13"/>
        <v>0</v>
      </c>
      <c r="AJ13" s="90">
        <f t="shared" si="13"/>
        <v>0</v>
      </c>
      <c r="AK13" s="90">
        <f t="shared" ref="AK13:BJ13" si="14">SUM(AK14:AK28)</f>
        <v>0</v>
      </c>
      <c r="AL13" s="90">
        <f t="shared" si="14"/>
        <v>0</v>
      </c>
      <c r="AM13" s="90">
        <f t="shared" si="14"/>
        <v>0</v>
      </c>
      <c r="AN13" s="90">
        <f t="shared" si="14"/>
        <v>0</v>
      </c>
      <c r="AO13" s="90">
        <f t="shared" si="14"/>
        <v>0</v>
      </c>
      <c r="AP13" s="90">
        <f t="shared" si="14"/>
        <v>0</v>
      </c>
      <c r="AQ13" s="90">
        <f t="shared" si="14"/>
        <v>0</v>
      </c>
      <c r="AR13" s="90">
        <f t="shared" si="14"/>
        <v>0</v>
      </c>
      <c r="AS13" s="90">
        <f t="shared" si="14"/>
        <v>0</v>
      </c>
      <c r="AT13" s="90">
        <f t="shared" si="14"/>
        <v>0</v>
      </c>
      <c r="AU13" s="90">
        <f t="shared" si="14"/>
        <v>0</v>
      </c>
      <c r="AV13" s="90">
        <f t="shared" si="14"/>
        <v>0</v>
      </c>
      <c r="AW13" s="90">
        <f t="shared" si="14"/>
        <v>0</v>
      </c>
      <c r="AX13" s="90">
        <f t="shared" si="14"/>
        <v>0</v>
      </c>
      <c r="AY13" s="90">
        <f t="shared" si="14"/>
        <v>0</v>
      </c>
      <c r="AZ13" s="90">
        <f t="shared" si="14"/>
        <v>0.1</v>
      </c>
      <c r="BA13" s="90">
        <f t="shared" si="14"/>
        <v>0</v>
      </c>
      <c r="BB13" s="90">
        <f t="shared" si="14"/>
        <v>0</v>
      </c>
      <c r="BC13" s="90">
        <f t="shared" si="14"/>
        <v>0</v>
      </c>
      <c r="BD13" s="90">
        <f t="shared" si="14"/>
        <v>0</v>
      </c>
      <c r="BE13" s="90">
        <f t="shared" si="14"/>
        <v>0</v>
      </c>
      <c r="BF13" s="90">
        <f t="shared" si="14"/>
        <v>0</v>
      </c>
      <c r="BG13" s="90">
        <f t="shared" si="14"/>
        <v>1</v>
      </c>
      <c r="BH13" s="90">
        <f t="shared" si="14"/>
        <v>0</v>
      </c>
      <c r="BI13" s="90">
        <f t="shared" si="14"/>
        <v>1</v>
      </c>
      <c r="BJ13" s="90">
        <f t="shared" si="14"/>
        <v>0</v>
      </c>
      <c r="BK13" s="70"/>
      <c r="BL13" s="169"/>
      <c r="BM13" s="66"/>
      <c r="BN13" s="66"/>
      <c r="BO13" s="122"/>
      <c r="BP13" s="66"/>
      <c r="BQ13" s="132"/>
    </row>
    <row r="14" spans="1:86" s="75" customFormat="1" ht="36" x14ac:dyDescent="0.4">
      <c r="A14" s="188">
        <v>1</v>
      </c>
      <c r="B14" s="191" t="s">
        <v>641</v>
      </c>
      <c r="C14" s="71">
        <f t="shared" si="0"/>
        <v>0.12</v>
      </c>
      <c r="D14" s="3"/>
      <c r="E14" s="65">
        <f t="shared" ref="E14:E28" si="15">F14+U14+BG14</f>
        <v>0.12</v>
      </c>
      <c r="F14" s="65">
        <f t="shared" ref="F14:F28" si="16">G14+K14+L14+M14+R14+S14+T14</f>
        <v>0.12</v>
      </c>
      <c r="G14" s="65">
        <f t="shared" si="1"/>
        <v>0</v>
      </c>
      <c r="H14" s="3"/>
      <c r="I14" s="3"/>
      <c r="J14" s="3"/>
      <c r="K14" s="3"/>
      <c r="L14" s="3"/>
      <c r="M14" s="3">
        <f>N14+O14+P14</f>
        <v>0.12</v>
      </c>
      <c r="N14" s="3"/>
      <c r="O14" s="3"/>
      <c r="P14" s="3">
        <v>0.12</v>
      </c>
      <c r="Q14" s="3"/>
      <c r="R14" s="3"/>
      <c r="S14" s="3"/>
      <c r="T14" s="3"/>
      <c r="U14" s="65">
        <f t="shared" si="10"/>
        <v>0</v>
      </c>
      <c r="V14" s="3"/>
      <c r="W14" s="3"/>
      <c r="X14" s="3"/>
      <c r="Y14" s="3"/>
      <c r="Z14" s="3"/>
      <c r="AA14" s="3"/>
      <c r="AB14" s="3"/>
      <c r="AC14" s="3"/>
      <c r="AD14" s="65">
        <f t="shared" si="5"/>
        <v>0</v>
      </c>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f t="shared" si="7"/>
        <v>0</v>
      </c>
      <c r="BH14" s="3"/>
      <c r="BI14" s="3"/>
      <c r="BJ14" s="3"/>
      <c r="BK14" s="170" t="s">
        <v>460</v>
      </c>
      <c r="BL14" s="188" t="s">
        <v>147</v>
      </c>
      <c r="BM14" s="170" t="s">
        <v>129</v>
      </c>
      <c r="BN14" s="72" t="s">
        <v>81</v>
      </c>
      <c r="BO14" s="189" t="s">
        <v>405</v>
      </c>
      <c r="BP14" s="188" t="s">
        <v>637</v>
      </c>
      <c r="BQ14" s="133">
        <v>2021</v>
      </c>
      <c r="BR14" s="67"/>
      <c r="BS14" s="67"/>
      <c r="BT14" s="73"/>
      <c r="BU14" s="67"/>
      <c r="BV14" s="74"/>
      <c r="BW14" s="74"/>
      <c r="BX14" s="74"/>
      <c r="BY14" s="74"/>
      <c r="CH14" s="75" t="s">
        <v>622</v>
      </c>
    </row>
    <row r="15" spans="1:86" s="75" customFormat="1" ht="36" x14ac:dyDescent="0.4">
      <c r="A15" s="188">
        <v>2</v>
      </c>
      <c r="B15" s="191" t="s">
        <v>642</v>
      </c>
      <c r="C15" s="71">
        <f t="shared" si="0"/>
        <v>0.1</v>
      </c>
      <c r="D15" s="192"/>
      <c r="E15" s="65">
        <f t="shared" si="15"/>
        <v>0.1</v>
      </c>
      <c r="F15" s="65">
        <f t="shared" si="16"/>
        <v>0.1</v>
      </c>
      <c r="G15" s="65">
        <f t="shared" si="1"/>
        <v>0</v>
      </c>
      <c r="H15" s="3"/>
      <c r="I15" s="3"/>
      <c r="J15" s="3"/>
      <c r="K15" s="3"/>
      <c r="L15" s="3">
        <v>0.1</v>
      </c>
      <c r="M15" s="3">
        <f t="shared" si="2"/>
        <v>0</v>
      </c>
      <c r="N15" s="3"/>
      <c r="O15" s="3"/>
      <c r="P15" s="3"/>
      <c r="Q15" s="3"/>
      <c r="R15" s="3"/>
      <c r="S15" s="3"/>
      <c r="T15" s="3"/>
      <c r="U15" s="65">
        <f t="shared" si="10"/>
        <v>0</v>
      </c>
      <c r="V15" s="3"/>
      <c r="W15" s="3"/>
      <c r="X15" s="3"/>
      <c r="Y15" s="3"/>
      <c r="Z15" s="3"/>
      <c r="AA15" s="3"/>
      <c r="AB15" s="3"/>
      <c r="AC15" s="3"/>
      <c r="AD15" s="65">
        <f t="shared" si="5"/>
        <v>0</v>
      </c>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f t="shared" si="7"/>
        <v>0</v>
      </c>
      <c r="BH15" s="3"/>
      <c r="BI15" s="3"/>
      <c r="BJ15" s="3"/>
      <c r="BK15" s="170" t="s">
        <v>460</v>
      </c>
      <c r="BL15" s="188" t="s">
        <v>130</v>
      </c>
      <c r="BM15" s="170" t="s">
        <v>131</v>
      </c>
      <c r="BN15" s="188" t="s">
        <v>81</v>
      </c>
      <c r="BO15" s="189" t="s">
        <v>396</v>
      </c>
      <c r="BP15" s="188" t="s">
        <v>637</v>
      </c>
      <c r="BQ15" s="133">
        <v>2021</v>
      </c>
      <c r="BR15" s="67"/>
      <c r="BS15" s="67"/>
      <c r="BT15" s="73"/>
      <c r="BU15" s="67"/>
      <c r="BV15" s="74" t="s">
        <v>440</v>
      </c>
      <c r="BW15" s="74"/>
      <c r="BX15" s="74"/>
      <c r="BY15" s="74" t="s">
        <v>475</v>
      </c>
      <c r="CH15" s="75">
        <v>2022</v>
      </c>
    </row>
    <row r="16" spans="1:86" s="75" customFormat="1" ht="36" x14ac:dyDescent="0.4">
      <c r="A16" s="188">
        <v>3</v>
      </c>
      <c r="B16" s="191" t="s">
        <v>643</v>
      </c>
      <c r="C16" s="71">
        <f t="shared" si="0"/>
        <v>0.25</v>
      </c>
      <c r="D16" s="192"/>
      <c r="E16" s="65">
        <f t="shared" si="15"/>
        <v>0.25</v>
      </c>
      <c r="F16" s="65">
        <f t="shared" si="16"/>
        <v>0.25</v>
      </c>
      <c r="G16" s="65">
        <f t="shared" si="1"/>
        <v>0.2</v>
      </c>
      <c r="H16" s="3">
        <v>0.2</v>
      </c>
      <c r="I16" s="3"/>
      <c r="J16" s="3"/>
      <c r="K16" s="3">
        <v>0.05</v>
      </c>
      <c r="L16" s="3"/>
      <c r="M16" s="3">
        <f t="shared" si="2"/>
        <v>0</v>
      </c>
      <c r="N16" s="3"/>
      <c r="O16" s="3"/>
      <c r="P16" s="3"/>
      <c r="Q16" s="3"/>
      <c r="R16" s="3"/>
      <c r="S16" s="3"/>
      <c r="T16" s="3"/>
      <c r="U16" s="65">
        <f t="shared" si="10"/>
        <v>0</v>
      </c>
      <c r="V16" s="3"/>
      <c r="W16" s="3"/>
      <c r="X16" s="3"/>
      <c r="Y16" s="3"/>
      <c r="Z16" s="3"/>
      <c r="AA16" s="3"/>
      <c r="AB16" s="3"/>
      <c r="AC16" s="3"/>
      <c r="AD16" s="65">
        <f t="shared" si="5"/>
        <v>0</v>
      </c>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f t="shared" si="7"/>
        <v>0</v>
      </c>
      <c r="BH16" s="3"/>
      <c r="BI16" s="3"/>
      <c r="BJ16" s="3"/>
      <c r="BK16" s="170" t="s">
        <v>460</v>
      </c>
      <c r="BL16" s="188" t="s">
        <v>133</v>
      </c>
      <c r="BM16" s="170" t="s">
        <v>134</v>
      </c>
      <c r="BN16" s="72" t="s">
        <v>81</v>
      </c>
      <c r="BO16" s="189" t="s">
        <v>405</v>
      </c>
      <c r="BP16" s="188" t="s">
        <v>637</v>
      </c>
      <c r="BQ16" s="133">
        <v>2021</v>
      </c>
      <c r="BR16" s="67"/>
      <c r="BS16" s="67"/>
      <c r="BT16" s="73"/>
      <c r="BU16" s="67"/>
      <c r="BV16" s="74"/>
      <c r="BW16" s="74"/>
      <c r="BX16" s="74"/>
      <c r="BY16" s="74" t="s">
        <v>475</v>
      </c>
      <c r="CH16" s="75" t="s">
        <v>622</v>
      </c>
    </row>
    <row r="17" spans="1:105" s="75" customFormat="1" ht="54" x14ac:dyDescent="0.4">
      <c r="A17" s="188">
        <v>4</v>
      </c>
      <c r="B17" s="191" t="s">
        <v>644</v>
      </c>
      <c r="C17" s="71">
        <f t="shared" si="0"/>
        <v>0.1</v>
      </c>
      <c r="D17" s="192"/>
      <c r="E17" s="65">
        <f t="shared" si="15"/>
        <v>0.1</v>
      </c>
      <c r="F17" s="65">
        <f t="shared" si="16"/>
        <v>0.05</v>
      </c>
      <c r="G17" s="65">
        <f t="shared" si="1"/>
        <v>0</v>
      </c>
      <c r="H17" s="3"/>
      <c r="I17" s="3"/>
      <c r="J17" s="3"/>
      <c r="K17" s="76">
        <v>0.05</v>
      </c>
      <c r="L17" s="188"/>
      <c r="M17" s="3">
        <f t="shared" si="2"/>
        <v>0</v>
      </c>
      <c r="N17" s="3"/>
      <c r="O17" s="3"/>
      <c r="P17" s="3"/>
      <c r="Q17" s="3"/>
      <c r="R17" s="3"/>
      <c r="S17" s="3"/>
      <c r="T17" s="3"/>
      <c r="U17" s="65">
        <f t="shared" si="10"/>
        <v>0.05</v>
      </c>
      <c r="V17" s="3"/>
      <c r="W17" s="3"/>
      <c r="X17" s="3"/>
      <c r="Y17" s="3"/>
      <c r="Z17" s="3"/>
      <c r="AA17" s="3"/>
      <c r="AB17" s="3"/>
      <c r="AC17" s="3"/>
      <c r="AD17" s="65">
        <f t="shared" si="5"/>
        <v>0</v>
      </c>
      <c r="AE17" s="3"/>
      <c r="AF17" s="3"/>
      <c r="AG17" s="3"/>
      <c r="AH17" s="77"/>
      <c r="AI17" s="77"/>
      <c r="AJ17" s="3"/>
      <c r="AK17" s="3"/>
      <c r="AL17" s="3"/>
      <c r="AM17" s="3"/>
      <c r="AN17" s="3"/>
      <c r="AO17" s="3"/>
      <c r="AP17" s="3"/>
      <c r="AQ17" s="3"/>
      <c r="AR17" s="3"/>
      <c r="AS17" s="3"/>
      <c r="AT17" s="3"/>
      <c r="AU17" s="3"/>
      <c r="AV17" s="3"/>
      <c r="AW17" s="3"/>
      <c r="AX17" s="3"/>
      <c r="AY17" s="3"/>
      <c r="AZ17" s="78">
        <v>0.05</v>
      </c>
      <c r="BA17" s="3"/>
      <c r="BB17" s="3"/>
      <c r="BC17" s="3"/>
      <c r="BD17" s="3"/>
      <c r="BE17" s="3"/>
      <c r="BF17" s="3"/>
      <c r="BG17" s="3">
        <f t="shared" si="7"/>
        <v>0</v>
      </c>
      <c r="BH17" s="3"/>
      <c r="BI17" s="79"/>
      <c r="BJ17" s="3"/>
      <c r="BK17" s="170" t="s">
        <v>460</v>
      </c>
      <c r="BL17" s="4" t="s">
        <v>135</v>
      </c>
      <c r="BM17" s="170" t="s">
        <v>136</v>
      </c>
      <c r="BN17" s="80" t="s">
        <v>81</v>
      </c>
      <c r="BO17" s="192" t="s">
        <v>542</v>
      </c>
      <c r="BP17" s="188" t="s">
        <v>637</v>
      </c>
      <c r="BQ17" s="133">
        <v>2021</v>
      </c>
      <c r="BR17" s="6"/>
      <c r="BS17" s="6"/>
      <c r="BT17" s="171"/>
      <c r="BU17" s="6"/>
      <c r="BY17" s="75" t="s">
        <v>475</v>
      </c>
      <c r="CH17" s="75">
        <v>2022</v>
      </c>
    </row>
    <row r="18" spans="1:105" s="75" customFormat="1" ht="54" x14ac:dyDescent="0.4">
      <c r="A18" s="188">
        <f>A17+1</f>
        <v>5</v>
      </c>
      <c r="B18" s="14" t="s">
        <v>653</v>
      </c>
      <c r="C18" s="3">
        <f t="shared" si="0"/>
        <v>0.1</v>
      </c>
      <c r="D18" s="192"/>
      <c r="E18" s="65">
        <f t="shared" si="15"/>
        <v>0.1</v>
      </c>
      <c r="F18" s="65">
        <f t="shared" si="16"/>
        <v>0.05</v>
      </c>
      <c r="G18" s="65">
        <f t="shared" si="1"/>
        <v>0</v>
      </c>
      <c r="H18" s="3"/>
      <c r="I18" s="3"/>
      <c r="J18" s="3"/>
      <c r="K18" s="76">
        <v>0.05</v>
      </c>
      <c r="L18" s="188"/>
      <c r="M18" s="3">
        <f>N18+O18+P18</f>
        <v>0</v>
      </c>
      <c r="N18" s="3"/>
      <c r="O18" s="3"/>
      <c r="P18" s="3"/>
      <c r="Q18" s="3"/>
      <c r="R18" s="3"/>
      <c r="S18" s="3"/>
      <c r="T18" s="3"/>
      <c r="U18" s="3">
        <f t="shared" si="10"/>
        <v>0.05</v>
      </c>
      <c r="V18" s="3"/>
      <c r="W18" s="3"/>
      <c r="X18" s="3"/>
      <c r="Y18" s="3"/>
      <c r="Z18" s="3"/>
      <c r="AA18" s="3"/>
      <c r="AB18" s="3"/>
      <c r="AC18" s="3"/>
      <c r="AD18" s="3">
        <f>SUM(AE18:AT18)</f>
        <v>0</v>
      </c>
      <c r="AE18" s="3"/>
      <c r="AF18" s="3"/>
      <c r="AG18" s="3"/>
      <c r="AH18" s="77"/>
      <c r="AI18" s="77"/>
      <c r="AJ18" s="3"/>
      <c r="AK18" s="3"/>
      <c r="AL18" s="3"/>
      <c r="AM18" s="3"/>
      <c r="AN18" s="3"/>
      <c r="AO18" s="3"/>
      <c r="AP18" s="3"/>
      <c r="AQ18" s="3"/>
      <c r="AR18" s="3"/>
      <c r="AS18" s="3"/>
      <c r="AT18" s="3"/>
      <c r="AU18" s="3"/>
      <c r="AV18" s="3"/>
      <c r="AW18" s="3"/>
      <c r="AX18" s="3"/>
      <c r="AY18" s="3"/>
      <c r="AZ18" s="78">
        <v>0.05</v>
      </c>
      <c r="BA18" s="3"/>
      <c r="BB18" s="3"/>
      <c r="BC18" s="3"/>
      <c r="BD18" s="3"/>
      <c r="BE18" s="3"/>
      <c r="BF18" s="3"/>
      <c r="BG18" s="3">
        <f>BH18+BI18+BJ18</f>
        <v>0</v>
      </c>
      <c r="BH18" s="3"/>
      <c r="BI18" s="79"/>
      <c r="BJ18" s="3"/>
      <c r="BK18" s="170" t="s">
        <v>460</v>
      </c>
      <c r="BL18" s="4" t="s">
        <v>138</v>
      </c>
      <c r="BM18" s="170" t="s">
        <v>139</v>
      </c>
      <c r="BN18" s="80" t="s">
        <v>81</v>
      </c>
      <c r="BO18" s="192" t="s">
        <v>542</v>
      </c>
      <c r="BP18" s="188">
        <v>2022</v>
      </c>
      <c r="BQ18" s="6"/>
      <c r="BR18" s="6"/>
      <c r="BS18" s="75" t="s">
        <v>654</v>
      </c>
      <c r="CB18" s="75" t="s">
        <v>655</v>
      </c>
      <c r="CD18" s="75" t="s">
        <v>656</v>
      </c>
      <c r="DA18" s="6"/>
    </row>
    <row r="19" spans="1:105" s="75" customFormat="1" ht="54" x14ac:dyDescent="0.4">
      <c r="A19" s="188">
        <f t="shared" ref="A19:A28" si="17">A18+1</f>
        <v>6</v>
      </c>
      <c r="B19" s="191" t="s">
        <v>484</v>
      </c>
      <c r="C19" s="71">
        <f t="shared" si="0"/>
        <v>0.1</v>
      </c>
      <c r="D19" s="192"/>
      <c r="E19" s="65">
        <f t="shared" si="15"/>
        <v>0.1</v>
      </c>
      <c r="F19" s="65">
        <f t="shared" si="16"/>
        <v>0.1</v>
      </c>
      <c r="G19" s="65">
        <f t="shared" si="1"/>
        <v>0</v>
      </c>
      <c r="H19" s="170"/>
      <c r="I19" s="170"/>
      <c r="J19" s="170"/>
      <c r="K19" s="188"/>
      <c r="L19" s="188">
        <v>0.1</v>
      </c>
      <c r="M19" s="3">
        <f t="shared" si="2"/>
        <v>0</v>
      </c>
      <c r="N19" s="188"/>
      <c r="O19" s="188"/>
      <c r="P19" s="188"/>
      <c r="Q19" s="170"/>
      <c r="R19" s="188"/>
      <c r="S19" s="170"/>
      <c r="T19" s="170"/>
      <c r="U19" s="65">
        <f t="shared" si="10"/>
        <v>0</v>
      </c>
      <c r="V19" s="188"/>
      <c r="W19" s="170"/>
      <c r="X19" s="170"/>
      <c r="Y19" s="170"/>
      <c r="Z19" s="170"/>
      <c r="AA19" s="170"/>
      <c r="AB19" s="170"/>
      <c r="AC19" s="170"/>
      <c r="AD19" s="65">
        <f t="shared" si="5"/>
        <v>0</v>
      </c>
      <c r="AE19" s="170"/>
      <c r="AF19" s="170"/>
      <c r="AG19" s="170"/>
      <c r="AH19" s="170"/>
      <c r="AI19" s="170"/>
      <c r="AJ19" s="170"/>
      <c r="AK19" s="170"/>
      <c r="AL19" s="170"/>
      <c r="AM19" s="170"/>
      <c r="AN19" s="170"/>
      <c r="AO19" s="170"/>
      <c r="AP19" s="170"/>
      <c r="AQ19" s="170"/>
      <c r="AR19" s="170"/>
      <c r="AS19" s="170">
        <v>0</v>
      </c>
      <c r="AT19" s="170"/>
      <c r="AU19" s="170"/>
      <c r="AV19" s="188"/>
      <c r="AW19" s="170"/>
      <c r="AX19" s="188"/>
      <c r="AY19" s="188"/>
      <c r="AZ19" s="188"/>
      <c r="BA19" s="188"/>
      <c r="BB19" s="170"/>
      <c r="BC19" s="170"/>
      <c r="BD19" s="188"/>
      <c r="BE19" s="170"/>
      <c r="BF19" s="170"/>
      <c r="BG19" s="3">
        <f t="shared" si="7"/>
        <v>0</v>
      </c>
      <c r="BH19" s="170"/>
      <c r="BI19" s="170"/>
      <c r="BJ19" s="170"/>
      <c r="BK19" s="170" t="s">
        <v>460</v>
      </c>
      <c r="BL19" s="188" t="s">
        <v>140</v>
      </c>
      <c r="BM19" s="170" t="s">
        <v>141</v>
      </c>
      <c r="BN19" s="188" t="s">
        <v>81</v>
      </c>
      <c r="BO19" s="189" t="s">
        <v>542</v>
      </c>
      <c r="BP19" s="188" t="s">
        <v>637</v>
      </c>
      <c r="BQ19" s="133">
        <v>2021</v>
      </c>
      <c r="BR19" s="6"/>
      <c r="BS19" s="6"/>
      <c r="BT19" s="171"/>
      <c r="BU19" s="6"/>
      <c r="BY19" s="75" t="s">
        <v>475</v>
      </c>
      <c r="CH19" s="75">
        <v>2022</v>
      </c>
    </row>
    <row r="20" spans="1:105" s="75" customFormat="1" ht="36" x14ac:dyDescent="0.4">
      <c r="A20" s="188">
        <f t="shared" si="17"/>
        <v>7</v>
      </c>
      <c r="B20" s="191" t="s">
        <v>645</v>
      </c>
      <c r="C20" s="71">
        <f t="shared" si="0"/>
        <v>3</v>
      </c>
      <c r="D20" s="192"/>
      <c r="E20" s="65">
        <f t="shared" si="15"/>
        <v>3</v>
      </c>
      <c r="F20" s="65">
        <f t="shared" si="16"/>
        <v>3</v>
      </c>
      <c r="G20" s="65">
        <f t="shared" si="1"/>
        <v>0</v>
      </c>
      <c r="H20" s="3"/>
      <c r="I20" s="3"/>
      <c r="J20" s="3"/>
      <c r="K20" s="3"/>
      <c r="L20" s="3">
        <v>3</v>
      </c>
      <c r="M20" s="3">
        <f t="shared" si="2"/>
        <v>0</v>
      </c>
      <c r="N20" s="3"/>
      <c r="O20" s="3"/>
      <c r="P20" s="3"/>
      <c r="Q20" s="3"/>
      <c r="R20" s="3"/>
      <c r="S20" s="3"/>
      <c r="T20" s="3"/>
      <c r="U20" s="65">
        <f t="shared" si="10"/>
        <v>0</v>
      </c>
      <c r="V20" s="3"/>
      <c r="W20" s="3"/>
      <c r="X20" s="3"/>
      <c r="Y20" s="3"/>
      <c r="Z20" s="3"/>
      <c r="AA20" s="3"/>
      <c r="AB20" s="3"/>
      <c r="AC20" s="3"/>
      <c r="AD20" s="65">
        <f t="shared" si="5"/>
        <v>0</v>
      </c>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f t="shared" si="7"/>
        <v>0</v>
      </c>
      <c r="BH20" s="3"/>
      <c r="BI20" s="3"/>
      <c r="BJ20" s="3"/>
      <c r="BK20" s="170" t="s">
        <v>460</v>
      </c>
      <c r="BL20" s="188" t="s">
        <v>142</v>
      </c>
      <c r="BM20" s="170"/>
      <c r="BN20" s="72" t="s">
        <v>81</v>
      </c>
      <c r="BO20" s="189" t="s">
        <v>405</v>
      </c>
      <c r="BP20" s="188" t="s">
        <v>637</v>
      </c>
      <c r="BQ20" s="133">
        <v>2021</v>
      </c>
      <c r="BR20" s="6"/>
      <c r="BS20" s="6"/>
      <c r="BT20" s="73"/>
      <c r="BU20" s="6"/>
      <c r="BY20" s="74" t="s">
        <v>475</v>
      </c>
      <c r="CH20" s="75" t="s">
        <v>622</v>
      </c>
    </row>
    <row r="21" spans="1:105" s="75" customFormat="1" ht="36" x14ac:dyDescent="0.4">
      <c r="A21" s="188">
        <f t="shared" si="17"/>
        <v>8</v>
      </c>
      <c r="B21" s="191" t="s">
        <v>647</v>
      </c>
      <c r="C21" s="71">
        <f t="shared" si="0"/>
        <v>3</v>
      </c>
      <c r="D21" s="192"/>
      <c r="E21" s="65">
        <f t="shared" si="15"/>
        <v>3</v>
      </c>
      <c r="F21" s="65">
        <f t="shared" si="16"/>
        <v>3</v>
      </c>
      <c r="G21" s="65">
        <f t="shared" si="1"/>
        <v>0</v>
      </c>
      <c r="H21" s="3"/>
      <c r="I21" s="3"/>
      <c r="J21" s="3"/>
      <c r="K21" s="76"/>
      <c r="L21" s="188"/>
      <c r="M21" s="3">
        <f t="shared" si="2"/>
        <v>3</v>
      </c>
      <c r="N21" s="3"/>
      <c r="O21" s="3"/>
      <c r="P21" s="3">
        <v>3</v>
      </c>
      <c r="Q21" s="3"/>
      <c r="R21" s="3"/>
      <c r="S21" s="3"/>
      <c r="T21" s="3"/>
      <c r="U21" s="65">
        <f t="shared" si="10"/>
        <v>0</v>
      </c>
      <c r="V21" s="3"/>
      <c r="W21" s="3"/>
      <c r="X21" s="3"/>
      <c r="Y21" s="3"/>
      <c r="Z21" s="3"/>
      <c r="AA21" s="3"/>
      <c r="AB21" s="3"/>
      <c r="AC21" s="3"/>
      <c r="AD21" s="65">
        <f t="shared" si="5"/>
        <v>0</v>
      </c>
      <c r="AE21" s="3"/>
      <c r="AF21" s="3"/>
      <c r="AG21" s="3"/>
      <c r="AH21" s="77"/>
      <c r="AI21" s="77"/>
      <c r="AJ21" s="3"/>
      <c r="AK21" s="3"/>
      <c r="AL21" s="3"/>
      <c r="AM21" s="3"/>
      <c r="AN21" s="3"/>
      <c r="AO21" s="3"/>
      <c r="AP21" s="3"/>
      <c r="AQ21" s="3"/>
      <c r="AR21" s="3"/>
      <c r="AS21" s="3"/>
      <c r="AT21" s="3"/>
      <c r="AU21" s="3"/>
      <c r="AV21" s="3"/>
      <c r="AW21" s="3"/>
      <c r="AX21" s="3"/>
      <c r="AY21" s="3"/>
      <c r="AZ21" s="78"/>
      <c r="BA21" s="3"/>
      <c r="BB21" s="3"/>
      <c r="BC21" s="3"/>
      <c r="BD21" s="3"/>
      <c r="BE21" s="3"/>
      <c r="BF21" s="3"/>
      <c r="BG21" s="3">
        <f t="shared" si="7"/>
        <v>0</v>
      </c>
      <c r="BH21" s="3"/>
      <c r="BI21" s="79"/>
      <c r="BJ21" s="3"/>
      <c r="BK21" s="170" t="s">
        <v>460</v>
      </c>
      <c r="BL21" s="4" t="s">
        <v>143</v>
      </c>
      <c r="BM21" s="170" t="s">
        <v>369</v>
      </c>
      <c r="BN21" s="80" t="s">
        <v>81</v>
      </c>
      <c r="BO21" s="189" t="s">
        <v>396</v>
      </c>
      <c r="BP21" s="188" t="s">
        <v>637</v>
      </c>
      <c r="BQ21" s="133">
        <v>2021</v>
      </c>
      <c r="BR21" s="67"/>
      <c r="BS21" s="67"/>
      <c r="BT21" s="73"/>
      <c r="BU21" s="67"/>
      <c r="BV21" s="74"/>
      <c r="BW21" s="74"/>
      <c r="BX21" s="74"/>
      <c r="BY21" s="74" t="s">
        <v>475</v>
      </c>
      <c r="CH21" s="75" t="s">
        <v>622</v>
      </c>
    </row>
    <row r="22" spans="1:105" s="75" customFormat="1" ht="54" x14ac:dyDescent="0.4">
      <c r="A22" s="188">
        <f t="shared" si="17"/>
        <v>9</v>
      </c>
      <c r="B22" s="191" t="s">
        <v>646</v>
      </c>
      <c r="C22" s="71">
        <f t="shared" si="0"/>
        <v>3</v>
      </c>
      <c r="D22" s="192"/>
      <c r="E22" s="65">
        <f t="shared" si="15"/>
        <v>3</v>
      </c>
      <c r="F22" s="65">
        <f t="shared" si="16"/>
        <v>3</v>
      </c>
      <c r="G22" s="65">
        <f t="shared" si="1"/>
        <v>0</v>
      </c>
      <c r="H22" s="3"/>
      <c r="I22" s="3"/>
      <c r="J22" s="3"/>
      <c r="K22" s="76">
        <v>0.5</v>
      </c>
      <c r="L22" s="188">
        <v>2.5</v>
      </c>
      <c r="M22" s="3">
        <f t="shared" si="2"/>
        <v>0</v>
      </c>
      <c r="N22" s="3"/>
      <c r="O22" s="3"/>
      <c r="P22" s="3"/>
      <c r="Q22" s="3"/>
      <c r="R22" s="3"/>
      <c r="S22" s="3"/>
      <c r="T22" s="3"/>
      <c r="U22" s="65">
        <f t="shared" si="10"/>
        <v>0</v>
      </c>
      <c r="V22" s="3"/>
      <c r="W22" s="3"/>
      <c r="X22" s="3"/>
      <c r="Y22" s="3"/>
      <c r="Z22" s="3"/>
      <c r="AA22" s="3"/>
      <c r="AB22" s="3"/>
      <c r="AC22" s="3"/>
      <c r="AD22" s="65">
        <f t="shared" si="5"/>
        <v>0</v>
      </c>
      <c r="AE22" s="3"/>
      <c r="AF22" s="3"/>
      <c r="AG22" s="3"/>
      <c r="AH22" s="77"/>
      <c r="AI22" s="77"/>
      <c r="AJ22" s="3"/>
      <c r="AK22" s="3"/>
      <c r="AL22" s="3"/>
      <c r="AM22" s="3"/>
      <c r="AN22" s="3"/>
      <c r="AO22" s="3"/>
      <c r="AP22" s="3"/>
      <c r="AQ22" s="3"/>
      <c r="AR22" s="3"/>
      <c r="AS22" s="3"/>
      <c r="AT22" s="3"/>
      <c r="AU22" s="3"/>
      <c r="AV22" s="3"/>
      <c r="AW22" s="3"/>
      <c r="AX22" s="3"/>
      <c r="AY22" s="3"/>
      <c r="AZ22" s="78"/>
      <c r="BA22" s="3"/>
      <c r="BB22" s="3"/>
      <c r="BC22" s="3"/>
      <c r="BD22" s="3"/>
      <c r="BE22" s="3"/>
      <c r="BF22" s="3"/>
      <c r="BG22" s="3">
        <f t="shared" si="7"/>
        <v>0</v>
      </c>
      <c r="BH22" s="3"/>
      <c r="BI22" s="79"/>
      <c r="BJ22" s="3"/>
      <c r="BK22" s="170" t="s">
        <v>460</v>
      </c>
      <c r="BL22" s="4" t="s">
        <v>138</v>
      </c>
      <c r="BM22" s="170" t="s">
        <v>144</v>
      </c>
      <c r="BN22" s="80" t="s">
        <v>81</v>
      </c>
      <c r="BO22" s="189" t="s">
        <v>396</v>
      </c>
      <c r="BP22" s="188" t="s">
        <v>637</v>
      </c>
      <c r="BQ22" s="133">
        <v>2021</v>
      </c>
      <c r="BR22" s="67"/>
      <c r="BS22" s="67"/>
      <c r="BT22" s="73"/>
      <c r="BU22" s="67"/>
      <c r="BV22" s="74"/>
      <c r="BW22" s="74"/>
      <c r="BX22" s="74"/>
      <c r="BY22" s="74" t="s">
        <v>475</v>
      </c>
      <c r="CH22" s="75" t="s">
        <v>622</v>
      </c>
    </row>
    <row r="23" spans="1:105" s="75" customFormat="1" ht="36" x14ac:dyDescent="0.4">
      <c r="A23" s="188">
        <f t="shared" si="17"/>
        <v>10</v>
      </c>
      <c r="B23" s="191" t="s">
        <v>648</v>
      </c>
      <c r="C23" s="71">
        <f t="shared" si="0"/>
        <v>1.23</v>
      </c>
      <c r="D23" s="192"/>
      <c r="E23" s="65">
        <f t="shared" si="15"/>
        <v>1.23</v>
      </c>
      <c r="F23" s="65">
        <f t="shared" si="16"/>
        <v>1</v>
      </c>
      <c r="G23" s="65">
        <f t="shared" si="1"/>
        <v>0</v>
      </c>
      <c r="H23" s="3"/>
      <c r="I23" s="3"/>
      <c r="J23" s="3"/>
      <c r="K23" s="76">
        <v>0.5</v>
      </c>
      <c r="L23" s="188">
        <v>0.5</v>
      </c>
      <c r="M23" s="3">
        <f t="shared" si="2"/>
        <v>0</v>
      </c>
      <c r="N23" s="3"/>
      <c r="O23" s="3"/>
      <c r="P23" s="3"/>
      <c r="Q23" s="3"/>
      <c r="R23" s="3"/>
      <c r="S23" s="3"/>
      <c r="T23" s="3"/>
      <c r="U23" s="65">
        <f t="shared" si="10"/>
        <v>0.23</v>
      </c>
      <c r="V23" s="3"/>
      <c r="W23" s="3"/>
      <c r="X23" s="3"/>
      <c r="Y23" s="3"/>
      <c r="Z23" s="3"/>
      <c r="AA23" s="3"/>
      <c r="AB23" s="3"/>
      <c r="AC23" s="3"/>
      <c r="AD23" s="65">
        <f t="shared" si="5"/>
        <v>0.23</v>
      </c>
      <c r="AE23" s="3">
        <v>0.23</v>
      </c>
      <c r="AF23" s="3"/>
      <c r="AG23" s="3"/>
      <c r="AH23" s="77"/>
      <c r="AI23" s="77"/>
      <c r="AJ23" s="3"/>
      <c r="AK23" s="3"/>
      <c r="AL23" s="3"/>
      <c r="AM23" s="3"/>
      <c r="AN23" s="3"/>
      <c r="AO23" s="3"/>
      <c r="AP23" s="3"/>
      <c r="AQ23" s="3"/>
      <c r="AR23" s="3"/>
      <c r="AS23" s="3"/>
      <c r="AT23" s="3"/>
      <c r="AU23" s="3"/>
      <c r="AV23" s="3"/>
      <c r="AW23" s="3"/>
      <c r="AX23" s="3"/>
      <c r="AY23" s="3"/>
      <c r="AZ23" s="78"/>
      <c r="BA23" s="3"/>
      <c r="BB23" s="3"/>
      <c r="BC23" s="3"/>
      <c r="BD23" s="3"/>
      <c r="BE23" s="3"/>
      <c r="BF23" s="3"/>
      <c r="BG23" s="3">
        <f t="shared" si="7"/>
        <v>0</v>
      </c>
      <c r="BH23" s="3"/>
      <c r="BI23" s="79"/>
      <c r="BJ23" s="3"/>
      <c r="BK23" s="170" t="s">
        <v>460</v>
      </c>
      <c r="BL23" s="4" t="s">
        <v>137</v>
      </c>
      <c r="BM23" s="170" t="s">
        <v>145</v>
      </c>
      <c r="BN23" s="80" t="s">
        <v>81</v>
      </c>
      <c r="BO23" s="189" t="s">
        <v>396</v>
      </c>
      <c r="BP23" s="188" t="s">
        <v>637</v>
      </c>
      <c r="BQ23" s="133">
        <v>2021</v>
      </c>
      <c r="BR23" s="67"/>
      <c r="BS23" s="67"/>
      <c r="BT23" s="73"/>
      <c r="BU23" s="67"/>
      <c r="BV23" s="74"/>
      <c r="BW23" s="74"/>
      <c r="BX23" s="74"/>
      <c r="BY23" s="74" t="s">
        <v>475</v>
      </c>
      <c r="CH23" s="75" t="s">
        <v>622</v>
      </c>
    </row>
    <row r="24" spans="1:105" s="75" customFormat="1" ht="36" x14ac:dyDescent="0.4">
      <c r="A24" s="188">
        <f t="shared" si="17"/>
        <v>11</v>
      </c>
      <c r="B24" s="191" t="s">
        <v>649</v>
      </c>
      <c r="C24" s="71">
        <f t="shared" si="0"/>
        <v>1.4</v>
      </c>
      <c r="D24" s="192"/>
      <c r="E24" s="65">
        <f t="shared" si="15"/>
        <v>1.4</v>
      </c>
      <c r="F24" s="65">
        <f t="shared" si="16"/>
        <v>1.4</v>
      </c>
      <c r="G24" s="65">
        <f t="shared" si="1"/>
        <v>0</v>
      </c>
      <c r="H24" s="3"/>
      <c r="I24" s="3"/>
      <c r="J24" s="3"/>
      <c r="K24" s="3"/>
      <c r="L24" s="3">
        <v>1.4</v>
      </c>
      <c r="M24" s="3">
        <f t="shared" si="2"/>
        <v>0</v>
      </c>
      <c r="N24" s="3"/>
      <c r="O24" s="3"/>
      <c r="P24" s="3"/>
      <c r="Q24" s="3"/>
      <c r="R24" s="3"/>
      <c r="S24" s="3"/>
      <c r="T24" s="3"/>
      <c r="U24" s="65">
        <f t="shared" si="10"/>
        <v>0</v>
      </c>
      <c r="V24" s="3"/>
      <c r="W24" s="3"/>
      <c r="X24" s="3"/>
      <c r="Y24" s="3"/>
      <c r="Z24" s="3"/>
      <c r="AA24" s="3"/>
      <c r="AB24" s="3"/>
      <c r="AC24" s="3"/>
      <c r="AD24" s="65">
        <f t="shared" si="5"/>
        <v>0</v>
      </c>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f t="shared" si="7"/>
        <v>0</v>
      </c>
      <c r="BH24" s="3"/>
      <c r="BI24" s="3"/>
      <c r="BJ24" s="3"/>
      <c r="BK24" s="170" t="s">
        <v>460</v>
      </c>
      <c r="BL24" s="188" t="s">
        <v>132</v>
      </c>
      <c r="BM24" s="81" t="s">
        <v>146</v>
      </c>
      <c r="BN24" s="72" t="s">
        <v>81</v>
      </c>
      <c r="BO24" s="189" t="s">
        <v>396</v>
      </c>
      <c r="BP24" s="188" t="s">
        <v>637</v>
      </c>
      <c r="BQ24" s="133">
        <v>2021</v>
      </c>
      <c r="BR24" s="67"/>
      <c r="BS24" s="67"/>
      <c r="BT24" s="73"/>
      <c r="BU24" s="67"/>
      <c r="BV24" s="74"/>
      <c r="BW24" s="74"/>
      <c r="BX24" s="74"/>
      <c r="BY24" s="74" t="s">
        <v>475</v>
      </c>
      <c r="CH24" s="75" t="s">
        <v>622</v>
      </c>
    </row>
    <row r="25" spans="1:105" s="75" customFormat="1" ht="36" x14ac:dyDescent="0.4">
      <c r="A25" s="188">
        <f t="shared" si="17"/>
        <v>12</v>
      </c>
      <c r="B25" s="191" t="s">
        <v>650</v>
      </c>
      <c r="C25" s="71">
        <f t="shared" si="0"/>
        <v>2.9</v>
      </c>
      <c r="D25" s="192"/>
      <c r="E25" s="65">
        <f t="shared" si="15"/>
        <v>2.9</v>
      </c>
      <c r="F25" s="65">
        <f t="shared" si="16"/>
        <v>2.9</v>
      </c>
      <c r="G25" s="65">
        <f t="shared" si="1"/>
        <v>0</v>
      </c>
      <c r="H25" s="3"/>
      <c r="I25" s="3"/>
      <c r="J25" s="3"/>
      <c r="K25" s="3"/>
      <c r="L25" s="3">
        <v>2.9</v>
      </c>
      <c r="M25" s="3">
        <f t="shared" si="2"/>
        <v>0</v>
      </c>
      <c r="N25" s="3"/>
      <c r="O25" s="3"/>
      <c r="P25" s="3"/>
      <c r="Q25" s="3"/>
      <c r="R25" s="3"/>
      <c r="S25" s="3"/>
      <c r="T25" s="3"/>
      <c r="U25" s="65">
        <f t="shared" si="10"/>
        <v>0</v>
      </c>
      <c r="V25" s="3"/>
      <c r="W25" s="3"/>
      <c r="X25" s="3"/>
      <c r="Y25" s="3"/>
      <c r="Z25" s="3"/>
      <c r="AA25" s="3"/>
      <c r="AB25" s="3"/>
      <c r="AC25" s="3"/>
      <c r="AD25" s="65">
        <f t="shared" si="5"/>
        <v>0</v>
      </c>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f t="shared" si="7"/>
        <v>0</v>
      </c>
      <c r="BH25" s="3"/>
      <c r="BI25" s="3"/>
      <c r="BJ25" s="3"/>
      <c r="BK25" s="170" t="s">
        <v>460</v>
      </c>
      <c r="BL25" s="188" t="s">
        <v>130</v>
      </c>
      <c r="BM25" s="170" t="s">
        <v>148</v>
      </c>
      <c r="BN25" s="72" t="s">
        <v>81</v>
      </c>
      <c r="BO25" s="189" t="s">
        <v>396</v>
      </c>
      <c r="BP25" s="188" t="s">
        <v>637</v>
      </c>
      <c r="BQ25" s="133">
        <v>2021</v>
      </c>
      <c r="BR25" s="67"/>
      <c r="BS25" s="67"/>
      <c r="BT25" s="73"/>
      <c r="BU25" s="67"/>
      <c r="BV25" s="74" t="s">
        <v>441</v>
      </c>
      <c r="BW25" s="74"/>
      <c r="BX25" s="74"/>
      <c r="BY25" s="74" t="s">
        <v>475</v>
      </c>
      <c r="CH25" s="75" t="s">
        <v>622</v>
      </c>
    </row>
    <row r="26" spans="1:105" s="75" customFormat="1" ht="54" x14ac:dyDescent="0.4">
      <c r="A26" s="188">
        <f t="shared" si="17"/>
        <v>13</v>
      </c>
      <c r="B26" s="191" t="s">
        <v>651</v>
      </c>
      <c r="C26" s="71">
        <f t="shared" si="0"/>
        <v>10</v>
      </c>
      <c r="D26" s="192"/>
      <c r="E26" s="65">
        <f t="shared" si="15"/>
        <v>10</v>
      </c>
      <c r="F26" s="65">
        <f t="shared" si="16"/>
        <v>9</v>
      </c>
      <c r="G26" s="65">
        <f t="shared" si="1"/>
        <v>0</v>
      </c>
      <c r="H26" s="3"/>
      <c r="I26" s="3"/>
      <c r="J26" s="3"/>
      <c r="K26" s="3">
        <v>4</v>
      </c>
      <c r="L26" s="3">
        <v>5</v>
      </c>
      <c r="M26" s="3">
        <f t="shared" si="2"/>
        <v>0</v>
      </c>
      <c r="N26" s="3"/>
      <c r="O26" s="3"/>
      <c r="P26" s="3"/>
      <c r="Q26" s="3"/>
      <c r="R26" s="3"/>
      <c r="S26" s="3"/>
      <c r="T26" s="3"/>
      <c r="U26" s="65">
        <f t="shared" si="10"/>
        <v>0</v>
      </c>
      <c r="V26" s="3"/>
      <c r="W26" s="3"/>
      <c r="X26" s="3"/>
      <c r="Y26" s="3"/>
      <c r="Z26" s="3"/>
      <c r="AA26" s="3"/>
      <c r="AB26" s="3"/>
      <c r="AC26" s="3"/>
      <c r="AD26" s="65">
        <f t="shared" si="5"/>
        <v>0</v>
      </c>
      <c r="AE26" s="3"/>
      <c r="AF26" s="3"/>
      <c r="AG26" s="3"/>
      <c r="AH26" s="77"/>
      <c r="AI26" s="77"/>
      <c r="AJ26" s="3"/>
      <c r="AK26" s="3"/>
      <c r="AL26" s="3"/>
      <c r="AM26" s="3"/>
      <c r="AN26" s="3"/>
      <c r="AO26" s="3"/>
      <c r="AP26" s="3"/>
      <c r="AQ26" s="3"/>
      <c r="AR26" s="3"/>
      <c r="AS26" s="3"/>
      <c r="AT26" s="3"/>
      <c r="AU26" s="3"/>
      <c r="AV26" s="3"/>
      <c r="AW26" s="3"/>
      <c r="AX26" s="3"/>
      <c r="AY26" s="3"/>
      <c r="AZ26" s="78"/>
      <c r="BA26" s="3"/>
      <c r="BB26" s="3"/>
      <c r="BC26" s="3"/>
      <c r="BD26" s="3"/>
      <c r="BE26" s="3"/>
      <c r="BF26" s="3"/>
      <c r="BG26" s="3">
        <f t="shared" si="7"/>
        <v>1</v>
      </c>
      <c r="BH26" s="3"/>
      <c r="BI26" s="79">
        <v>1</v>
      </c>
      <c r="BJ26" s="3"/>
      <c r="BK26" s="170" t="s">
        <v>460</v>
      </c>
      <c r="BL26" s="4" t="s">
        <v>143</v>
      </c>
      <c r="BM26" s="170" t="s">
        <v>360</v>
      </c>
      <c r="BN26" s="80" t="s">
        <v>81</v>
      </c>
      <c r="BO26" s="189" t="s">
        <v>407</v>
      </c>
      <c r="BP26" s="188" t="s">
        <v>637</v>
      </c>
      <c r="BQ26" s="133">
        <v>2021</v>
      </c>
      <c r="BR26" s="6"/>
      <c r="BS26" s="6"/>
      <c r="BT26" s="73"/>
      <c r="BU26" s="6"/>
      <c r="CH26" s="75">
        <v>2022</v>
      </c>
    </row>
    <row r="27" spans="1:105" s="75" customFormat="1" ht="36" x14ac:dyDescent="0.4">
      <c r="A27" s="188">
        <f t="shared" si="17"/>
        <v>14</v>
      </c>
      <c r="B27" s="22" t="s">
        <v>659</v>
      </c>
      <c r="C27" s="3">
        <f t="shared" si="0"/>
        <v>6</v>
      </c>
      <c r="D27" s="192"/>
      <c r="E27" s="65">
        <f t="shared" si="15"/>
        <v>6</v>
      </c>
      <c r="F27" s="65">
        <f t="shared" si="16"/>
        <v>6</v>
      </c>
      <c r="G27" s="65">
        <f t="shared" si="1"/>
        <v>0</v>
      </c>
      <c r="H27" s="3"/>
      <c r="I27" s="3"/>
      <c r="J27" s="3"/>
      <c r="K27" s="162">
        <v>6</v>
      </c>
      <c r="L27" s="3"/>
      <c r="M27" s="3">
        <f t="shared" si="2"/>
        <v>0</v>
      </c>
      <c r="N27" s="3"/>
      <c r="O27" s="3"/>
      <c r="P27" s="3"/>
      <c r="Q27" s="3"/>
      <c r="R27" s="3"/>
      <c r="S27" s="3"/>
      <c r="T27" s="3"/>
      <c r="U27" s="3">
        <f t="shared" si="10"/>
        <v>0</v>
      </c>
      <c r="V27" s="3"/>
      <c r="W27" s="3"/>
      <c r="X27" s="3"/>
      <c r="Y27" s="3"/>
      <c r="Z27" s="3"/>
      <c r="AA27" s="3"/>
      <c r="AB27" s="3"/>
      <c r="AC27" s="3"/>
      <c r="AD27" s="3">
        <f t="shared" ref="AD27" si="18">SUM(AE27:AT27)</f>
        <v>0</v>
      </c>
      <c r="AE27" s="3"/>
      <c r="AF27" s="3"/>
      <c r="AG27" s="3"/>
      <c r="AH27" s="77"/>
      <c r="AI27" s="77"/>
      <c r="AJ27" s="3"/>
      <c r="AK27" s="3"/>
      <c r="AL27" s="3"/>
      <c r="AM27" s="3"/>
      <c r="AN27" s="3"/>
      <c r="AO27" s="3"/>
      <c r="AP27" s="3"/>
      <c r="AQ27" s="3"/>
      <c r="AR27" s="3"/>
      <c r="AS27" s="3"/>
      <c r="AT27" s="3"/>
      <c r="AU27" s="3"/>
      <c r="AV27" s="3"/>
      <c r="AW27" s="3"/>
      <c r="AX27" s="3"/>
      <c r="AY27" s="3"/>
      <c r="AZ27" s="78"/>
      <c r="BA27" s="3"/>
      <c r="BB27" s="3"/>
      <c r="BC27" s="3"/>
      <c r="BD27" s="3"/>
      <c r="BE27" s="3"/>
      <c r="BF27" s="3"/>
      <c r="BG27" s="3">
        <f t="shared" si="7"/>
        <v>0</v>
      </c>
      <c r="BH27" s="3"/>
      <c r="BI27" s="79"/>
      <c r="BJ27" s="3"/>
      <c r="BK27" s="170" t="s">
        <v>460</v>
      </c>
      <c r="BL27" s="4" t="s">
        <v>128</v>
      </c>
      <c r="BM27" s="170"/>
      <c r="BN27" s="80" t="s">
        <v>81</v>
      </c>
      <c r="BO27" s="14"/>
      <c r="BP27" s="188">
        <v>2022</v>
      </c>
      <c r="BQ27" s="6"/>
      <c r="BR27" s="6"/>
      <c r="CB27" s="75" t="s">
        <v>657</v>
      </c>
      <c r="CD27" s="75" t="s">
        <v>656</v>
      </c>
      <c r="CM27" s="75" t="s">
        <v>658</v>
      </c>
      <c r="DA27" s="6"/>
    </row>
    <row r="28" spans="1:105" s="75" customFormat="1" ht="54" x14ac:dyDescent="0.4">
      <c r="A28" s="188">
        <f t="shared" si="17"/>
        <v>15</v>
      </c>
      <c r="B28" s="190" t="s">
        <v>652</v>
      </c>
      <c r="C28" s="71">
        <f t="shared" si="0"/>
        <v>8.18</v>
      </c>
      <c r="D28" s="3"/>
      <c r="E28" s="65">
        <f t="shared" si="15"/>
        <v>8.18</v>
      </c>
      <c r="F28" s="65">
        <f t="shared" si="16"/>
        <v>8.18</v>
      </c>
      <c r="G28" s="65">
        <f t="shared" si="1"/>
        <v>0.18</v>
      </c>
      <c r="H28" s="71">
        <v>0.18</v>
      </c>
      <c r="I28" s="126"/>
      <c r="J28" s="3"/>
      <c r="K28" s="71">
        <v>3</v>
      </c>
      <c r="L28" s="71">
        <v>5</v>
      </c>
      <c r="M28" s="3">
        <f t="shared" si="2"/>
        <v>0</v>
      </c>
      <c r="N28" s="3"/>
      <c r="O28" s="3"/>
      <c r="P28" s="3"/>
      <c r="Q28" s="3"/>
      <c r="R28" s="3"/>
      <c r="S28" s="3"/>
      <c r="T28" s="3"/>
      <c r="U28" s="65">
        <f t="shared" si="10"/>
        <v>0</v>
      </c>
      <c r="V28" s="3"/>
      <c r="W28" s="3"/>
      <c r="X28" s="3"/>
      <c r="Y28" s="3"/>
      <c r="Z28" s="3"/>
      <c r="AA28" s="3"/>
      <c r="AB28" s="3"/>
      <c r="AC28" s="3"/>
      <c r="AD28" s="65">
        <f t="shared" si="5"/>
        <v>0</v>
      </c>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144"/>
      <c r="BE28" s="3"/>
      <c r="BF28" s="3"/>
      <c r="BG28" s="3">
        <f t="shared" si="7"/>
        <v>0</v>
      </c>
      <c r="BH28" s="3"/>
      <c r="BI28" s="21"/>
      <c r="BJ28" s="3"/>
      <c r="BK28" s="170" t="s">
        <v>460</v>
      </c>
      <c r="BL28" s="189" t="s">
        <v>128</v>
      </c>
      <c r="BM28" s="170" t="s">
        <v>550</v>
      </c>
      <c r="BN28" s="145" t="s">
        <v>81</v>
      </c>
      <c r="BO28" s="146" t="s">
        <v>438</v>
      </c>
      <c r="BP28" s="188" t="s">
        <v>637</v>
      </c>
      <c r="BQ28" s="133" t="s">
        <v>383</v>
      </c>
      <c r="BR28" s="6"/>
      <c r="BS28" s="6"/>
      <c r="BT28" s="146"/>
      <c r="BU28" s="6"/>
      <c r="CH28" s="75">
        <v>2022</v>
      </c>
      <c r="CI28" s="75" t="s">
        <v>624</v>
      </c>
    </row>
    <row r="29" spans="1:105" s="68" customFormat="1" ht="17.5" x14ac:dyDescent="0.35">
      <c r="A29" s="69" t="s">
        <v>150</v>
      </c>
      <c r="B29" s="12" t="s">
        <v>151</v>
      </c>
      <c r="C29" s="21">
        <f t="shared" si="0"/>
        <v>1.1500000000000001</v>
      </c>
      <c r="D29" s="90">
        <v>0</v>
      </c>
      <c r="E29" s="90">
        <f t="shared" ref="E29:AC29" si="19">SUM(E30:E39)</f>
        <v>1.1500000000000001</v>
      </c>
      <c r="F29" s="90">
        <f t="shared" si="19"/>
        <v>0.82000000000000006</v>
      </c>
      <c r="G29" s="90">
        <f t="shared" si="1"/>
        <v>0.2</v>
      </c>
      <c r="H29" s="90">
        <f t="shared" si="19"/>
        <v>0.2</v>
      </c>
      <c r="I29" s="90">
        <f t="shared" si="19"/>
        <v>0</v>
      </c>
      <c r="J29" s="90">
        <f t="shared" si="19"/>
        <v>0</v>
      </c>
      <c r="K29" s="90">
        <f t="shared" si="19"/>
        <v>0.16999999999999998</v>
      </c>
      <c r="L29" s="90">
        <f t="shared" si="19"/>
        <v>0.35000000000000003</v>
      </c>
      <c r="M29" s="90">
        <f t="shared" si="19"/>
        <v>0.1</v>
      </c>
      <c r="N29" s="90">
        <f t="shared" si="19"/>
        <v>0</v>
      </c>
      <c r="O29" s="90">
        <f t="shared" si="19"/>
        <v>0</v>
      </c>
      <c r="P29" s="90">
        <f t="shared" si="19"/>
        <v>0.1</v>
      </c>
      <c r="Q29" s="90">
        <f t="shared" si="19"/>
        <v>0</v>
      </c>
      <c r="R29" s="90">
        <f t="shared" si="19"/>
        <v>0</v>
      </c>
      <c r="S29" s="90">
        <f t="shared" si="19"/>
        <v>0</v>
      </c>
      <c r="T29" s="90">
        <f t="shared" si="19"/>
        <v>0</v>
      </c>
      <c r="U29" s="90">
        <f t="shared" si="19"/>
        <v>0.33</v>
      </c>
      <c r="V29" s="90">
        <f t="shared" si="19"/>
        <v>0</v>
      </c>
      <c r="W29" s="90">
        <f t="shared" si="19"/>
        <v>0</v>
      </c>
      <c r="X29" s="90">
        <f t="shared" si="19"/>
        <v>0</v>
      </c>
      <c r="Y29" s="90">
        <f t="shared" si="19"/>
        <v>0</v>
      </c>
      <c r="Z29" s="90">
        <f t="shared" si="19"/>
        <v>0</v>
      </c>
      <c r="AA29" s="90">
        <f t="shared" si="19"/>
        <v>0</v>
      </c>
      <c r="AB29" s="90">
        <f t="shared" si="19"/>
        <v>0</v>
      </c>
      <c r="AC29" s="90">
        <f t="shared" si="19"/>
        <v>0</v>
      </c>
      <c r="AD29" s="90">
        <f t="shared" si="5"/>
        <v>0</v>
      </c>
      <c r="AE29" s="90">
        <f t="shared" ref="AE29:BJ29" si="20">SUM(AE30:AE39)</f>
        <v>0</v>
      </c>
      <c r="AF29" s="90">
        <f t="shared" si="20"/>
        <v>0</v>
      </c>
      <c r="AG29" s="90">
        <f t="shared" si="20"/>
        <v>0</v>
      </c>
      <c r="AH29" s="90">
        <f t="shared" si="20"/>
        <v>0</v>
      </c>
      <c r="AI29" s="90">
        <f t="shared" si="20"/>
        <v>0</v>
      </c>
      <c r="AJ29" s="90">
        <f t="shared" si="20"/>
        <v>0</v>
      </c>
      <c r="AK29" s="90">
        <f t="shared" si="20"/>
        <v>0</v>
      </c>
      <c r="AL29" s="90">
        <f t="shared" si="20"/>
        <v>0</v>
      </c>
      <c r="AM29" s="90">
        <f t="shared" si="20"/>
        <v>0</v>
      </c>
      <c r="AN29" s="90">
        <f t="shared" si="20"/>
        <v>0</v>
      </c>
      <c r="AO29" s="90">
        <f t="shared" si="20"/>
        <v>0</v>
      </c>
      <c r="AP29" s="90">
        <f t="shared" si="20"/>
        <v>0</v>
      </c>
      <c r="AQ29" s="90">
        <f t="shared" si="20"/>
        <v>0</v>
      </c>
      <c r="AR29" s="90">
        <f t="shared" si="20"/>
        <v>0</v>
      </c>
      <c r="AS29" s="90">
        <f t="shared" si="20"/>
        <v>0</v>
      </c>
      <c r="AT29" s="90">
        <f t="shared" si="20"/>
        <v>0</v>
      </c>
      <c r="AU29" s="90">
        <f t="shared" si="20"/>
        <v>0</v>
      </c>
      <c r="AV29" s="90">
        <f t="shared" si="20"/>
        <v>0</v>
      </c>
      <c r="AW29" s="90">
        <f t="shared" si="20"/>
        <v>0</v>
      </c>
      <c r="AX29" s="90">
        <f t="shared" si="20"/>
        <v>0</v>
      </c>
      <c r="AY29" s="90">
        <f t="shared" si="20"/>
        <v>0</v>
      </c>
      <c r="AZ29" s="90">
        <f t="shared" si="20"/>
        <v>0.1</v>
      </c>
      <c r="BA29" s="90">
        <f t="shared" si="20"/>
        <v>0.23</v>
      </c>
      <c r="BB29" s="90">
        <f t="shared" si="20"/>
        <v>0</v>
      </c>
      <c r="BC29" s="90">
        <f t="shared" si="20"/>
        <v>0</v>
      </c>
      <c r="BD29" s="90">
        <f t="shared" si="20"/>
        <v>0</v>
      </c>
      <c r="BE29" s="90">
        <f t="shared" si="20"/>
        <v>0</v>
      </c>
      <c r="BF29" s="90">
        <f t="shared" si="20"/>
        <v>0</v>
      </c>
      <c r="BG29" s="90">
        <f t="shared" si="20"/>
        <v>0</v>
      </c>
      <c r="BH29" s="90">
        <f t="shared" si="20"/>
        <v>0</v>
      </c>
      <c r="BI29" s="90">
        <f t="shared" si="20"/>
        <v>0</v>
      </c>
      <c r="BJ29" s="90">
        <f t="shared" si="20"/>
        <v>0</v>
      </c>
      <c r="BK29" s="169"/>
      <c r="BL29" s="169"/>
      <c r="BM29" s="169"/>
      <c r="BN29" s="169"/>
      <c r="BO29" s="122"/>
      <c r="BP29" s="169"/>
      <c r="BQ29" s="134"/>
    </row>
    <row r="30" spans="1:105" s="75" customFormat="1" ht="36" x14ac:dyDescent="0.4">
      <c r="A30" s="188">
        <v>1</v>
      </c>
      <c r="B30" s="84" t="s">
        <v>356</v>
      </c>
      <c r="C30" s="71">
        <f t="shared" si="0"/>
        <v>0.1</v>
      </c>
      <c r="D30" s="3"/>
      <c r="E30" s="65">
        <f t="shared" ref="E30:E39" si="21">F30+U30+BG30</f>
        <v>0.1</v>
      </c>
      <c r="F30" s="65">
        <f t="shared" ref="F30:F39" si="22">G30+K30+L30+M30+R30+S30+T30</f>
        <v>0.1</v>
      </c>
      <c r="G30" s="65">
        <f t="shared" si="1"/>
        <v>0</v>
      </c>
      <c r="H30" s="3"/>
      <c r="I30" s="3"/>
      <c r="J30" s="3"/>
      <c r="K30" s="3"/>
      <c r="L30" s="3"/>
      <c r="M30" s="3">
        <f t="shared" si="2"/>
        <v>0.1</v>
      </c>
      <c r="N30" s="3"/>
      <c r="O30" s="3"/>
      <c r="P30" s="3">
        <v>0.1</v>
      </c>
      <c r="Q30" s="3"/>
      <c r="R30" s="3"/>
      <c r="S30" s="3"/>
      <c r="T30" s="3"/>
      <c r="U30" s="65">
        <f t="shared" si="10"/>
        <v>0</v>
      </c>
      <c r="V30" s="3"/>
      <c r="W30" s="3"/>
      <c r="X30" s="3"/>
      <c r="Y30" s="3"/>
      <c r="Z30" s="3"/>
      <c r="AA30" s="3"/>
      <c r="AB30" s="3"/>
      <c r="AC30" s="3"/>
      <c r="AD30" s="65">
        <f t="shared" si="5"/>
        <v>0</v>
      </c>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f t="shared" si="7"/>
        <v>0</v>
      </c>
      <c r="BH30" s="3"/>
      <c r="BI30" s="3"/>
      <c r="BJ30" s="3"/>
      <c r="BK30" s="170" t="s">
        <v>460</v>
      </c>
      <c r="BL30" s="4" t="s">
        <v>128</v>
      </c>
      <c r="BM30" s="170" t="s">
        <v>152</v>
      </c>
      <c r="BN30" s="188" t="s">
        <v>82</v>
      </c>
      <c r="BO30" s="189" t="s">
        <v>401</v>
      </c>
      <c r="BP30" s="188" t="s">
        <v>637</v>
      </c>
      <c r="BQ30" s="133">
        <v>2021</v>
      </c>
      <c r="BR30" s="67"/>
      <c r="BS30" s="67"/>
      <c r="BT30" s="85"/>
      <c r="BU30" s="67"/>
      <c r="BV30" s="74"/>
      <c r="BW30" s="74"/>
      <c r="BX30" s="74"/>
      <c r="BY30" s="74"/>
      <c r="CH30" s="75">
        <v>2022</v>
      </c>
    </row>
    <row r="31" spans="1:105" s="75" customFormat="1" ht="36" x14ac:dyDescent="0.4">
      <c r="A31" s="188">
        <v>2</v>
      </c>
      <c r="B31" s="84" t="s">
        <v>153</v>
      </c>
      <c r="C31" s="71">
        <f t="shared" si="0"/>
        <v>0.05</v>
      </c>
      <c r="D31" s="3"/>
      <c r="E31" s="65">
        <f t="shared" si="21"/>
        <v>0.05</v>
      </c>
      <c r="F31" s="65">
        <f t="shared" si="22"/>
        <v>0.05</v>
      </c>
      <c r="G31" s="65">
        <f t="shared" si="1"/>
        <v>0</v>
      </c>
      <c r="H31" s="3"/>
      <c r="I31" s="3"/>
      <c r="J31" s="3"/>
      <c r="K31" s="3"/>
      <c r="L31" s="3">
        <v>0.05</v>
      </c>
      <c r="M31" s="3">
        <f t="shared" si="2"/>
        <v>0</v>
      </c>
      <c r="N31" s="3"/>
      <c r="O31" s="3"/>
      <c r="P31" s="3"/>
      <c r="Q31" s="3"/>
      <c r="R31" s="3"/>
      <c r="S31" s="3"/>
      <c r="T31" s="3"/>
      <c r="U31" s="65">
        <f t="shared" si="10"/>
        <v>0</v>
      </c>
      <c r="V31" s="3"/>
      <c r="W31" s="3"/>
      <c r="X31" s="3"/>
      <c r="Y31" s="3"/>
      <c r="Z31" s="3"/>
      <c r="AA31" s="3"/>
      <c r="AB31" s="3"/>
      <c r="AC31" s="3"/>
      <c r="AD31" s="65">
        <f t="shared" si="5"/>
        <v>0</v>
      </c>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f t="shared" si="7"/>
        <v>0</v>
      </c>
      <c r="BH31" s="3"/>
      <c r="BI31" s="3"/>
      <c r="BJ31" s="3"/>
      <c r="BK31" s="170" t="s">
        <v>460</v>
      </c>
      <c r="BL31" s="188" t="s">
        <v>130</v>
      </c>
      <c r="BM31" s="170" t="s">
        <v>154</v>
      </c>
      <c r="BN31" s="188" t="s">
        <v>82</v>
      </c>
      <c r="BO31" s="189" t="s">
        <v>401</v>
      </c>
      <c r="BP31" s="188" t="s">
        <v>637</v>
      </c>
      <c r="BQ31" s="133">
        <v>2021</v>
      </c>
      <c r="BR31" s="67"/>
      <c r="BS31" s="67"/>
      <c r="BT31" s="85"/>
      <c r="BU31" s="67"/>
      <c r="BV31" s="74" t="s">
        <v>441</v>
      </c>
      <c r="BW31" s="74"/>
      <c r="BX31" s="74"/>
      <c r="BY31" s="74"/>
      <c r="CH31" s="75">
        <v>2022</v>
      </c>
    </row>
    <row r="32" spans="1:105" s="75" customFormat="1" ht="54" x14ac:dyDescent="0.4">
      <c r="A32" s="188">
        <v>3</v>
      </c>
      <c r="B32" s="84" t="s">
        <v>153</v>
      </c>
      <c r="C32" s="71">
        <f t="shared" si="0"/>
        <v>0.1</v>
      </c>
      <c r="D32" s="3"/>
      <c r="E32" s="65">
        <f t="shared" si="21"/>
        <v>0.1</v>
      </c>
      <c r="F32" s="65">
        <f t="shared" si="22"/>
        <v>0.05</v>
      </c>
      <c r="G32" s="65">
        <f t="shared" si="1"/>
        <v>0</v>
      </c>
      <c r="H32" s="3"/>
      <c r="I32" s="3"/>
      <c r="J32" s="3"/>
      <c r="K32" s="3">
        <v>0.05</v>
      </c>
      <c r="L32" s="3"/>
      <c r="M32" s="3">
        <f t="shared" si="2"/>
        <v>0</v>
      </c>
      <c r="N32" s="3"/>
      <c r="O32" s="3"/>
      <c r="P32" s="3"/>
      <c r="Q32" s="3"/>
      <c r="R32" s="3"/>
      <c r="S32" s="3"/>
      <c r="T32" s="3"/>
      <c r="U32" s="65">
        <f t="shared" si="10"/>
        <v>0.05</v>
      </c>
      <c r="V32" s="3"/>
      <c r="W32" s="3"/>
      <c r="X32" s="3"/>
      <c r="Y32" s="3"/>
      <c r="Z32" s="3"/>
      <c r="AA32" s="3"/>
      <c r="AB32" s="3"/>
      <c r="AC32" s="3"/>
      <c r="AD32" s="65">
        <f t="shared" si="5"/>
        <v>0</v>
      </c>
      <c r="AE32" s="3"/>
      <c r="AF32" s="3"/>
      <c r="AG32" s="3"/>
      <c r="AH32" s="3"/>
      <c r="AI32" s="3"/>
      <c r="AJ32" s="3"/>
      <c r="AK32" s="3"/>
      <c r="AL32" s="3"/>
      <c r="AM32" s="3"/>
      <c r="AN32" s="3"/>
      <c r="AO32" s="3"/>
      <c r="AP32" s="3"/>
      <c r="AQ32" s="3"/>
      <c r="AR32" s="3"/>
      <c r="AS32" s="3"/>
      <c r="AT32" s="3"/>
      <c r="AU32" s="3"/>
      <c r="AV32" s="3"/>
      <c r="AW32" s="3"/>
      <c r="AX32" s="3"/>
      <c r="AY32" s="3"/>
      <c r="AZ32" s="3">
        <v>0.05</v>
      </c>
      <c r="BA32" s="3"/>
      <c r="BB32" s="3"/>
      <c r="BC32" s="3"/>
      <c r="BD32" s="3"/>
      <c r="BE32" s="3"/>
      <c r="BF32" s="3"/>
      <c r="BG32" s="3">
        <f t="shared" si="7"/>
        <v>0</v>
      </c>
      <c r="BH32" s="3"/>
      <c r="BI32" s="3"/>
      <c r="BJ32" s="3"/>
      <c r="BK32" s="170" t="s">
        <v>460</v>
      </c>
      <c r="BL32" s="188" t="s">
        <v>149</v>
      </c>
      <c r="BM32" s="170" t="s">
        <v>155</v>
      </c>
      <c r="BN32" s="188" t="s">
        <v>82</v>
      </c>
      <c r="BO32" s="192" t="s">
        <v>542</v>
      </c>
      <c r="BP32" s="188" t="s">
        <v>637</v>
      </c>
      <c r="BQ32" s="133">
        <v>2021</v>
      </c>
      <c r="BR32" s="67"/>
      <c r="BS32" s="67"/>
      <c r="BT32" s="85"/>
      <c r="BU32" s="67"/>
      <c r="BV32" s="74"/>
      <c r="BW32" s="74"/>
      <c r="BX32" s="74"/>
      <c r="BY32" s="74" t="s">
        <v>485</v>
      </c>
      <c r="CH32" s="75">
        <v>2022</v>
      </c>
    </row>
    <row r="33" spans="1:87" s="75" customFormat="1" ht="36" x14ac:dyDescent="0.4">
      <c r="A33" s="188">
        <v>4</v>
      </c>
      <c r="B33" s="84" t="s">
        <v>153</v>
      </c>
      <c r="C33" s="71">
        <f t="shared" si="0"/>
        <v>0.05</v>
      </c>
      <c r="D33" s="3"/>
      <c r="E33" s="65">
        <f t="shared" si="21"/>
        <v>0.05</v>
      </c>
      <c r="F33" s="65">
        <f t="shared" si="22"/>
        <v>0.05</v>
      </c>
      <c r="G33" s="65">
        <f t="shared" si="1"/>
        <v>0</v>
      </c>
      <c r="H33" s="3"/>
      <c r="I33" s="3"/>
      <c r="J33" s="3"/>
      <c r="K33" s="3"/>
      <c r="L33" s="3">
        <v>0.05</v>
      </c>
      <c r="M33" s="3">
        <f t="shared" si="2"/>
        <v>0</v>
      </c>
      <c r="N33" s="3"/>
      <c r="O33" s="3"/>
      <c r="P33" s="3"/>
      <c r="Q33" s="3"/>
      <c r="R33" s="3"/>
      <c r="S33" s="3"/>
      <c r="T33" s="3"/>
      <c r="U33" s="65">
        <f t="shared" si="10"/>
        <v>0</v>
      </c>
      <c r="V33" s="3"/>
      <c r="W33" s="3"/>
      <c r="X33" s="3"/>
      <c r="Y33" s="3"/>
      <c r="Z33" s="3"/>
      <c r="AA33" s="3"/>
      <c r="AB33" s="3"/>
      <c r="AC33" s="3"/>
      <c r="AD33" s="65">
        <f t="shared" si="5"/>
        <v>0</v>
      </c>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f t="shared" si="7"/>
        <v>0</v>
      </c>
      <c r="BH33" s="3"/>
      <c r="BI33" s="3"/>
      <c r="BJ33" s="3"/>
      <c r="BK33" s="170" t="s">
        <v>460</v>
      </c>
      <c r="BL33" s="188" t="s">
        <v>142</v>
      </c>
      <c r="BM33" s="170" t="s">
        <v>156</v>
      </c>
      <c r="BN33" s="188" t="s">
        <v>82</v>
      </c>
      <c r="BO33" s="189" t="s">
        <v>401</v>
      </c>
      <c r="BP33" s="188" t="s">
        <v>637</v>
      </c>
      <c r="BQ33" s="133">
        <v>2021</v>
      </c>
      <c r="BR33" s="6"/>
      <c r="BS33" s="6"/>
      <c r="BT33" s="86"/>
      <c r="BU33" s="6"/>
      <c r="BV33" s="75" t="s">
        <v>440</v>
      </c>
      <c r="CH33" s="75">
        <v>2022</v>
      </c>
    </row>
    <row r="34" spans="1:87" s="75" customFormat="1" ht="36" x14ac:dyDescent="0.4">
      <c r="A34" s="188">
        <v>5</v>
      </c>
      <c r="B34" s="84" t="s">
        <v>153</v>
      </c>
      <c r="C34" s="71">
        <f t="shared" si="0"/>
        <v>0.05</v>
      </c>
      <c r="D34" s="3"/>
      <c r="E34" s="65">
        <f t="shared" si="21"/>
        <v>0.05</v>
      </c>
      <c r="F34" s="65">
        <f t="shared" si="22"/>
        <v>0.05</v>
      </c>
      <c r="G34" s="65">
        <f t="shared" si="1"/>
        <v>0</v>
      </c>
      <c r="H34" s="3"/>
      <c r="I34" s="3"/>
      <c r="J34" s="3"/>
      <c r="K34" s="3"/>
      <c r="L34" s="3">
        <v>0.05</v>
      </c>
      <c r="M34" s="3">
        <f t="shared" si="2"/>
        <v>0</v>
      </c>
      <c r="N34" s="3"/>
      <c r="O34" s="3"/>
      <c r="P34" s="3"/>
      <c r="Q34" s="3"/>
      <c r="R34" s="3"/>
      <c r="S34" s="3"/>
      <c r="T34" s="3"/>
      <c r="U34" s="65">
        <f t="shared" si="10"/>
        <v>0</v>
      </c>
      <c r="V34" s="3"/>
      <c r="W34" s="3"/>
      <c r="X34" s="3"/>
      <c r="Y34" s="3"/>
      <c r="Z34" s="3"/>
      <c r="AA34" s="3"/>
      <c r="AB34" s="3"/>
      <c r="AC34" s="3"/>
      <c r="AD34" s="65">
        <f t="shared" si="5"/>
        <v>0</v>
      </c>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f t="shared" si="7"/>
        <v>0</v>
      </c>
      <c r="BH34" s="3"/>
      <c r="BI34" s="3"/>
      <c r="BJ34" s="3"/>
      <c r="BK34" s="170" t="s">
        <v>460</v>
      </c>
      <c r="BL34" s="188" t="s">
        <v>132</v>
      </c>
      <c r="BM34" s="170" t="s">
        <v>157</v>
      </c>
      <c r="BN34" s="188" t="s">
        <v>82</v>
      </c>
      <c r="BO34" s="192" t="s">
        <v>401</v>
      </c>
      <c r="BP34" s="188" t="s">
        <v>637</v>
      </c>
      <c r="BQ34" s="133">
        <v>2021</v>
      </c>
      <c r="BR34" s="67"/>
      <c r="BS34" s="67"/>
      <c r="BT34" s="67"/>
      <c r="BU34" s="67"/>
      <c r="BV34" s="74"/>
      <c r="BW34" s="74"/>
      <c r="BX34" s="74"/>
      <c r="BY34" s="74"/>
      <c r="CH34" s="75">
        <v>2021</v>
      </c>
      <c r="CI34" s="75" t="s">
        <v>623</v>
      </c>
    </row>
    <row r="35" spans="1:87" s="75" customFormat="1" ht="36" x14ac:dyDescent="0.4">
      <c r="A35" s="188">
        <v>6</v>
      </c>
      <c r="B35" s="84" t="s">
        <v>153</v>
      </c>
      <c r="C35" s="71">
        <f t="shared" si="0"/>
        <v>0.2</v>
      </c>
      <c r="D35" s="3"/>
      <c r="E35" s="65">
        <f t="shared" si="21"/>
        <v>0.2</v>
      </c>
      <c r="F35" s="65">
        <f t="shared" si="22"/>
        <v>0.2</v>
      </c>
      <c r="G35" s="65">
        <f t="shared" si="1"/>
        <v>0.2</v>
      </c>
      <c r="H35" s="3">
        <v>0.2</v>
      </c>
      <c r="I35" s="3"/>
      <c r="J35" s="3"/>
      <c r="K35" s="3"/>
      <c r="L35" s="3"/>
      <c r="M35" s="3">
        <f t="shared" si="2"/>
        <v>0</v>
      </c>
      <c r="N35" s="3"/>
      <c r="O35" s="3"/>
      <c r="P35" s="3"/>
      <c r="Q35" s="3"/>
      <c r="R35" s="3"/>
      <c r="S35" s="3"/>
      <c r="T35" s="3"/>
      <c r="U35" s="65">
        <f t="shared" si="10"/>
        <v>0</v>
      </c>
      <c r="V35" s="3"/>
      <c r="W35" s="3"/>
      <c r="X35" s="3"/>
      <c r="Y35" s="3"/>
      <c r="Z35" s="3"/>
      <c r="AA35" s="3"/>
      <c r="AB35" s="3"/>
      <c r="AC35" s="3"/>
      <c r="AD35" s="65">
        <f t="shared" si="5"/>
        <v>0</v>
      </c>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f t="shared" si="7"/>
        <v>0</v>
      </c>
      <c r="BH35" s="3"/>
      <c r="BI35" s="3"/>
      <c r="BJ35" s="3"/>
      <c r="BK35" s="170" t="s">
        <v>460</v>
      </c>
      <c r="BL35" s="188" t="s">
        <v>133</v>
      </c>
      <c r="BM35" s="170" t="s">
        <v>158</v>
      </c>
      <c r="BN35" s="188" t="s">
        <v>82</v>
      </c>
      <c r="BO35" s="189" t="s">
        <v>401</v>
      </c>
      <c r="BP35" s="188" t="s">
        <v>637</v>
      </c>
      <c r="BQ35" s="133">
        <v>2021</v>
      </c>
      <c r="BR35" s="67"/>
      <c r="BS35" s="67"/>
      <c r="BT35" s="87"/>
      <c r="BU35" s="67"/>
      <c r="BV35" s="74"/>
      <c r="BW35" s="74"/>
      <c r="BX35" s="74"/>
      <c r="BY35" s="74"/>
      <c r="CH35" s="75">
        <v>2022</v>
      </c>
    </row>
    <row r="36" spans="1:87" s="75" customFormat="1" ht="36" x14ac:dyDescent="0.4">
      <c r="A36" s="188">
        <v>7</v>
      </c>
      <c r="B36" s="84" t="s">
        <v>153</v>
      </c>
      <c r="C36" s="71">
        <f t="shared" si="0"/>
        <v>0.12</v>
      </c>
      <c r="D36" s="3"/>
      <c r="E36" s="65">
        <f t="shared" si="21"/>
        <v>0.12</v>
      </c>
      <c r="F36" s="65">
        <f t="shared" si="22"/>
        <v>0.12</v>
      </c>
      <c r="G36" s="65">
        <f t="shared" si="1"/>
        <v>0</v>
      </c>
      <c r="H36" s="3"/>
      <c r="I36" s="3"/>
      <c r="J36" s="3"/>
      <c r="K36" s="76">
        <v>0.12</v>
      </c>
      <c r="L36" s="188"/>
      <c r="M36" s="3">
        <f t="shared" si="2"/>
        <v>0</v>
      </c>
      <c r="N36" s="3"/>
      <c r="O36" s="3"/>
      <c r="P36" s="3"/>
      <c r="Q36" s="3"/>
      <c r="R36" s="3"/>
      <c r="S36" s="3"/>
      <c r="T36" s="3"/>
      <c r="U36" s="65">
        <f t="shared" si="10"/>
        <v>0</v>
      </c>
      <c r="V36" s="3"/>
      <c r="W36" s="3"/>
      <c r="X36" s="3"/>
      <c r="Y36" s="3"/>
      <c r="Z36" s="3"/>
      <c r="AA36" s="3"/>
      <c r="AB36" s="3"/>
      <c r="AC36" s="3"/>
      <c r="AD36" s="65">
        <f t="shared" si="5"/>
        <v>0</v>
      </c>
      <c r="AE36" s="3"/>
      <c r="AF36" s="3"/>
      <c r="AG36" s="3"/>
      <c r="AH36" s="77"/>
      <c r="AI36" s="77"/>
      <c r="AJ36" s="3"/>
      <c r="AK36" s="3"/>
      <c r="AL36" s="3"/>
      <c r="AM36" s="3"/>
      <c r="AN36" s="3"/>
      <c r="AO36" s="3"/>
      <c r="AP36" s="3"/>
      <c r="AQ36" s="3"/>
      <c r="AR36" s="3"/>
      <c r="AS36" s="3"/>
      <c r="AT36" s="3"/>
      <c r="AU36" s="3"/>
      <c r="AV36" s="3"/>
      <c r="AW36" s="3"/>
      <c r="AX36" s="3"/>
      <c r="AY36" s="3"/>
      <c r="AZ36" s="78"/>
      <c r="BA36" s="3"/>
      <c r="BB36" s="3"/>
      <c r="BC36" s="3"/>
      <c r="BD36" s="3"/>
      <c r="BE36" s="3"/>
      <c r="BF36" s="3"/>
      <c r="BG36" s="3">
        <f t="shared" si="7"/>
        <v>0</v>
      </c>
      <c r="BH36" s="3"/>
      <c r="BI36" s="79"/>
      <c r="BJ36" s="3"/>
      <c r="BK36" s="170" t="s">
        <v>460</v>
      </c>
      <c r="BL36" s="4" t="s">
        <v>135</v>
      </c>
      <c r="BM36" s="170" t="s">
        <v>159</v>
      </c>
      <c r="BN36" s="80" t="s">
        <v>82</v>
      </c>
      <c r="BO36" s="192" t="s">
        <v>401</v>
      </c>
      <c r="BP36" s="188" t="s">
        <v>637</v>
      </c>
      <c r="BQ36" s="133">
        <v>2021</v>
      </c>
      <c r="BR36" s="67"/>
      <c r="BS36" s="67"/>
      <c r="BT36" s="67"/>
      <c r="BU36" s="67"/>
      <c r="BV36" s="74"/>
      <c r="BW36" s="74"/>
      <c r="BX36" s="74"/>
      <c r="BY36" s="74"/>
      <c r="CH36" s="75">
        <v>2022</v>
      </c>
    </row>
    <row r="37" spans="1:87" s="75" customFormat="1" ht="36" x14ac:dyDescent="0.4">
      <c r="A37" s="188">
        <v>8</v>
      </c>
      <c r="B37" s="84" t="s">
        <v>153</v>
      </c>
      <c r="C37" s="71">
        <f t="shared" si="0"/>
        <v>0.15</v>
      </c>
      <c r="D37" s="3"/>
      <c r="E37" s="65">
        <f t="shared" si="21"/>
        <v>0.15</v>
      </c>
      <c r="F37" s="65">
        <f t="shared" si="22"/>
        <v>0.15</v>
      </c>
      <c r="G37" s="65">
        <f t="shared" si="1"/>
        <v>0</v>
      </c>
      <c r="H37" s="3"/>
      <c r="I37" s="3"/>
      <c r="J37" s="3"/>
      <c r="K37" s="88"/>
      <c r="L37" s="88">
        <v>0.15</v>
      </c>
      <c r="M37" s="3">
        <f t="shared" si="2"/>
        <v>0</v>
      </c>
      <c r="N37" s="3"/>
      <c r="O37" s="3"/>
      <c r="P37" s="3"/>
      <c r="Q37" s="3"/>
      <c r="R37" s="3"/>
      <c r="S37" s="3"/>
      <c r="T37" s="3"/>
      <c r="U37" s="65">
        <f t="shared" si="10"/>
        <v>0</v>
      </c>
      <c r="V37" s="3"/>
      <c r="W37" s="3"/>
      <c r="X37" s="3"/>
      <c r="Y37" s="3"/>
      <c r="Z37" s="3"/>
      <c r="AA37" s="3"/>
      <c r="AB37" s="3"/>
      <c r="AC37" s="3"/>
      <c r="AD37" s="65">
        <f t="shared" si="5"/>
        <v>0</v>
      </c>
      <c r="AE37" s="3"/>
      <c r="AF37" s="3"/>
      <c r="AG37" s="3"/>
      <c r="AH37" s="77"/>
      <c r="AI37" s="77"/>
      <c r="AJ37" s="3"/>
      <c r="AK37" s="3"/>
      <c r="AL37" s="3"/>
      <c r="AM37" s="3"/>
      <c r="AN37" s="3"/>
      <c r="AO37" s="3"/>
      <c r="AP37" s="3"/>
      <c r="AQ37" s="3"/>
      <c r="AR37" s="3"/>
      <c r="AS37" s="3"/>
      <c r="AT37" s="3"/>
      <c r="AU37" s="3"/>
      <c r="AV37" s="3"/>
      <c r="AW37" s="3"/>
      <c r="AX37" s="3"/>
      <c r="AY37" s="3"/>
      <c r="AZ37" s="78"/>
      <c r="BA37" s="3"/>
      <c r="BB37" s="3"/>
      <c r="BC37" s="3"/>
      <c r="BD37" s="3"/>
      <c r="BE37" s="3"/>
      <c r="BF37" s="3"/>
      <c r="BG37" s="3">
        <f t="shared" si="7"/>
        <v>0</v>
      </c>
      <c r="BH37" s="3"/>
      <c r="BI37" s="79"/>
      <c r="BJ37" s="3"/>
      <c r="BK37" s="170" t="s">
        <v>460</v>
      </c>
      <c r="BL37" s="4" t="s">
        <v>143</v>
      </c>
      <c r="BM37" s="170" t="s">
        <v>160</v>
      </c>
      <c r="BN37" s="80" t="s">
        <v>82</v>
      </c>
      <c r="BO37" s="192" t="s">
        <v>401</v>
      </c>
      <c r="BP37" s="188" t="s">
        <v>637</v>
      </c>
      <c r="BQ37" s="133">
        <v>2021</v>
      </c>
      <c r="BR37" s="67"/>
      <c r="BS37" s="67"/>
      <c r="BT37" s="67"/>
      <c r="BU37" s="67"/>
      <c r="BV37" s="74"/>
      <c r="BW37" s="74"/>
      <c r="BX37" s="74"/>
      <c r="BY37" s="74"/>
      <c r="CH37" s="75">
        <v>2021</v>
      </c>
      <c r="CI37" s="75" t="s">
        <v>623</v>
      </c>
    </row>
    <row r="38" spans="1:87" s="75" customFormat="1" ht="36" x14ac:dyDescent="0.4">
      <c r="A38" s="188">
        <v>9</v>
      </c>
      <c r="B38" s="84" t="s">
        <v>153</v>
      </c>
      <c r="C38" s="71">
        <f t="shared" si="0"/>
        <v>0.23</v>
      </c>
      <c r="D38" s="3"/>
      <c r="E38" s="65">
        <f t="shared" si="21"/>
        <v>0.23</v>
      </c>
      <c r="F38" s="65">
        <f t="shared" si="22"/>
        <v>0</v>
      </c>
      <c r="G38" s="65">
        <f t="shared" si="1"/>
        <v>0</v>
      </c>
      <c r="H38" s="3"/>
      <c r="I38" s="3"/>
      <c r="J38" s="3"/>
      <c r="K38" s="76"/>
      <c r="L38" s="188"/>
      <c r="M38" s="3">
        <f t="shared" si="2"/>
        <v>0</v>
      </c>
      <c r="N38" s="3"/>
      <c r="O38" s="3"/>
      <c r="P38" s="3"/>
      <c r="Q38" s="3"/>
      <c r="R38" s="3"/>
      <c r="S38" s="3"/>
      <c r="T38" s="3"/>
      <c r="U38" s="65">
        <f t="shared" si="10"/>
        <v>0.23</v>
      </c>
      <c r="V38" s="3"/>
      <c r="W38" s="3"/>
      <c r="X38" s="3"/>
      <c r="Y38" s="3"/>
      <c r="Z38" s="3"/>
      <c r="AA38" s="3"/>
      <c r="AB38" s="3"/>
      <c r="AC38" s="3"/>
      <c r="AD38" s="65">
        <f t="shared" si="5"/>
        <v>0</v>
      </c>
      <c r="AE38" s="3"/>
      <c r="AF38" s="3"/>
      <c r="AG38" s="3"/>
      <c r="AH38" s="77"/>
      <c r="AI38" s="77"/>
      <c r="AJ38" s="3"/>
      <c r="AK38" s="3"/>
      <c r="AL38" s="3"/>
      <c r="AM38" s="3"/>
      <c r="AN38" s="3"/>
      <c r="AO38" s="3"/>
      <c r="AP38" s="3"/>
      <c r="AQ38" s="3"/>
      <c r="AR38" s="3"/>
      <c r="AS38" s="3"/>
      <c r="AT38" s="3"/>
      <c r="AU38" s="3"/>
      <c r="AV38" s="3"/>
      <c r="AW38" s="3"/>
      <c r="AX38" s="3"/>
      <c r="AY38" s="3"/>
      <c r="AZ38" s="78"/>
      <c r="BA38" s="3">
        <v>0.23</v>
      </c>
      <c r="BB38" s="3"/>
      <c r="BC38" s="3"/>
      <c r="BD38" s="3"/>
      <c r="BE38" s="3"/>
      <c r="BF38" s="3"/>
      <c r="BG38" s="3">
        <f t="shared" si="7"/>
        <v>0</v>
      </c>
      <c r="BH38" s="3"/>
      <c r="BI38" s="79"/>
      <c r="BJ38" s="3"/>
      <c r="BK38" s="170" t="s">
        <v>460</v>
      </c>
      <c r="BL38" s="4" t="s">
        <v>137</v>
      </c>
      <c r="BM38" s="170" t="s">
        <v>161</v>
      </c>
      <c r="BN38" s="80" t="s">
        <v>82</v>
      </c>
      <c r="BO38" s="192" t="s">
        <v>401</v>
      </c>
      <c r="BP38" s="188" t="s">
        <v>637</v>
      </c>
      <c r="BQ38" s="133">
        <v>2021</v>
      </c>
      <c r="BR38" s="67"/>
      <c r="BS38" s="67"/>
      <c r="BT38" s="67"/>
      <c r="BU38" s="67"/>
      <c r="BV38" s="74"/>
      <c r="BW38" s="74"/>
      <c r="BX38" s="74"/>
      <c r="BY38" s="74"/>
      <c r="CH38" s="75">
        <v>2022</v>
      </c>
    </row>
    <row r="39" spans="1:87" s="75" customFormat="1" ht="36" x14ac:dyDescent="0.4">
      <c r="A39" s="188">
        <v>10</v>
      </c>
      <c r="B39" s="84" t="s">
        <v>153</v>
      </c>
      <c r="C39" s="71">
        <f t="shared" si="0"/>
        <v>0.1</v>
      </c>
      <c r="D39" s="3"/>
      <c r="E39" s="65">
        <f t="shared" si="21"/>
        <v>0.1</v>
      </c>
      <c r="F39" s="65">
        <f t="shared" si="22"/>
        <v>0.05</v>
      </c>
      <c r="G39" s="65">
        <f t="shared" si="1"/>
        <v>0</v>
      </c>
      <c r="H39" s="3"/>
      <c r="I39" s="3"/>
      <c r="J39" s="3"/>
      <c r="K39" s="76"/>
      <c r="L39" s="188">
        <v>0.05</v>
      </c>
      <c r="M39" s="3">
        <f t="shared" si="2"/>
        <v>0</v>
      </c>
      <c r="N39" s="3"/>
      <c r="O39" s="3"/>
      <c r="P39" s="3"/>
      <c r="Q39" s="3"/>
      <c r="R39" s="3"/>
      <c r="S39" s="3"/>
      <c r="T39" s="3"/>
      <c r="U39" s="65">
        <f t="shared" si="10"/>
        <v>0.05</v>
      </c>
      <c r="V39" s="3"/>
      <c r="W39" s="3"/>
      <c r="X39" s="3"/>
      <c r="Y39" s="3"/>
      <c r="Z39" s="3"/>
      <c r="AA39" s="3"/>
      <c r="AB39" s="3"/>
      <c r="AC39" s="3"/>
      <c r="AD39" s="65">
        <f t="shared" si="5"/>
        <v>0</v>
      </c>
      <c r="AE39" s="3"/>
      <c r="AF39" s="3"/>
      <c r="AG39" s="3"/>
      <c r="AH39" s="77"/>
      <c r="AI39" s="77"/>
      <c r="AJ39" s="3"/>
      <c r="AK39" s="3"/>
      <c r="AL39" s="3"/>
      <c r="AM39" s="3"/>
      <c r="AN39" s="3"/>
      <c r="AO39" s="3"/>
      <c r="AP39" s="3"/>
      <c r="AQ39" s="3"/>
      <c r="AR39" s="3"/>
      <c r="AS39" s="3"/>
      <c r="AT39" s="3"/>
      <c r="AU39" s="3"/>
      <c r="AV39" s="3"/>
      <c r="AW39" s="3"/>
      <c r="AX39" s="3"/>
      <c r="AY39" s="3"/>
      <c r="AZ39" s="78">
        <v>0.05</v>
      </c>
      <c r="BA39" s="3"/>
      <c r="BB39" s="3"/>
      <c r="BC39" s="3"/>
      <c r="BD39" s="3"/>
      <c r="BE39" s="3"/>
      <c r="BF39" s="3"/>
      <c r="BG39" s="3">
        <f t="shared" si="7"/>
        <v>0</v>
      </c>
      <c r="BH39" s="3"/>
      <c r="BI39" s="79"/>
      <c r="BJ39" s="3"/>
      <c r="BK39" s="170" t="s">
        <v>460</v>
      </c>
      <c r="BL39" s="4" t="s">
        <v>138</v>
      </c>
      <c r="BM39" s="170" t="s">
        <v>139</v>
      </c>
      <c r="BN39" s="80" t="s">
        <v>82</v>
      </c>
      <c r="BO39" s="192" t="s">
        <v>401</v>
      </c>
      <c r="BP39" s="188" t="s">
        <v>637</v>
      </c>
      <c r="BQ39" s="133">
        <v>2021</v>
      </c>
      <c r="BR39" s="67"/>
      <c r="BS39" s="67"/>
      <c r="BT39" s="67"/>
      <c r="BU39" s="67"/>
      <c r="BV39" s="74"/>
      <c r="BW39" s="74"/>
      <c r="BX39" s="74"/>
      <c r="BY39" s="74" t="s">
        <v>485</v>
      </c>
      <c r="CH39" s="75">
        <v>2022</v>
      </c>
    </row>
    <row r="40" spans="1:87" s="68" customFormat="1" ht="52.5" x14ac:dyDescent="0.35">
      <c r="A40" s="69" t="s">
        <v>162</v>
      </c>
      <c r="B40" s="12" t="s">
        <v>163</v>
      </c>
      <c r="C40" s="21">
        <f t="shared" si="0"/>
        <v>0</v>
      </c>
      <c r="D40" s="90">
        <v>0</v>
      </c>
      <c r="E40" s="90">
        <f t="shared" ref="E40:E58" si="23">F40+U40+BG40</f>
        <v>0</v>
      </c>
      <c r="F40" s="90">
        <f t="shared" si="8"/>
        <v>0</v>
      </c>
      <c r="G40" s="90">
        <f t="shared" si="1"/>
        <v>0</v>
      </c>
      <c r="H40" s="90">
        <v>0</v>
      </c>
      <c r="I40" s="90">
        <v>0</v>
      </c>
      <c r="J40" s="90">
        <v>0</v>
      </c>
      <c r="K40" s="90">
        <v>0</v>
      </c>
      <c r="L40" s="90">
        <v>0</v>
      </c>
      <c r="M40" s="90">
        <f t="shared" si="2"/>
        <v>0</v>
      </c>
      <c r="N40" s="90">
        <v>0</v>
      </c>
      <c r="O40" s="90">
        <v>0</v>
      </c>
      <c r="P40" s="90">
        <v>0</v>
      </c>
      <c r="Q40" s="90">
        <v>0</v>
      </c>
      <c r="R40" s="90">
        <v>0</v>
      </c>
      <c r="S40" s="90">
        <v>0</v>
      </c>
      <c r="T40" s="90">
        <v>0</v>
      </c>
      <c r="U40" s="90">
        <f t="shared" si="10"/>
        <v>0</v>
      </c>
      <c r="V40" s="90">
        <v>0</v>
      </c>
      <c r="W40" s="90">
        <v>0</v>
      </c>
      <c r="X40" s="90">
        <v>0</v>
      </c>
      <c r="Y40" s="90">
        <v>0</v>
      </c>
      <c r="Z40" s="90">
        <v>0</v>
      </c>
      <c r="AA40" s="90">
        <v>0</v>
      </c>
      <c r="AB40" s="90">
        <v>0</v>
      </c>
      <c r="AC40" s="90">
        <v>0</v>
      </c>
      <c r="AD40" s="90">
        <f t="shared" si="5"/>
        <v>0</v>
      </c>
      <c r="AE40" s="90">
        <v>0</v>
      </c>
      <c r="AF40" s="90">
        <v>0</v>
      </c>
      <c r="AG40" s="90">
        <v>0</v>
      </c>
      <c r="AH40" s="90">
        <v>0</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0</v>
      </c>
      <c r="AY40" s="90">
        <v>0</v>
      </c>
      <c r="AZ40" s="90">
        <v>0</v>
      </c>
      <c r="BA40" s="90">
        <v>0</v>
      </c>
      <c r="BB40" s="90">
        <v>0</v>
      </c>
      <c r="BC40" s="90">
        <v>0</v>
      </c>
      <c r="BD40" s="90">
        <v>0</v>
      </c>
      <c r="BE40" s="90">
        <v>0</v>
      </c>
      <c r="BF40" s="90">
        <v>0</v>
      </c>
      <c r="BG40" s="90">
        <f t="shared" si="7"/>
        <v>0</v>
      </c>
      <c r="BH40" s="90">
        <f t="shared" ref="BH40:BJ40" si="24">BH41+BH42</f>
        <v>0</v>
      </c>
      <c r="BI40" s="90">
        <f t="shared" si="24"/>
        <v>0</v>
      </c>
      <c r="BJ40" s="90">
        <f t="shared" si="24"/>
        <v>0</v>
      </c>
      <c r="BK40" s="169"/>
      <c r="BL40" s="169"/>
      <c r="BM40" s="89"/>
      <c r="BN40" s="89"/>
      <c r="BO40" s="122"/>
      <c r="BP40" s="89"/>
      <c r="BQ40" s="134"/>
    </row>
    <row r="41" spans="1:87" s="68" customFormat="1" ht="52.5" x14ac:dyDescent="0.35">
      <c r="A41" s="169" t="s">
        <v>164</v>
      </c>
      <c r="B41" s="12" t="s">
        <v>165</v>
      </c>
      <c r="C41" s="21">
        <f t="shared" si="0"/>
        <v>0</v>
      </c>
      <c r="D41" s="90"/>
      <c r="E41" s="90">
        <f t="shared" si="23"/>
        <v>0</v>
      </c>
      <c r="F41" s="90">
        <f t="shared" si="8"/>
        <v>0</v>
      </c>
      <c r="G41" s="90">
        <f t="shared" si="1"/>
        <v>0</v>
      </c>
      <c r="H41" s="90"/>
      <c r="I41" s="90"/>
      <c r="J41" s="90"/>
      <c r="K41" s="90"/>
      <c r="L41" s="90"/>
      <c r="M41" s="90">
        <f t="shared" si="2"/>
        <v>0</v>
      </c>
      <c r="N41" s="90"/>
      <c r="O41" s="90"/>
      <c r="P41" s="90"/>
      <c r="Q41" s="90"/>
      <c r="R41" s="90"/>
      <c r="S41" s="90"/>
      <c r="T41" s="90"/>
      <c r="U41" s="90">
        <f t="shared" si="10"/>
        <v>0</v>
      </c>
      <c r="V41" s="90"/>
      <c r="W41" s="90"/>
      <c r="X41" s="90"/>
      <c r="Y41" s="90"/>
      <c r="Z41" s="90"/>
      <c r="AA41" s="90"/>
      <c r="AB41" s="90"/>
      <c r="AC41" s="90"/>
      <c r="AD41" s="90">
        <f t="shared" si="5"/>
        <v>0</v>
      </c>
      <c r="AE41" s="90"/>
      <c r="AF41" s="90"/>
      <c r="AG41" s="90"/>
      <c r="AH41" s="90"/>
      <c r="AI41" s="90"/>
      <c r="AJ41" s="90"/>
      <c r="AK41" s="90"/>
      <c r="AL41" s="90"/>
      <c r="AM41" s="90"/>
      <c r="AN41" s="90"/>
      <c r="AO41" s="90"/>
      <c r="AP41" s="90"/>
      <c r="AQ41" s="90"/>
      <c r="AR41" s="90"/>
      <c r="AS41" s="90">
        <v>0</v>
      </c>
      <c r="AT41" s="90"/>
      <c r="AU41" s="90"/>
      <c r="AV41" s="90"/>
      <c r="AW41" s="90"/>
      <c r="AX41" s="90"/>
      <c r="AY41" s="90"/>
      <c r="AZ41" s="90"/>
      <c r="BA41" s="90"/>
      <c r="BB41" s="90"/>
      <c r="BC41" s="90"/>
      <c r="BD41" s="90"/>
      <c r="BE41" s="90"/>
      <c r="BF41" s="90"/>
      <c r="BG41" s="90">
        <f t="shared" si="7"/>
        <v>0</v>
      </c>
      <c r="BH41" s="90"/>
      <c r="BI41" s="90"/>
      <c r="BJ41" s="90"/>
      <c r="BK41" s="169"/>
      <c r="BL41" s="169"/>
      <c r="BM41" s="89"/>
      <c r="BN41" s="89"/>
      <c r="BO41" s="122"/>
      <c r="BP41" s="89"/>
      <c r="BQ41" s="83"/>
    </row>
    <row r="42" spans="1:87" s="68" customFormat="1" ht="52.5" x14ac:dyDescent="0.35">
      <c r="A42" s="169" t="s">
        <v>166</v>
      </c>
      <c r="B42" s="12" t="s">
        <v>167</v>
      </c>
      <c r="C42" s="21">
        <f t="shared" si="0"/>
        <v>0</v>
      </c>
      <c r="D42" s="90"/>
      <c r="E42" s="90">
        <f t="shared" si="23"/>
        <v>0</v>
      </c>
      <c r="F42" s="90">
        <f t="shared" si="8"/>
        <v>0</v>
      </c>
      <c r="G42" s="90">
        <f t="shared" si="1"/>
        <v>0</v>
      </c>
      <c r="H42" s="90"/>
      <c r="I42" s="90"/>
      <c r="J42" s="90"/>
      <c r="K42" s="90"/>
      <c r="L42" s="90"/>
      <c r="M42" s="90">
        <f t="shared" si="2"/>
        <v>0</v>
      </c>
      <c r="N42" s="90"/>
      <c r="O42" s="90"/>
      <c r="P42" s="90"/>
      <c r="Q42" s="90"/>
      <c r="R42" s="90"/>
      <c r="S42" s="90"/>
      <c r="T42" s="90"/>
      <c r="U42" s="90">
        <f t="shared" si="10"/>
        <v>0</v>
      </c>
      <c r="V42" s="90"/>
      <c r="W42" s="90"/>
      <c r="X42" s="90"/>
      <c r="Y42" s="90"/>
      <c r="Z42" s="90"/>
      <c r="AA42" s="90"/>
      <c r="AB42" s="90"/>
      <c r="AC42" s="90"/>
      <c r="AD42" s="90">
        <f t="shared" si="5"/>
        <v>0</v>
      </c>
      <c r="AE42" s="90"/>
      <c r="AF42" s="90"/>
      <c r="AG42" s="90"/>
      <c r="AH42" s="90"/>
      <c r="AI42" s="90"/>
      <c r="AJ42" s="90"/>
      <c r="AK42" s="90"/>
      <c r="AL42" s="90"/>
      <c r="AM42" s="90"/>
      <c r="AN42" s="90"/>
      <c r="AO42" s="90"/>
      <c r="AP42" s="90"/>
      <c r="AQ42" s="90"/>
      <c r="AR42" s="90"/>
      <c r="AS42" s="90">
        <v>0</v>
      </c>
      <c r="AT42" s="90"/>
      <c r="AU42" s="90"/>
      <c r="AV42" s="90"/>
      <c r="AW42" s="90"/>
      <c r="AX42" s="90"/>
      <c r="AY42" s="90"/>
      <c r="AZ42" s="90"/>
      <c r="BA42" s="90"/>
      <c r="BB42" s="90"/>
      <c r="BC42" s="90"/>
      <c r="BD42" s="90"/>
      <c r="BE42" s="90"/>
      <c r="BF42" s="90"/>
      <c r="BG42" s="90">
        <f t="shared" si="7"/>
        <v>0</v>
      </c>
      <c r="BH42" s="90"/>
      <c r="BI42" s="90"/>
      <c r="BJ42" s="90"/>
      <c r="BK42" s="169"/>
      <c r="BL42" s="169"/>
      <c r="BM42" s="169"/>
      <c r="BN42" s="169"/>
      <c r="BO42" s="122"/>
      <c r="BP42" s="169"/>
      <c r="BQ42" s="83"/>
    </row>
    <row r="43" spans="1:87" s="68" customFormat="1" ht="17.5" x14ac:dyDescent="0.35">
      <c r="A43" s="64">
        <v>2</v>
      </c>
      <c r="B43" s="12" t="s">
        <v>168</v>
      </c>
      <c r="C43" s="90">
        <f>D43+S43+BE43</f>
        <v>236.33499999999998</v>
      </c>
      <c r="D43" s="90">
        <f t="shared" ref="D43:AI43" si="25">D44+D238+D292</f>
        <v>236.33499999999998</v>
      </c>
      <c r="E43" s="90">
        <f t="shared" si="25"/>
        <v>2267.71</v>
      </c>
      <c r="F43" s="90">
        <f t="shared" si="25"/>
        <v>2150.92</v>
      </c>
      <c r="G43" s="90">
        <f t="shared" si="25"/>
        <v>41.36</v>
      </c>
      <c r="H43" s="90">
        <f t="shared" si="25"/>
        <v>13.799999999999997</v>
      </c>
      <c r="I43" s="90">
        <f t="shared" si="25"/>
        <v>23.53</v>
      </c>
      <c r="J43" s="90">
        <f t="shared" si="25"/>
        <v>4.03</v>
      </c>
      <c r="K43" s="90">
        <f t="shared" si="25"/>
        <v>1289.9099999999999</v>
      </c>
      <c r="L43" s="90">
        <f t="shared" si="25"/>
        <v>439.28999999999991</v>
      </c>
      <c r="M43" s="90">
        <f t="shared" si="25"/>
        <v>379.58</v>
      </c>
      <c r="N43" s="90">
        <f t="shared" si="25"/>
        <v>10.239999999999998</v>
      </c>
      <c r="O43" s="90">
        <f t="shared" si="25"/>
        <v>16.5</v>
      </c>
      <c r="P43" s="90">
        <f t="shared" si="25"/>
        <v>352.84000000000003</v>
      </c>
      <c r="Q43" s="90">
        <f t="shared" si="25"/>
        <v>0</v>
      </c>
      <c r="R43" s="90">
        <f t="shared" si="25"/>
        <v>0.78</v>
      </c>
      <c r="S43" s="90">
        <f t="shared" si="25"/>
        <v>0</v>
      </c>
      <c r="T43" s="90">
        <f t="shared" si="25"/>
        <v>0</v>
      </c>
      <c r="U43" s="90">
        <f t="shared" si="25"/>
        <v>46.57</v>
      </c>
      <c r="V43" s="90">
        <f t="shared" si="25"/>
        <v>0.14000000000000001</v>
      </c>
      <c r="W43" s="90">
        <f t="shared" si="25"/>
        <v>0</v>
      </c>
      <c r="X43" s="90">
        <f t="shared" si="25"/>
        <v>0</v>
      </c>
      <c r="Y43" s="90">
        <f t="shared" si="25"/>
        <v>0</v>
      </c>
      <c r="Z43" s="90">
        <f t="shared" si="25"/>
        <v>0</v>
      </c>
      <c r="AA43" s="90">
        <f t="shared" si="25"/>
        <v>0</v>
      </c>
      <c r="AB43" s="90">
        <f t="shared" si="25"/>
        <v>0</v>
      </c>
      <c r="AC43" s="90">
        <f t="shared" si="25"/>
        <v>0</v>
      </c>
      <c r="AD43" s="90">
        <f t="shared" si="25"/>
        <v>4.22</v>
      </c>
      <c r="AE43" s="90">
        <f t="shared" si="25"/>
        <v>1.1700000000000002</v>
      </c>
      <c r="AF43" s="90">
        <f t="shared" si="25"/>
        <v>1.3699999999999999</v>
      </c>
      <c r="AG43" s="90">
        <f t="shared" si="25"/>
        <v>0.02</v>
      </c>
      <c r="AH43" s="90">
        <f t="shared" si="25"/>
        <v>0</v>
      </c>
      <c r="AI43" s="90">
        <f t="shared" si="25"/>
        <v>0.59</v>
      </c>
      <c r="AJ43" s="90">
        <f t="shared" ref="AJ43:BJ43" si="26">AJ44+AJ238+AJ292</f>
        <v>0.61</v>
      </c>
      <c r="AK43" s="90">
        <f t="shared" si="26"/>
        <v>0.02</v>
      </c>
      <c r="AL43" s="90">
        <f t="shared" si="26"/>
        <v>0</v>
      </c>
      <c r="AM43" s="90">
        <f t="shared" si="26"/>
        <v>0</v>
      </c>
      <c r="AN43" s="90">
        <f t="shared" si="26"/>
        <v>0</v>
      </c>
      <c r="AO43" s="90">
        <f t="shared" si="26"/>
        <v>0</v>
      </c>
      <c r="AP43" s="90">
        <f t="shared" si="26"/>
        <v>0</v>
      </c>
      <c r="AQ43" s="90">
        <f t="shared" si="26"/>
        <v>0.44</v>
      </c>
      <c r="AR43" s="90">
        <f t="shared" si="26"/>
        <v>0</v>
      </c>
      <c r="AS43" s="90">
        <f t="shared" si="26"/>
        <v>0</v>
      </c>
      <c r="AT43" s="90">
        <f t="shared" si="26"/>
        <v>0</v>
      </c>
      <c r="AU43" s="90">
        <f t="shared" si="26"/>
        <v>0</v>
      </c>
      <c r="AV43" s="90">
        <f t="shared" si="26"/>
        <v>0.04</v>
      </c>
      <c r="AW43" s="90">
        <f t="shared" si="26"/>
        <v>0</v>
      </c>
      <c r="AX43" s="90">
        <f t="shared" si="26"/>
        <v>9.7800000000000011</v>
      </c>
      <c r="AY43" s="90">
        <f t="shared" si="26"/>
        <v>4.8999999999999995</v>
      </c>
      <c r="AZ43" s="90">
        <f t="shared" si="26"/>
        <v>0.73</v>
      </c>
      <c r="BA43" s="90">
        <f t="shared" si="26"/>
        <v>0</v>
      </c>
      <c r="BB43" s="90">
        <f t="shared" si="26"/>
        <v>0</v>
      </c>
      <c r="BC43" s="90">
        <f t="shared" si="26"/>
        <v>0</v>
      </c>
      <c r="BD43" s="90">
        <f t="shared" si="26"/>
        <v>26.76</v>
      </c>
      <c r="BE43" s="90">
        <f t="shared" si="26"/>
        <v>0</v>
      </c>
      <c r="BF43" s="90">
        <f t="shared" si="26"/>
        <v>0</v>
      </c>
      <c r="BG43" s="90">
        <f t="shared" si="26"/>
        <v>70.22</v>
      </c>
      <c r="BH43" s="90">
        <f t="shared" si="26"/>
        <v>0</v>
      </c>
      <c r="BI43" s="90">
        <f t="shared" si="26"/>
        <v>70.22</v>
      </c>
      <c r="BJ43" s="90">
        <f t="shared" si="26"/>
        <v>0</v>
      </c>
      <c r="BK43" s="169"/>
      <c r="BL43" s="169"/>
      <c r="BM43" s="169"/>
      <c r="BN43" s="169"/>
      <c r="BO43" s="122"/>
      <c r="BP43" s="169"/>
      <c r="BQ43" s="135"/>
    </row>
    <row r="44" spans="1:87" s="68" customFormat="1" ht="52.5" x14ac:dyDescent="0.35">
      <c r="A44" s="69" t="s">
        <v>169</v>
      </c>
      <c r="B44" s="12" t="s">
        <v>170</v>
      </c>
      <c r="C44" s="21">
        <f t="shared" si="0"/>
        <v>934.37499999999989</v>
      </c>
      <c r="D44" s="90">
        <f>D45+D56</f>
        <v>146.65499999999997</v>
      </c>
      <c r="E44" s="90">
        <f t="shared" si="23"/>
        <v>787.71999999999991</v>
      </c>
      <c r="F44" s="90">
        <f t="shared" si="8"/>
        <v>714.2299999999999</v>
      </c>
      <c r="G44" s="90">
        <f t="shared" si="1"/>
        <v>41.36</v>
      </c>
      <c r="H44" s="90">
        <f>H45+H56</f>
        <v>13.799999999999997</v>
      </c>
      <c r="I44" s="90">
        <f>I45+I56</f>
        <v>23.53</v>
      </c>
      <c r="J44" s="90">
        <f>J45+J56</f>
        <v>4.03</v>
      </c>
      <c r="K44" s="90">
        <f>K45+K56</f>
        <v>313.15000000000003</v>
      </c>
      <c r="L44" s="90">
        <f>L45+L56</f>
        <v>285.05999999999995</v>
      </c>
      <c r="M44" s="90">
        <f t="shared" si="2"/>
        <v>73.88</v>
      </c>
      <c r="N44" s="90">
        <f t="shared" ref="N44:T44" si="27">N45+N56</f>
        <v>5.5399999999999991</v>
      </c>
      <c r="O44" s="90">
        <f t="shared" si="27"/>
        <v>16.5</v>
      </c>
      <c r="P44" s="90">
        <f t="shared" si="27"/>
        <v>51.84</v>
      </c>
      <c r="Q44" s="90">
        <f t="shared" si="27"/>
        <v>0</v>
      </c>
      <c r="R44" s="90">
        <f t="shared" si="27"/>
        <v>0.78</v>
      </c>
      <c r="S44" s="90">
        <f t="shared" si="27"/>
        <v>0</v>
      </c>
      <c r="T44" s="90">
        <f t="shared" si="27"/>
        <v>0</v>
      </c>
      <c r="U44" s="90">
        <f t="shared" si="10"/>
        <v>46.57</v>
      </c>
      <c r="V44" s="90">
        <f t="shared" ref="V44:AC44" si="28">V45+V56</f>
        <v>0.14000000000000001</v>
      </c>
      <c r="W44" s="90">
        <f t="shared" si="28"/>
        <v>0</v>
      </c>
      <c r="X44" s="90">
        <f t="shared" si="28"/>
        <v>0</v>
      </c>
      <c r="Y44" s="90">
        <f t="shared" si="28"/>
        <v>0</v>
      </c>
      <c r="Z44" s="90">
        <f t="shared" si="28"/>
        <v>0</v>
      </c>
      <c r="AA44" s="90">
        <f t="shared" si="28"/>
        <v>0</v>
      </c>
      <c r="AB44" s="90">
        <f t="shared" si="28"/>
        <v>0</v>
      </c>
      <c r="AC44" s="90">
        <f t="shared" si="28"/>
        <v>0</v>
      </c>
      <c r="AD44" s="90">
        <f t="shared" si="5"/>
        <v>4.22</v>
      </c>
      <c r="AE44" s="90">
        <f t="shared" ref="AE44:BF44" si="29">AE45+AE56</f>
        <v>1.1700000000000002</v>
      </c>
      <c r="AF44" s="90">
        <f t="shared" si="29"/>
        <v>1.3699999999999999</v>
      </c>
      <c r="AG44" s="90">
        <f t="shared" si="29"/>
        <v>0.02</v>
      </c>
      <c r="AH44" s="90">
        <f t="shared" si="29"/>
        <v>0</v>
      </c>
      <c r="AI44" s="90">
        <f t="shared" si="29"/>
        <v>0.59</v>
      </c>
      <c r="AJ44" s="90">
        <f t="shared" si="29"/>
        <v>0.61</v>
      </c>
      <c r="AK44" s="90">
        <f t="shared" si="29"/>
        <v>0.02</v>
      </c>
      <c r="AL44" s="90">
        <f t="shared" si="29"/>
        <v>0</v>
      </c>
      <c r="AM44" s="90">
        <f t="shared" si="29"/>
        <v>0</v>
      </c>
      <c r="AN44" s="90">
        <f t="shared" si="29"/>
        <v>0</v>
      </c>
      <c r="AO44" s="90">
        <f t="shared" si="29"/>
        <v>0</v>
      </c>
      <c r="AP44" s="90">
        <f t="shared" si="29"/>
        <v>0</v>
      </c>
      <c r="AQ44" s="90">
        <f t="shared" si="29"/>
        <v>0.44</v>
      </c>
      <c r="AR44" s="90">
        <f t="shared" si="29"/>
        <v>0</v>
      </c>
      <c r="AS44" s="90">
        <f t="shared" si="29"/>
        <v>0</v>
      </c>
      <c r="AT44" s="90">
        <f t="shared" si="29"/>
        <v>0</v>
      </c>
      <c r="AU44" s="90">
        <f t="shared" si="29"/>
        <v>0</v>
      </c>
      <c r="AV44" s="90">
        <f t="shared" si="29"/>
        <v>0.04</v>
      </c>
      <c r="AW44" s="90">
        <f t="shared" si="29"/>
        <v>0</v>
      </c>
      <c r="AX44" s="90">
        <f t="shared" si="29"/>
        <v>9.7800000000000011</v>
      </c>
      <c r="AY44" s="90">
        <f t="shared" si="29"/>
        <v>4.8999999999999995</v>
      </c>
      <c r="AZ44" s="90">
        <f t="shared" si="29"/>
        <v>0.73</v>
      </c>
      <c r="BA44" s="90">
        <f t="shared" si="29"/>
        <v>0</v>
      </c>
      <c r="BB44" s="90">
        <f t="shared" si="29"/>
        <v>0</v>
      </c>
      <c r="BC44" s="90">
        <f t="shared" si="29"/>
        <v>0</v>
      </c>
      <c r="BD44" s="90">
        <f t="shared" si="29"/>
        <v>26.76</v>
      </c>
      <c r="BE44" s="90">
        <f t="shared" si="29"/>
        <v>0</v>
      </c>
      <c r="BF44" s="90">
        <f t="shared" si="29"/>
        <v>0</v>
      </c>
      <c r="BG44" s="90">
        <f t="shared" si="7"/>
        <v>26.92</v>
      </c>
      <c r="BH44" s="90">
        <f>BH45+BH56</f>
        <v>0</v>
      </c>
      <c r="BI44" s="90">
        <f>BI45+BI56</f>
        <v>26.92</v>
      </c>
      <c r="BJ44" s="90">
        <f>BJ45+BJ56</f>
        <v>0</v>
      </c>
      <c r="BK44" s="169"/>
      <c r="BL44" s="169"/>
      <c r="BM44" s="169"/>
      <c r="BN44" s="169"/>
      <c r="BO44" s="122"/>
      <c r="BP44" s="169"/>
      <c r="BQ44" s="134"/>
    </row>
    <row r="45" spans="1:87" s="68" customFormat="1" ht="17.5" x14ac:dyDescent="0.35">
      <c r="A45" s="89" t="s">
        <v>171</v>
      </c>
      <c r="B45" s="91" t="s">
        <v>11</v>
      </c>
      <c r="C45" s="21">
        <f t="shared" si="0"/>
        <v>138.30000000000001</v>
      </c>
      <c r="D45" s="90">
        <v>0</v>
      </c>
      <c r="E45" s="90">
        <f t="shared" si="23"/>
        <v>138.30000000000001</v>
      </c>
      <c r="F45" s="90">
        <f t="shared" si="8"/>
        <v>134.77000000000001</v>
      </c>
      <c r="G45" s="90">
        <f t="shared" si="1"/>
        <v>4.4300000000000006</v>
      </c>
      <c r="H45" s="90">
        <f t="shared" ref="H45:BI45" si="30">H46+H47</f>
        <v>0.4</v>
      </c>
      <c r="I45" s="90">
        <f t="shared" si="30"/>
        <v>0</v>
      </c>
      <c r="J45" s="90">
        <f t="shared" si="30"/>
        <v>4.03</v>
      </c>
      <c r="K45" s="90">
        <f t="shared" si="30"/>
        <v>90.99</v>
      </c>
      <c r="L45" s="90">
        <f t="shared" si="30"/>
        <v>39.25</v>
      </c>
      <c r="M45" s="90">
        <f t="shared" si="2"/>
        <v>0</v>
      </c>
      <c r="N45" s="90">
        <f t="shared" si="30"/>
        <v>0</v>
      </c>
      <c r="O45" s="90">
        <f t="shared" si="30"/>
        <v>0</v>
      </c>
      <c r="P45" s="90">
        <f t="shared" si="30"/>
        <v>0</v>
      </c>
      <c r="Q45" s="90">
        <f t="shared" si="30"/>
        <v>0</v>
      </c>
      <c r="R45" s="90">
        <f t="shared" si="30"/>
        <v>0.1</v>
      </c>
      <c r="S45" s="90">
        <f t="shared" si="30"/>
        <v>0</v>
      </c>
      <c r="T45" s="90">
        <f t="shared" si="30"/>
        <v>0</v>
      </c>
      <c r="U45" s="90">
        <f t="shared" si="10"/>
        <v>1.3199999999999998</v>
      </c>
      <c r="V45" s="90">
        <f t="shared" si="30"/>
        <v>0.14000000000000001</v>
      </c>
      <c r="W45" s="90">
        <f t="shared" si="30"/>
        <v>0</v>
      </c>
      <c r="X45" s="90">
        <f t="shared" si="30"/>
        <v>0</v>
      </c>
      <c r="Y45" s="90">
        <f t="shared" si="30"/>
        <v>0</v>
      </c>
      <c r="Z45" s="90">
        <f t="shared" si="30"/>
        <v>0</v>
      </c>
      <c r="AA45" s="90">
        <f t="shared" si="30"/>
        <v>0</v>
      </c>
      <c r="AB45" s="90">
        <f t="shared" si="30"/>
        <v>0</v>
      </c>
      <c r="AC45" s="90">
        <f t="shared" si="30"/>
        <v>0</v>
      </c>
      <c r="AD45" s="90">
        <f t="shared" si="5"/>
        <v>0</v>
      </c>
      <c r="AE45" s="90">
        <f t="shared" si="30"/>
        <v>0</v>
      </c>
      <c r="AF45" s="90">
        <f t="shared" si="30"/>
        <v>0</v>
      </c>
      <c r="AG45" s="90">
        <f t="shared" si="30"/>
        <v>0</v>
      </c>
      <c r="AH45" s="90">
        <f t="shared" si="30"/>
        <v>0</v>
      </c>
      <c r="AI45" s="90">
        <f t="shared" si="30"/>
        <v>0</v>
      </c>
      <c r="AJ45" s="90">
        <f t="shared" si="30"/>
        <v>0</v>
      </c>
      <c r="AK45" s="90">
        <f t="shared" si="30"/>
        <v>0</v>
      </c>
      <c r="AL45" s="90">
        <f t="shared" si="30"/>
        <v>0</v>
      </c>
      <c r="AM45" s="90">
        <f t="shared" si="30"/>
        <v>0</v>
      </c>
      <c r="AN45" s="90">
        <f t="shared" si="30"/>
        <v>0</v>
      </c>
      <c r="AO45" s="90">
        <f t="shared" si="30"/>
        <v>0</v>
      </c>
      <c r="AP45" s="90">
        <f t="shared" si="30"/>
        <v>0</v>
      </c>
      <c r="AQ45" s="90">
        <f t="shared" si="30"/>
        <v>0</v>
      </c>
      <c r="AR45" s="90">
        <f t="shared" si="30"/>
        <v>0</v>
      </c>
      <c r="AS45" s="90">
        <f t="shared" si="30"/>
        <v>0</v>
      </c>
      <c r="AT45" s="90">
        <f t="shared" si="30"/>
        <v>0</v>
      </c>
      <c r="AU45" s="90">
        <f t="shared" si="30"/>
        <v>0</v>
      </c>
      <c r="AV45" s="90">
        <f t="shared" si="30"/>
        <v>0</v>
      </c>
      <c r="AW45" s="90">
        <f t="shared" si="30"/>
        <v>0</v>
      </c>
      <c r="AX45" s="90">
        <f t="shared" si="30"/>
        <v>0</v>
      </c>
      <c r="AY45" s="90">
        <f t="shared" si="30"/>
        <v>0</v>
      </c>
      <c r="AZ45" s="90">
        <f t="shared" si="30"/>
        <v>0</v>
      </c>
      <c r="BA45" s="90">
        <f t="shared" si="30"/>
        <v>0</v>
      </c>
      <c r="BB45" s="90">
        <f t="shared" si="30"/>
        <v>0</v>
      </c>
      <c r="BC45" s="90">
        <f t="shared" si="30"/>
        <v>0</v>
      </c>
      <c r="BD45" s="90">
        <f t="shared" si="30"/>
        <v>1.18</v>
      </c>
      <c r="BE45" s="90">
        <f t="shared" si="30"/>
        <v>0</v>
      </c>
      <c r="BF45" s="90">
        <f t="shared" si="30"/>
        <v>0</v>
      </c>
      <c r="BG45" s="90">
        <f t="shared" si="7"/>
        <v>2.21</v>
      </c>
      <c r="BH45" s="90">
        <f t="shared" si="30"/>
        <v>0</v>
      </c>
      <c r="BI45" s="90">
        <f t="shared" si="30"/>
        <v>2.21</v>
      </c>
      <c r="BJ45" s="90">
        <f>BJ46+BJ47</f>
        <v>0</v>
      </c>
      <c r="BK45" s="169"/>
      <c r="BL45" s="169"/>
      <c r="BM45" s="169"/>
      <c r="BN45" s="169"/>
      <c r="BO45" s="122"/>
      <c r="BP45" s="169"/>
      <c r="BQ45" s="136"/>
    </row>
    <row r="46" spans="1:87" s="68" customFormat="1" ht="17.5" x14ac:dyDescent="0.35">
      <c r="A46" s="89" t="s">
        <v>172</v>
      </c>
      <c r="B46" s="91" t="s">
        <v>48</v>
      </c>
      <c r="C46" s="21">
        <f t="shared" si="0"/>
        <v>0</v>
      </c>
      <c r="D46" s="90"/>
      <c r="E46" s="90">
        <f t="shared" si="23"/>
        <v>0</v>
      </c>
      <c r="F46" s="90">
        <f t="shared" si="8"/>
        <v>0</v>
      </c>
      <c r="G46" s="90">
        <f t="shared" si="1"/>
        <v>0</v>
      </c>
      <c r="H46" s="90"/>
      <c r="I46" s="90"/>
      <c r="J46" s="90"/>
      <c r="K46" s="90"/>
      <c r="L46" s="90"/>
      <c r="M46" s="90">
        <f t="shared" si="2"/>
        <v>0</v>
      </c>
      <c r="N46" s="90"/>
      <c r="O46" s="90"/>
      <c r="P46" s="90"/>
      <c r="Q46" s="90"/>
      <c r="R46" s="90"/>
      <c r="S46" s="90"/>
      <c r="T46" s="90"/>
      <c r="U46" s="90">
        <f t="shared" si="10"/>
        <v>0</v>
      </c>
      <c r="V46" s="90"/>
      <c r="W46" s="90"/>
      <c r="X46" s="90"/>
      <c r="Y46" s="90"/>
      <c r="Z46" s="90"/>
      <c r="AA46" s="90"/>
      <c r="AB46" s="90"/>
      <c r="AC46" s="90"/>
      <c r="AD46" s="90">
        <f t="shared" si="5"/>
        <v>0</v>
      </c>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f t="shared" si="7"/>
        <v>0</v>
      </c>
      <c r="BH46" s="90"/>
      <c r="BI46" s="90"/>
      <c r="BJ46" s="90"/>
      <c r="BK46" s="169"/>
      <c r="BL46" s="169"/>
      <c r="BM46" s="89"/>
      <c r="BN46" s="169"/>
      <c r="BO46" s="122"/>
      <c r="BP46" s="169"/>
      <c r="BQ46" s="136"/>
    </row>
    <row r="47" spans="1:87" s="68" customFormat="1" ht="17.5" x14ac:dyDescent="0.35">
      <c r="A47" s="89" t="s">
        <v>173</v>
      </c>
      <c r="B47" s="91" t="s">
        <v>21</v>
      </c>
      <c r="C47" s="21">
        <f t="shared" si="0"/>
        <v>138.30000000000001</v>
      </c>
      <c r="D47" s="90">
        <v>0</v>
      </c>
      <c r="E47" s="90">
        <f>SUM(E48:E55)</f>
        <v>138.30000000000001</v>
      </c>
      <c r="F47" s="90">
        <f>SUM(F48:F55)</f>
        <v>134.77000000000001</v>
      </c>
      <c r="G47" s="90">
        <f t="shared" si="1"/>
        <v>4.4300000000000006</v>
      </c>
      <c r="H47" s="90">
        <f t="shared" ref="H47:AC47" si="31">SUM(H48:H55)</f>
        <v>0.4</v>
      </c>
      <c r="I47" s="90">
        <f t="shared" si="31"/>
        <v>0</v>
      </c>
      <c r="J47" s="90">
        <f t="shared" si="31"/>
        <v>4.03</v>
      </c>
      <c r="K47" s="90">
        <f t="shared" si="31"/>
        <v>90.99</v>
      </c>
      <c r="L47" s="90">
        <f t="shared" si="31"/>
        <v>39.25</v>
      </c>
      <c r="M47" s="90">
        <f t="shared" si="31"/>
        <v>0</v>
      </c>
      <c r="N47" s="90">
        <f t="shared" si="31"/>
        <v>0</v>
      </c>
      <c r="O47" s="90">
        <f t="shared" si="31"/>
        <v>0</v>
      </c>
      <c r="P47" s="90">
        <f t="shared" si="31"/>
        <v>0</v>
      </c>
      <c r="Q47" s="90">
        <f t="shared" si="31"/>
        <v>0</v>
      </c>
      <c r="R47" s="90">
        <f t="shared" si="31"/>
        <v>0.1</v>
      </c>
      <c r="S47" s="90">
        <f t="shared" si="31"/>
        <v>0</v>
      </c>
      <c r="T47" s="90">
        <f t="shared" si="31"/>
        <v>0</v>
      </c>
      <c r="U47" s="90">
        <f t="shared" si="31"/>
        <v>1.3199999999999998</v>
      </c>
      <c r="V47" s="90">
        <f t="shared" si="31"/>
        <v>0.14000000000000001</v>
      </c>
      <c r="W47" s="90">
        <f t="shared" si="31"/>
        <v>0</v>
      </c>
      <c r="X47" s="90">
        <f t="shared" si="31"/>
        <v>0</v>
      </c>
      <c r="Y47" s="90">
        <f t="shared" si="31"/>
        <v>0</v>
      </c>
      <c r="Z47" s="90">
        <f t="shared" si="31"/>
        <v>0</v>
      </c>
      <c r="AA47" s="90">
        <f t="shared" si="31"/>
        <v>0</v>
      </c>
      <c r="AB47" s="90">
        <f t="shared" si="31"/>
        <v>0</v>
      </c>
      <c r="AC47" s="90">
        <f t="shared" si="31"/>
        <v>0</v>
      </c>
      <c r="AD47" s="90">
        <f t="shared" si="5"/>
        <v>0</v>
      </c>
      <c r="AE47" s="90">
        <f t="shared" ref="AE47:BL47" si="32">SUM(AE48:AE55)</f>
        <v>0</v>
      </c>
      <c r="AF47" s="90">
        <f t="shared" si="32"/>
        <v>0</v>
      </c>
      <c r="AG47" s="90">
        <f t="shared" si="32"/>
        <v>0</v>
      </c>
      <c r="AH47" s="90">
        <f t="shared" si="32"/>
        <v>0</v>
      </c>
      <c r="AI47" s="90">
        <f t="shared" si="32"/>
        <v>0</v>
      </c>
      <c r="AJ47" s="90">
        <f t="shared" si="32"/>
        <v>0</v>
      </c>
      <c r="AK47" s="90">
        <f t="shared" si="32"/>
        <v>0</v>
      </c>
      <c r="AL47" s="90">
        <f t="shared" si="32"/>
        <v>0</v>
      </c>
      <c r="AM47" s="90">
        <f t="shared" si="32"/>
        <v>0</v>
      </c>
      <c r="AN47" s="90">
        <f t="shared" si="32"/>
        <v>0</v>
      </c>
      <c r="AO47" s="90">
        <f t="shared" si="32"/>
        <v>0</v>
      </c>
      <c r="AP47" s="90">
        <f t="shared" si="32"/>
        <v>0</v>
      </c>
      <c r="AQ47" s="90">
        <f t="shared" si="32"/>
        <v>0</v>
      </c>
      <c r="AR47" s="90">
        <f t="shared" si="32"/>
        <v>0</v>
      </c>
      <c r="AS47" s="90">
        <f t="shared" si="32"/>
        <v>0</v>
      </c>
      <c r="AT47" s="90">
        <f t="shared" si="32"/>
        <v>0</v>
      </c>
      <c r="AU47" s="90">
        <f t="shared" si="32"/>
        <v>0</v>
      </c>
      <c r="AV47" s="90">
        <f t="shared" si="32"/>
        <v>0</v>
      </c>
      <c r="AW47" s="90">
        <f t="shared" si="32"/>
        <v>0</v>
      </c>
      <c r="AX47" s="90">
        <f t="shared" si="32"/>
        <v>0</v>
      </c>
      <c r="AY47" s="90">
        <f t="shared" si="32"/>
        <v>0</v>
      </c>
      <c r="AZ47" s="90">
        <f t="shared" si="32"/>
        <v>0</v>
      </c>
      <c r="BA47" s="90">
        <f t="shared" si="32"/>
        <v>0</v>
      </c>
      <c r="BB47" s="90">
        <f t="shared" si="32"/>
        <v>0</v>
      </c>
      <c r="BC47" s="90">
        <f t="shared" si="32"/>
        <v>0</v>
      </c>
      <c r="BD47" s="90">
        <f t="shared" si="32"/>
        <v>1.18</v>
      </c>
      <c r="BE47" s="90">
        <f t="shared" si="32"/>
        <v>0</v>
      </c>
      <c r="BF47" s="90">
        <f t="shared" si="32"/>
        <v>0</v>
      </c>
      <c r="BG47" s="90">
        <f t="shared" si="32"/>
        <v>2.21</v>
      </c>
      <c r="BH47" s="90">
        <f t="shared" si="32"/>
        <v>0</v>
      </c>
      <c r="BI47" s="90">
        <f t="shared" si="32"/>
        <v>2.21</v>
      </c>
      <c r="BJ47" s="90">
        <f t="shared" si="32"/>
        <v>0</v>
      </c>
      <c r="BK47" s="90">
        <f t="shared" si="32"/>
        <v>0</v>
      </c>
      <c r="BL47" s="90">
        <f t="shared" si="32"/>
        <v>0</v>
      </c>
      <c r="BM47" s="89"/>
      <c r="BN47" s="169"/>
      <c r="BO47" s="122"/>
      <c r="BP47" s="169"/>
      <c r="BQ47" s="136"/>
    </row>
    <row r="48" spans="1:87" s="75" customFormat="1" ht="54" x14ac:dyDescent="0.4">
      <c r="A48" s="188">
        <v>1</v>
      </c>
      <c r="B48" s="191" t="s">
        <v>487</v>
      </c>
      <c r="C48" s="71">
        <f t="shared" si="0"/>
        <v>0.3</v>
      </c>
      <c r="D48" s="3"/>
      <c r="E48" s="65">
        <f t="shared" ref="E48:E55" si="33">F48+U48+BG48</f>
        <v>0.3</v>
      </c>
      <c r="F48" s="65">
        <f t="shared" ref="F48:F55" si="34">G48+K48+L48+M48+R48+S48+T48</f>
        <v>0.3</v>
      </c>
      <c r="G48" s="65">
        <f t="shared" si="1"/>
        <v>0</v>
      </c>
      <c r="H48" s="3"/>
      <c r="I48" s="3"/>
      <c r="J48" s="3"/>
      <c r="K48" s="3">
        <v>0.3</v>
      </c>
      <c r="L48" s="3"/>
      <c r="M48" s="3">
        <f t="shared" si="2"/>
        <v>0</v>
      </c>
      <c r="N48" s="3"/>
      <c r="O48" s="3"/>
      <c r="P48" s="3"/>
      <c r="Q48" s="3"/>
      <c r="R48" s="3"/>
      <c r="S48" s="3"/>
      <c r="T48" s="3"/>
      <c r="U48" s="65">
        <f t="shared" si="10"/>
        <v>0</v>
      </c>
      <c r="V48" s="3"/>
      <c r="W48" s="3"/>
      <c r="X48" s="3"/>
      <c r="Y48" s="3"/>
      <c r="Z48" s="3"/>
      <c r="AA48" s="3"/>
      <c r="AB48" s="3"/>
      <c r="AC48" s="3"/>
      <c r="AD48" s="65">
        <f t="shared" si="5"/>
        <v>0</v>
      </c>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f t="shared" si="7"/>
        <v>0</v>
      </c>
      <c r="BH48" s="3"/>
      <c r="BI48" s="3"/>
      <c r="BJ48" s="3"/>
      <c r="BK48" s="170" t="s">
        <v>460</v>
      </c>
      <c r="BL48" s="188" t="s">
        <v>149</v>
      </c>
      <c r="BM48" s="170" t="s">
        <v>488</v>
      </c>
      <c r="BN48" s="188" t="s">
        <v>79</v>
      </c>
      <c r="BO48" s="192" t="s">
        <v>542</v>
      </c>
      <c r="BP48" s="188" t="s">
        <v>637</v>
      </c>
      <c r="BQ48" s="137"/>
      <c r="CH48" s="75">
        <v>2022</v>
      </c>
    </row>
    <row r="49" spans="1:110" s="75" customFormat="1" ht="36" x14ac:dyDescent="0.4">
      <c r="A49" s="188">
        <v>2</v>
      </c>
      <c r="B49" s="92" t="s">
        <v>489</v>
      </c>
      <c r="C49" s="71">
        <f t="shared" si="0"/>
        <v>1</v>
      </c>
      <c r="D49" s="3"/>
      <c r="E49" s="65">
        <f t="shared" si="33"/>
        <v>1</v>
      </c>
      <c r="F49" s="65">
        <f t="shared" si="34"/>
        <v>0.86</v>
      </c>
      <c r="G49" s="65">
        <f t="shared" si="1"/>
        <v>0</v>
      </c>
      <c r="H49" s="3"/>
      <c r="I49" s="3"/>
      <c r="J49" s="3"/>
      <c r="K49" s="76"/>
      <c r="L49" s="188">
        <v>0.86</v>
      </c>
      <c r="M49" s="3">
        <f t="shared" si="2"/>
        <v>0</v>
      </c>
      <c r="N49" s="3"/>
      <c r="O49" s="3"/>
      <c r="P49" s="3"/>
      <c r="Q49" s="3"/>
      <c r="R49" s="3"/>
      <c r="S49" s="3"/>
      <c r="T49" s="3"/>
      <c r="U49" s="65">
        <f t="shared" si="10"/>
        <v>0.14000000000000001</v>
      </c>
      <c r="V49" s="3">
        <v>0.14000000000000001</v>
      </c>
      <c r="W49" s="3"/>
      <c r="X49" s="3"/>
      <c r="Y49" s="3"/>
      <c r="Z49" s="3"/>
      <c r="AA49" s="3"/>
      <c r="AB49" s="3"/>
      <c r="AC49" s="3"/>
      <c r="AD49" s="65">
        <f t="shared" si="5"/>
        <v>0</v>
      </c>
      <c r="AE49" s="3"/>
      <c r="AF49" s="3"/>
      <c r="AG49" s="3"/>
      <c r="AH49" s="77"/>
      <c r="AI49" s="77"/>
      <c r="AJ49" s="3"/>
      <c r="AK49" s="3"/>
      <c r="AL49" s="3"/>
      <c r="AM49" s="3"/>
      <c r="AN49" s="3"/>
      <c r="AO49" s="3"/>
      <c r="AP49" s="3"/>
      <c r="AQ49" s="3"/>
      <c r="AR49" s="3"/>
      <c r="AS49" s="3"/>
      <c r="AT49" s="3"/>
      <c r="AU49" s="3"/>
      <c r="AV49" s="3"/>
      <c r="AW49" s="3"/>
      <c r="AX49" s="3"/>
      <c r="AY49" s="3"/>
      <c r="AZ49" s="78"/>
      <c r="BA49" s="3"/>
      <c r="BB49" s="3"/>
      <c r="BC49" s="3"/>
      <c r="BD49" s="3"/>
      <c r="BE49" s="3"/>
      <c r="BF49" s="3"/>
      <c r="BG49" s="3">
        <f t="shared" si="7"/>
        <v>0</v>
      </c>
      <c r="BH49" s="3"/>
      <c r="BI49" s="79"/>
      <c r="BJ49" s="3"/>
      <c r="BK49" s="170" t="s">
        <v>460</v>
      </c>
      <c r="BL49" s="4" t="s">
        <v>138</v>
      </c>
      <c r="BM49" s="170" t="s">
        <v>490</v>
      </c>
      <c r="BN49" s="80" t="s">
        <v>79</v>
      </c>
      <c r="BO49" s="192" t="s">
        <v>628</v>
      </c>
      <c r="BP49" s="188" t="s">
        <v>638</v>
      </c>
      <c r="BQ49" s="137"/>
      <c r="CH49" s="75">
        <v>2022</v>
      </c>
    </row>
    <row r="50" spans="1:110" s="75" customFormat="1" ht="90" x14ac:dyDescent="0.4">
      <c r="A50" s="188">
        <v>3</v>
      </c>
      <c r="B50" s="191" t="s">
        <v>587</v>
      </c>
      <c r="C50" s="71">
        <f t="shared" si="0"/>
        <v>11</v>
      </c>
      <c r="D50" s="191"/>
      <c r="E50" s="65">
        <f t="shared" si="33"/>
        <v>11</v>
      </c>
      <c r="F50" s="65">
        <f t="shared" si="34"/>
        <v>11</v>
      </c>
      <c r="G50" s="65">
        <f t="shared" si="1"/>
        <v>0</v>
      </c>
      <c r="H50" s="3"/>
      <c r="I50" s="3"/>
      <c r="J50" s="3"/>
      <c r="K50" s="3">
        <v>11</v>
      </c>
      <c r="L50" s="3"/>
      <c r="M50" s="3">
        <f t="shared" si="2"/>
        <v>0</v>
      </c>
      <c r="N50" s="3"/>
      <c r="O50" s="3"/>
      <c r="P50" s="3"/>
      <c r="Q50" s="3"/>
      <c r="R50" s="3"/>
      <c r="S50" s="3"/>
      <c r="T50" s="3"/>
      <c r="U50" s="3">
        <f t="shared" si="10"/>
        <v>0</v>
      </c>
      <c r="V50" s="3"/>
      <c r="W50" s="3"/>
      <c r="X50" s="3"/>
      <c r="Y50" s="3"/>
      <c r="Z50" s="3"/>
      <c r="AA50" s="3"/>
      <c r="AB50" s="3"/>
      <c r="AC50" s="3"/>
      <c r="AD50" s="3">
        <f t="shared" ref="AD50:AD54" si="35">SUM(AE50:AT50)</f>
        <v>0</v>
      </c>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f t="shared" si="7"/>
        <v>0</v>
      </c>
      <c r="BH50" s="3"/>
      <c r="BI50" s="3"/>
      <c r="BJ50" s="3"/>
      <c r="BK50" s="170" t="s">
        <v>460</v>
      </c>
      <c r="BL50" s="188" t="s">
        <v>132</v>
      </c>
      <c r="BM50" s="170" t="s">
        <v>588</v>
      </c>
      <c r="BN50" s="188" t="s">
        <v>79</v>
      </c>
      <c r="BO50" s="14" t="s">
        <v>640</v>
      </c>
      <c r="BP50" s="188" t="s">
        <v>638</v>
      </c>
      <c r="CH50" s="75">
        <v>2022</v>
      </c>
    </row>
    <row r="51" spans="1:110" s="108" customFormat="1" ht="54" x14ac:dyDescent="0.4">
      <c r="A51" s="188">
        <v>4</v>
      </c>
      <c r="B51" s="112" t="s">
        <v>739</v>
      </c>
      <c r="C51" s="3">
        <f t="shared" si="0"/>
        <v>60</v>
      </c>
      <c r="D51" s="3"/>
      <c r="E51" s="3">
        <f t="shared" si="33"/>
        <v>60</v>
      </c>
      <c r="F51" s="3">
        <f>G51+K51+L51+M51+R51+S51+T51</f>
        <v>60</v>
      </c>
      <c r="G51" s="3">
        <f>H51+I51+J51</f>
        <v>0</v>
      </c>
      <c r="H51" s="3"/>
      <c r="I51" s="3"/>
      <c r="J51" s="3"/>
      <c r="K51" s="76">
        <v>35</v>
      </c>
      <c r="L51" s="189">
        <v>25</v>
      </c>
      <c r="M51" s="3">
        <f>N51+O51+P51</f>
        <v>0</v>
      </c>
      <c r="N51" s="3"/>
      <c r="O51" s="3"/>
      <c r="P51" s="3"/>
      <c r="Q51" s="3"/>
      <c r="R51" s="3"/>
      <c r="S51" s="3"/>
      <c r="T51" s="3"/>
      <c r="U51" s="3">
        <f t="shared" si="10"/>
        <v>0</v>
      </c>
      <c r="V51" s="3"/>
      <c r="W51" s="3"/>
      <c r="X51" s="3"/>
      <c r="Y51" s="3"/>
      <c r="Z51" s="3"/>
      <c r="AA51" s="3"/>
      <c r="AB51" s="3"/>
      <c r="AC51" s="3"/>
      <c r="AD51" s="3">
        <f>SUM(AE51:AT51)</f>
        <v>0</v>
      </c>
      <c r="AE51" s="3"/>
      <c r="AF51" s="3"/>
      <c r="AG51" s="3"/>
      <c r="AH51" s="77"/>
      <c r="AI51" s="77"/>
      <c r="AJ51" s="3"/>
      <c r="AK51" s="3"/>
      <c r="AL51" s="3"/>
      <c r="AM51" s="3"/>
      <c r="AN51" s="3"/>
      <c r="AO51" s="3"/>
      <c r="AP51" s="3"/>
      <c r="AQ51" s="3"/>
      <c r="AR51" s="3"/>
      <c r="AS51" s="3"/>
      <c r="AT51" s="3"/>
      <c r="AU51" s="3"/>
      <c r="AV51" s="3"/>
      <c r="AW51" s="3"/>
      <c r="AX51" s="3"/>
      <c r="AY51" s="3"/>
      <c r="AZ51" s="78"/>
      <c r="BA51" s="3"/>
      <c r="BB51" s="3"/>
      <c r="BC51" s="3"/>
      <c r="BD51" s="3"/>
      <c r="BE51" s="3"/>
      <c r="BF51" s="3"/>
      <c r="BG51" s="3">
        <f t="shared" ref="BG51" si="36">SUM(BH51:BJ51)</f>
        <v>0</v>
      </c>
      <c r="BH51" s="3"/>
      <c r="BI51" s="79"/>
      <c r="BJ51" s="3"/>
      <c r="BK51" s="170" t="s">
        <v>460</v>
      </c>
      <c r="BL51" s="4" t="s">
        <v>135</v>
      </c>
      <c r="BM51" s="170" t="s">
        <v>740</v>
      </c>
      <c r="BN51" s="80" t="s">
        <v>79</v>
      </c>
      <c r="BO51" s="177" t="s">
        <v>747</v>
      </c>
      <c r="BP51" s="188" t="s">
        <v>638</v>
      </c>
      <c r="BS51" s="178"/>
      <c r="DD51" s="108" t="s">
        <v>738</v>
      </c>
    </row>
    <row r="52" spans="1:110" s="75" customFormat="1" ht="90" x14ac:dyDescent="0.4">
      <c r="A52" s="188">
        <v>5</v>
      </c>
      <c r="B52" s="191" t="s">
        <v>587</v>
      </c>
      <c r="C52" s="71">
        <f t="shared" si="0"/>
        <v>11</v>
      </c>
      <c r="D52" s="191"/>
      <c r="E52" s="65">
        <f t="shared" si="33"/>
        <v>11</v>
      </c>
      <c r="F52" s="65">
        <f t="shared" si="34"/>
        <v>11</v>
      </c>
      <c r="G52" s="65">
        <f t="shared" si="1"/>
        <v>0</v>
      </c>
      <c r="H52" s="3"/>
      <c r="I52" s="3"/>
      <c r="J52" s="3"/>
      <c r="K52" s="3">
        <v>11</v>
      </c>
      <c r="L52" s="3"/>
      <c r="M52" s="3">
        <f t="shared" si="2"/>
        <v>0</v>
      </c>
      <c r="N52" s="3"/>
      <c r="O52" s="3"/>
      <c r="P52" s="3"/>
      <c r="Q52" s="3"/>
      <c r="R52" s="3"/>
      <c r="S52" s="3"/>
      <c r="T52" s="3"/>
      <c r="U52" s="3">
        <f t="shared" si="10"/>
        <v>0</v>
      </c>
      <c r="V52" s="3"/>
      <c r="W52" s="3"/>
      <c r="X52" s="3"/>
      <c r="Y52" s="3"/>
      <c r="Z52" s="3"/>
      <c r="AA52" s="3"/>
      <c r="AB52" s="3"/>
      <c r="AC52" s="3"/>
      <c r="AD52" s="3">
        <f t="shared" si="35"/>
        <v>0</v>
      </c>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f t="shared" si="7"/>
        <v>0</v>
      </c>
      <c r="BH52" s="3"/>
      <c r="BI52" s="3"/>
      <c r="BJ52" s="3"/>
      <c r="BK52" s="170" t="s">
        <v>460</v>
      </c>
      <c r="BL52" s="4" t="s">
        <v>128</v>
      </c>
      <c r="BM52" s="170"/>
      <c r="BN52" s="188" t="s">
        <v>79</v>
      </c>
      <c r="BO52" s="14" t="s">
        <v>640</v>
      </c>
      <c r="BP52" s="188" t="s">
        <v>638</v>
      </c>
      <c r="CH52" s="75">
        <v>2022</v>
      </c>
    </row>
    <row r="53" spans="1:110" s="75" customFormat="1" ht="90" x14ac:dyDescent="0.4">
      <c r="A53" s="188">
        <v>6</v>
      </c>
      <c r="B53" s="191" t="s">
        <v>587</v>
      </c>
      <c r="C53" s="71">
        <f t="shared" si="0"/>
        <v>6</v>
      </c>
      <c r="D53" s="191"/>
      <c r="E53" s="65">
        <f t="shared" si="33"/>
        <v>6</v>
      </c>
      <c r="F53" s="65">
        <f t="shared" si="34"/>
        <v>6</v>
      </c>
      <c r="G53" s="65">
        <f t="shared" si="1"/>
        <v>0</v>
      </c>
      <c r="H53" s="3"/>
      <c r="I53" s="3"/>
      <c r="J53" s="3"/>
      <c r="K53" s="3">
        <v>6</v>
      </c>
      <c r="L53" s="3"/>
      <c r="M53" s="3">
        <f t="shared" si="2"/>
        <v>0</v>
      </c>
      <c r="N53" s="3"/>
      <c r="O53" s="3"/>
      <c r="P53" s="3"/>
      <c r="Q53" s="3"/>
      <c r="R53" s="3"/>
      <c r="S53" s="3"/>
      <c r="T53" s="3"/>
      <c r="U53" s="3">
        <f t="shared" si="10"/>
        <v>0</v>
      </c>
      <c r="V53" s="3"/>
      <c r="W53" s="3"/>
      <c r="X53" s="3"/>
      <c r="Y53" s="3"/>
      <c r="Z53" s="3"/>
      <c r="AA53" s="3"/>
      <c r="AB53" s="3"/>
      <c r="AC53" s="3"/>
      <c r="AD53" s="3">
        <f t="shared" si="35"/>
        <v>0</v>
      </c>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f t="shared" si="7"/>
        <v>0</v>
      </c>
      <c r="BH53" s="3"/>
      <c r="BI53" s="3"/>
      <c r="BJ53" s="3"/>
      <c r="BK53" s="170" t="s">
        <v>460</v>
      </c>
      <c r="BL53" s="188" t="s">
        <v>147</v>
      </c>
      <c r="BM53" s="170" t="s">
        <v>589</v>
      </c>
      <c r="BN53" s="188" t="s">
        <v>79</v>
      </c>
      <c r="BO53" s="14" t="s">
        <v>640</v>
      </c>
      <c r="BP53" s="188" t="s">
        <v>638</v>
      </c>
      <c r="CH53" s="75">
        <v>2022</v>
      </c>
    </row>
    <row r="54" spans="1:110" s="75" customFormat="1" ht="90" x14ac:dyDescent="0.4">
      <c r="A54" s="188">
        <v>7</v>
      </c>
      <c r="B54" s="191" t="s">
        <v>590</v>
      </c>
      <c r="C54" s="71">
        <f t="shared" si="0"/>
        <v>3</v>
      </c>
      <c r="D54" s="191"/>
      <c r="E54" s="65">
        <f t="shared" si="33"/>
        <v>3</v>
      </c>
      <c r="F54" s="65">
        <f t="shared" si="34"/>
        <v>3</v>
      </c>
      <c r="G54" s="65">
        <f t="shared" si="1"/>
        <v>0</v>
      </c>
      <c r="H54" s="3"/>
      <c r="I54" s="3"/>
      <c r="J54" s="3"/>
      <c r="K54" s="76"/>
      <c r="L54" s="188">
        <v>3</v>
      </c>
      <c r="M54" s="3">
        <f t="shared" si="2"/>
        <v>0</v>
      </c>
      <c r="N54" s="3"/>
      <c r="O54" s="3"/>
      <c r="P54" s="3"/>
      <c r="Q54" s="3"/>
      <c r="R54" s="3"/>
      <c r="S54" s="3"/>
      <c r="T54" s="3"/>
      <c r="U54" s="3">
        <f t="shared" si="10"/>
        <v>0</v>
      </c>
      <c r="V54" s="3"/>
      <c r="W54" s="3"/>
      <c r="X54" s="3"/>
      <c r="Y54" s="3"/>
      <c r="Z54" s="3"/>
      <c r="AA54" s="3"/>
      <c r="AB54" s="3"/>
      <c r="AC54" s="3"/>
      <c r="AD54" s="3">
        <f t="shared" si="35"/>
        <v>0</v>
      </c>
      <c r="AE54" s="3"/>
      <c r="AF54" s="3"/>
      <c r="AG54" s="3"/>
      <c r="AH54" s="77"/>
      <c r="AI54" s="77"/>
      <c r="AJ54" s="3"/>
      <c r="AK54" s="3"/>
      <c r="AL54" s="3"/>
      <c r="AM54" s="3"/>
      <c r="AN54" s="3"/>
      <c r="AO54" s="3"/>
      <c r="AP54" s="3"/>
      <c r="AQ54" s="3"/>
      <c r="AR54" s="3"/>
      <c r="AS54" s="3"/>
      <c r="AT54" s="3"/>
      <c r="AU54" s="3"/>
      <c r="AV54" s="3"/>
      <c r="AW54" s="3"/>
      <c r="AX54" s="3"/>
      <c r="AY54" s="3"/>
      <c r="AZ54" s="78"/>
      <c r="BA54" s="3"/>
      <c r="BB54" s="3"/>
      <c r="BC54" s="3"/>
      <c r="BD54" s="3"/>
      <c r="BE54" s="3"/>
      <c r="BF54" s="3"/>
      <c r="BG54" s="3">
        <f t="shared" si="7"/>
        <v>0</v>
      </c>
      <c r="BH54" s="3"/>
      <c r="BI54" s="79"/>
      <c r="BJ54" s="3"/>
      <c r="BK54" s="170" t="s">
        <v>460</v>
      </c>
      <c r="BL54" s="188" t="s">
        <v>140</v>
      </c>
      <c r="BM54" s="170" t="s">
        <v>591</v>
      </c>
      <c r="BN54" s="188" t="s">
        <v>79</v>
      </c>
      <c r="BO54" s="14" t="s">
        <v>640</v>
      </c>
      <c r="BP54" s="188" t="s">
        <v>638</v>
      </c>
      <c r="CH54" s="75">
        <v>2022</v>
      </c>
    </row>
    <row r="55" spans="1:110" s="75" customFormat="1" ht="36" x14ac:dyDescent="0.4">
      <c r="A55" s="188">
        <v>8</v>
      </c>
      <c r="B55" s="191" t="s">
        <v>561</v>
      </c>
      <c r="C55" s="71">
        <f t="shared" ref="C55" si="37">D55+E55</f>
        <v>46.000000000000007</v>
      </c>
      <c r="D55" s="3"/>
      <c r="E55" s="65">
        <f t="shared" si="33"/>
        <v>46.000000000000007</v>
      </c>
      <c r="F55" s="65">
        <f t="shared" si="34"/>
        <v>42.610000000000007</v>
      </c>
      <c r="G55" s="65">
        <f t="shared" si="1"/>
        <v>4.4300000000000006</v>
      </c>
      <c r="H55" s="3">
        <v>0.4</v>
      </c>
      <c r="I55" s="3"/>
      <c r="J55" s="3">
        <v>4.03</v>
      </c>
      <c r="K55" s="76">
        <v>27.69</v>
      </c>
      <c r="L55" s="188">
        <v>10.39</v>
      </c>
      <c r="M55" s="3">
        <f t="shared" ref="M55" si="38">N55+O55+P55</f>
        <v>0</v>
      </c>
      <c r="N55" s="3"/>
      <c r="O55" s="3"/>
      <c r="P55" s="3"/>
      <c r="Q55" s="3"/>
      <c r="R55" s="3">
        <v>0.1</v>
      </c>
      <c r="S55" s="3"/>
      <c r="T55" s="3"/>
      <c r="U55" s="65">
        <f t="shared" ref="U55" si="39">V55+W55+X55+Y55+Z55+AA55+AB55+AC55+AD55+AU55+AV55+AW55+AX55+AY55+AZ55+BA55+BB55+BC55+BD55+BE55+BF55</f>
        <v>1.18</v>
      </c>
      <c r="V55" s="3"/>
      <c r="W55" s="3"/>
      <c r="X55" s="3"/>
      <c r="Y55" s="3"/>
      <c r="Z55" s="3"/>
      <c r="AA55" s="3"/>
      <c r="AB55" s="3"/>
      <c r="AC55" s="3"/>
      <c r="AD55" s="65">
        <f t="shared" si="5"/>
        <v>0</v>
      </c>
      <c r="AE55" s="3"/>
      <c r="AF55" s="3"/>
      <c r="AG55" s="3"/>
      <c r="AH55" s="77"/>
      <c r="AI55" s="77"/>
      <c r="AJ55" s="3"/>
      <c r="AK55" s="3"/>
      <c r="AL55" s="3"/>
      <c r="AM55" s="3"/>
      <c r="AN55" s="3"/>
      <c r="AO55" s="3"/>
      <c r="AP55" s="3"/>
      <c r="AQ55" s="3"/>
      <c r="AR55" s="3"/>
      <c r="AS55" s="3"/>
      <c r="AT55" s="3"/>
      <c r="AU55" s="3"/>
      <c r="AV55" s="3"/>
      <c r="AW55" s="3"/>
      <c r="AX55" s="3"/>
      <c r="AY55" s="3"/>
      <c r="AZ55" s="78"/>
      <c r="BA55" s="3"/>
      <c r="BB55" s="3"/>
      <c r="BC55" s="3"/>
      <c r="BD55" s="3">
        <v>1.18</v>
      </c>
      <c r="BE55" s="3"/>
      <c r="BF55" s="3"/>
      <c r="BG55" s="3">
        <f t="shared" ref="BG55" si="40">BH55+BI55+BJ55</f>
        <v>2.21</v>
      </c>
      <c r="BH55" s="3"/>
      <c r="BI55" s="79">
        <v>2.21</v>
      </c>
      <c r="BJ55" s="3"/>
      <c r="BK55" s="170" t="s">
        <v>460</v>
      </c>
      <c r="BL55" s="4" t="s">
        <v>137</v>
      </c>
      <c r="BM55" s="170" t="s">
        <v>490</v>
      </c>
      <c r="BN55" s="80" t="s">
        <v>79</v>
      </c>
      <c r="BO55" s="192" t="s">
        <v>628</v>
      </c>
      <c r="BP55" s="188" t="s">
        <v>638</v>
      </c>
      <c r="BQ55" s="137"/>
      <c r="CH55" s="75">
        <v>2022</v>
      </c>
    </row>
    <row r="56" spans="1:110" s="68" customFormat="1" ht="17.5" x14ac:dyDescent="0.35">
      <c r="A56" s="89" t="s">
        <v>176</v>
      </c>
      <c r="B56" s="91" t="s">
        <v>12</v>
      </c>
      <c r="C56" s="21">
        <f t="shared" si="0"/>
        <v>796.07500000000005</v>
      </c>
      <c r="D56" s="90">
        <f>D57+D59+D62+D199+D200+D206+D207+D223+D229+D232+D233+D234+D235+D236</f>
        <v>146.65499999999997</v>
      </c>
      <c r="E56" s="90">
        <f>E57+E59+E62+E199+E200+E206+E207+E223+E229+E232+E233+E234+E235+E236</f>
        <v>649.42000000000007</v>
      </c>
      <c r="F56" s="90">
        <f>F57+F59+F62+F199+F200+F206+F207+F223+F229+F232+F233+F234+F235+F236</f>
        <v>579.45999999999992</v>
      </c>
      <c r="G56" s="90">
        <f t="shared" si="1"/>
        <v>36.93</v>
      </c>
      <c r="H56" s="90">
        <f t="shared" ref="H56:AC56" si="41">H57+H59+H62+H199+H200+H206+H207+H223+H229+H232+H233+H234+H235+H236</f>
        <v>13.399999999999997</v>
      </c>
      <c r="I56" s="90">
        <f t="shared" si="41"/>
        <v>23.53</v>
      </c>
      <c r="J56" s="90">
        <f t="shared" si="41"/>
        <v>0</v>
      </c>
      <c r="K56" s="90">
        <f t="shared" si="41"/>
        <v>222.16000000000003</v>
      </c>
      <c r="L56" s="90">
        <f t="shared" si="41"/>
        <v>245.80999999999997</v>
      </c>
      <c r="M56" s="90">
        <f t="shared" si="41"/>
        <v>73.88000000000001</v>
      </c>
      <c r="N56" s="90">
        <f t="shared" si="41"/>
        <v>5.5399999999999991</v>
      </c>
      <c r="O56" s="90">
        <f t="shared" si="41"/>
        <v>16.5</v>
      </c>
      <c r="P56" s="90">
        <f t="shared" si="41"/>
        <v>51.84</v>
      </c>
      <c r="Q56" s="90">
        <f t="shared" si="41"/>
        <v>0</v>
      </c>
      <c r="R56" s="90">
        <f t="shared" si="41"/>
        <v>0.68</v>
      </c>
      <c r="S56" s="90">
        <f t="shared" si="41"/>
        <v>0</v>
      </c>
      <c r="T56" s="90">
        <f t="shared" si="41"/>
        <v>0</v>
      </c>
      <c r="U56" s="90">
        <f t="shared" si="41"/>
        <v>45.250000000000007</v>
      </c>
      <c r="V56" s="90">
        <f t="shared" si="41"/>
        <v>0</v>
      </c>
      <c r="W56" s="90">
        <f t="shared" si="41"/>
        <v>0</v>
      </c>
      <c r="X56" s="90">
        <f t="shared" si="41"/>
        <v>0</v>
      </c>
      <c r="Y56" s="90">
        <f t="shared" si="41"/>
        <v>0</v>
      </c>
      <c r="Z56" s="90">
        <f t="shared" si="41"/>
        <v>0</v>
      </c>
      <c r="AA56" s="90">
        <f t="shared" si="41"/>
        <v>0</v>
      </c>
      <c r="AB56" s="90">
        <f t="shared" si="41"/>
        <v>0</v>
      </c>
      <c r="AC56" s="90">
        <f t="shared" si="41"/>
        <v>0</v>
      </c>
      <c r="AD56" s="90">
        <f t="shared" si="5"/>
        <v>4.22</v>
      </c>
      <c r="AE56" s="90">
        <f t="shared" ref="AE56:BJ56" si="42">AE57+AE59+AE62+AE199+AE200+AE206+AE207+AE223+AE229+AE232+AE233+AE234+AE235+AE236</f>
        <v>1.1700000000000002</v>
      </c>
      <c r="AF56" s="90">
        <f t="shared" si="42"/>
        <v>1.3699999999999999</v>
      </c>
      <c r="AG56" s="90">
        <f t="shared" si="42"/>
        <v>0.02</v>
      </c>
      <c r="AH56" s="90">
        <f t="shared" si="42"/>
        <v>0</v>
      </c>
      <c r="AI56" s="90">
        <f t="shared" si="42"/>
        <v>0.59</v>
      </c>
      <c r="AJ56" s="90">
        <f t="shared" si="42"/>
        <v>0.61</v>
      </c>
      <c r="AK56" s="90">
        <f t="shared" si="42"/>
        <v>0.02</v>
      </c>
      <c r="AL56" s="90">
        <f t="shared" si="42"/>
        <v>0</v>
      </c>
      <c r="AM56" s="90">
        <f t="shared" si="42"/>
        <v>0</v>
      </c>
      <c r="AN56" s="90">
        <f t="shared" si="42"/>
        <v>0</v>
      </c>
      <c r="AO56" s="90">
        <f t="shared" si="42"/>
        <v>0</v>
      </c>
      <c r="AP56" s="90">
        <f t="shared" si="42"/>
        <v>0</v>
      </c>
      <c r="AQ56" s="90">
        <f t="shared" si="42"/>
        <v>0.44</v>
      </c>
      <c r="AR56" s="90">
        <f t="shared" si="42"/>
        <v>0</v>
      </c>
      <c r="AS56" s="90">
        <f t="shared" si="42"/>
        <v>0</v>
      </c>
      <c r="AT56" s="90">
        <f t="shared" si="42"/>
        <v>0</v>
      </c>
      <c r="AU56" s="90">
        <f t="shared" si="42"/>
        <v>0</v>
      </c>
      <c r="AV56" s="90">
        <f t="shared" si="42"/>
        <v>0.04</v>
      </c>
      <c r="AW56" s="90">
        <f t="shared" si="42"/>
        <v>0</v>
      </c>
      <c r="AX56" s="90">
        <f t="shared" si="42"/>
        <v>9.7800000000000011</v>
      </c>
      <c r="AY56" s="90">
        <f t="shared" si="42"/>
        <v>4.8999999999999995</v>
      </c>
      <c r="AZ56" s="90">
        <f t="shared" si="42"/>
        <v>0.73</v>
      </c>
      <c r="BA56" s="90">
        <f t="shared" si="42"/>
        <v>0</v>
      </c>
      <c r="BB56" s="90">
        <f t="shared" si="42"/>
        <v>0</v>
      </c>
      <c r="BC56" s="90">
        <f t="shared" si="42"/>
        <v>0</v>
      </c>
      <c r="BD56" s="90">
        <f t="shared" si="42"/>
        <v>25.580000000000002</v>
      </c>
      <c r="BE56" s="90">
        <f t="shared" si="42"/>
        <v>0</v>
      </c>
      <c r="BF56" s="90">
        <f t="shared" si="42"/>
        <v>0</v>
      </c>
      <c r="BG56" s="90">
        <f t="shared" si="42"/>
        <v>24.71</v>
      </c>
      <c r="BH56" s="90">
        <f t="shared" si="42"/>
        <v>0</v>
      </c>
      <c r="BI56" s="90">
        <f t="shared" si="42"/>
        <v>24.71</v>
      </c>
      <c r="BJ56" s="90">
        <f t="shared" si="42"/>
        <v>0</v>
      </c>
      <c r="BK56" s="169"/>
      <c r="BL56" s="169"/>
      <c r="BM56" s="169"/>
      <c r="BN56" s="93"/>
      <c r="BO56" s="122"/>
      <c r="BP56" s="93"/>
      <c r="BQ56" s="136"/>
    </row>
    <row r="57" spans="1:110" s="68" customFormat="1" ht="17.5" x14ac:dyDescent="0.35">
      <c r="A57" s="89" t="s">
        <v>331</v>
      </c>
      <c r="B57" s="91" t="s">
        <v>25</v>
      </c>
      <c r="C57" s="21">
        <f t="shared" si="0"/>
        <v>19.999999999999996</v>
      </c>
      <c r="D57" s="90">
        <v>0</v>
      </c>
      <c r="E57" s="90">
        <f t="shared" si="23"/>
        <v>19.999999999999996</v>
      </c>
      <c r="F57" s="90">
        <f t="shared" si="8"/>
        <v>19.119999999999997</v>
      </c>
      <c r="G57" s="90">
        <f t="shared" si="1"/>
        <v>0.17</v>
      </c>
      <c r="H57" s="90">
        <f t="shared" ref="H57:BJ59" si="43">H58</f>
        <v>0</v>
      </c>
      <c r="I57" s="90">
        <f t="shared" si="43"/>
        <v>0.17</v>
      </c>
      <c r="J57" s="90">
        <f t="shared" si="43"/>
        <v>0</v>
      </c>
      <c r="K57" s="90">
        <f t="shared" si="43"/>
        <v>9.11</v>
      </c>
      <c r="L57" s="90">
        <f t="shared" si="43"/>
        <v>9.84</v>
      </c>
      <c r="M57" s="90">
        <f t="shared" si="2"/>
        <v>0</v>
      </c>
      <c r="N57" s="90">
        <f t="shared" si="43"/>
        <v>0</v>
      </c>
      <c r="O57" s="90">
        <f t="shared" si="43"/>
        <v>0</v>
      </c>
      <c r="P57" s="90">
        <f t="shared" si="43"/>
        <v>0</v>
      </c>
      <c r="Q57" s="90">
        <f t="shared" si="43"/>
        <v>0</v>
      </c>
      <c r="R57" s="90">
        <f t="shared" si="43"/>
        <v>0</v>
      </c>
      <c r="S57" s="90">
        <f t="shared" si="43"/>
        <v>0</v>
      </c>
      <c r="T57" s="90">
        <f t="shared" si="43"/>
        <v>0</v>
      </c>
      <c r="U57" s="90">
        <f t="shared" si="10"/>
        <v>0.88</v>
      </c>
      <c r="V57" s="90">
        <f t="shared" si="43"/>
        <v>0</v>
      </c>
      <c r="W57" s="90">
        <f t="shared" si="43"/>
        <v>0</v>
      </c>
      <c r="X57" s="90">
        <f t="shared" si="43"/>
        <v>0</v>
      </c>
      <c r="Y57" s="90">
        <f t="shared" si="43"/>
        <v>0</v>
      </c>
      <c r="Z57" s="90">
        <f t="shared" si="43"/>
        <v>0</v>
      </c>
      <c r="AA57" s="90">
        <f t="shared" si="43"/>
        <v>0</v>
      </c>
      <c r="AB57" s="90">
        <f t="shared" si="43"/>
        <v>0</v>
      </c>
      <c r="AC57" s="90">
        <f t="shared" si="43"/>
        <v>0</v>
      </c>
      <c r="AD57" s="90">
        <f t="shared" si="5"/>
        <v>0.88</v>
      </c>
      <c r="AE57" s="90">
        <f t="shared" si="43"/>
        <v>0</v>
      </c>
      <c r="AF57" s="90">
        <f t="shared" si="43"/>
        <v>0.88</v>
      </c>
      <c r="AG57" s="90">
        <f t="shared" si="43"/>
        <v>0</v>
      </c>
      <c r="AH57" s="90">
        <f t="shared" si="43"/>
        <v>0</v>
      </c>
      <c r="AI57" s="90">
        <f t="shared" si="43"/>
        <v>0</v>
      </c>
      <c r="AJ57" s="90">
        <f t="shared" si="43"/>
        <v>0</v>
      </c>
      <c r="AK57" s="90">
        <f t="shared" si="43"/>
        <v>0</v>
      </c>
      <c r="AL57" s="90">
        <f t="shared" si="43"/>
        <v>0</v>
      </c>
      <c r="AM57" s="90">
        <f t="shared" si="43"/>
        <v>0</v>
      </c>
      <c r="AN57" s="90">
        <f t="shared" si="43"/>
        <v>0</v>
      </c>
      <c r="AO57" s="90">
        <f t="shared" si="43"/>
        <v>0</v>
      </c>
      <c r="AP57" s="90">
        <f t="shared" si="43"/>
        <v>0</v>
      </c>
      <c r="AQ57" s="90">
        <f t="shared" si="43"/>
        <v>0</v>
      </c>
      <c r="AR57" s="90">
        <f t="shared" si="43"/>
        <v>0</v>
      </c>
      <c r="AS57" s="90">
        <f t="shared" si="43"/>
        <v>0</v>
      </c>
      <c r="AT57" s="90">
        <f t="shared" si="43"/>
        <v>0</v>
      </c>
      <c r="AU57" s="90">
        <f t="shared" si="43"/>
        <v>0</v>
      </c>
      <c r="AV57" s="90">
        <f t="shared" si="43"/>
        <v>0</v>
      </c>
      <c r="AW57" s="90">
        <f t="shared" si="43"/>
        <v>0</v>
      </c>
      <c r="AX57" s="90">
        <f t="shared" si="43"/>
        <v>0</v>
      </c>
      <c r="AY57" s="90">
        <f t="shared" si="43"/>
        <v>0</v>
      </c>
      <c r="AZ57" s="90">
        <f t="shared" si="43"/>
        <v>0</v>
      </c>
      <c r="BA57" s="90">
        <f t="shared" si="43"/>
        <v>0</v>
      </c>
      <c r="BB57" s="90">
        <f t="shared" si="43"/>
        <v>0</v>
      </c>
      <c r="BC57" s="90">
        <f t="shared" si="43"/>
        <v>0</v>
      </c>
      <c r="BD57" s="90">
        <f t="shared" si="43"/>
        <v>0</v>
      </c>
      <c r="BE57" s="90">
        <f t="shared" si="43"/>
        <v>0</v>
      </c>
      <c r="BF57" s="90">
        <f t="shared" si="43"/>
        <v>0</v>
      </c>
      <c r="BG57" s="90">
        <f t="shared" si="7"/>
        <v>0</v>
      </c>
      <c r="BH57" s="90">
        <f t="shared" si="43"/>
        <v>0</v>
      </c>
      <c r="BI57" s="90">
        <f t="shared" si="43"/>
        <v>0</v>
      </c>
      <c r="BJ57" s="90">
        <f t="shared" si="43"/>
        <v>0</v>
      </c>
      <c r="BK57" s="169"/>
      <c r="BL57" s="169"/>
      <c r="BM57" s="94"/>
      <c r="BN57" s="169"/>
      <c r="BO57" s="122"/>
      <c r="BP57" s="169"/>
      <c r="BQ57" s="136"/>
    </row>
    <row r="58" spans="1:110" s="75" customFormat="1" ht="54" x14ac:dyDescent="0.4">
      <c r="A58" s="188">
        <v>1</v>
      </c>
      <c r="B58" s="147" t="s">
        <v>375</v>
      </c>
      <c r="C58" s="71">
        <f t="shared" si="0"/>
        <v>19.999999999999996</v>
      </c>
      <c r="D58" s="3"/>
      <c r="E58" s="3">
        <f t="shared" si="23"/>
        <v>19.999999999999996</v>
      </c>
      <c r="F58" s="3">
        <f>G58+K58+L58+M58+R58+S58+T58</f>
        <v>19.119999999999997</v>
      </c>
      <c r="G58" s="3">
        <f t="shared" si="1"/>
        <v>0.17</v>
      </c>
      <c r="H58" s="3"/>
      <c r="I58" s="3">
        <v>0.17</v>
      </c>
      <c r="J58" s="3"/>
      <c r="K58" s="88">
        <v>9.11</v>
      </c>
      <c r="L58" s="88">
        <v>9.84</v>
      </c>
      <c r="M58" s="3">
        <f t="shared" si="2"/>
        <v>0</v>
      </c>
      <c r="N58" s="3"/>
      <c r="O58" s="3"/>
      <c r="P58" s="3"/>
      <c r="Q58" s="3"/>
      <c r="R58" s="3"/>
      <c r="S58" s="3"/>
      <c r="T58" s="3"/>
      <c r="U58" s="3">
        <f t="shared" si="10"/>
        <v>0.88</v>
      </c>
      <c r="V58" s="3"/>
      <c r="W58" s="3"/>
      <c r="X58" s="3"/>
      <c r="Y58" s="3"/>
      <c r="Z58" s="3"/>
      <c r="AA58" s="3"/>
      <c r="AB58" s="3"/>
      <c r="AC58" s="3"/>
      <c r="AD58" s="3">
        <f t="shared" si="5"/>
        <v>0.88</v>
      </c>
      <c r="AE58" s="3"/>
      <c r="AF58" s="3">
        <v>0.88</v>
      </c>
      <c r="AG58" s="3"/>
      <c r="AH58" s="77"/>
      <c r="AI58" s="77"/>
      <c r="AJ58" s="3"/>
      <c r="AK58" s="3"/>
      <c r="AL58" s="3"/>
      <c r="AM58" s="3"/>
      <c r="AN58" s="3"/>
      <c r="AO58" s="3"/>
      <c r="AP58" s="3"/>
      <c r="AQ58" s="3"/>
      <c r="AR58" s="3"/>
      <c r="AS58" s="3"/>
      <c r="AT58" s="3"/>
      <c r="AU58" s="3"/>
      <c r="AV58" s="3"/>
      <c r="AW58" s="3"/>
      <c r="AX58" s="3"/>
      <c r="AY58" s="3"/>
      <c r="AZ58" s="78"/>
      <c r="BA58" s="3"/>
      <c r="BB58" s="3"/>
      <c r="BC58" s="3"/>
      <c r="BD58" s="3"/>
      <c r="BE58" s="3"/>
      <c r="BF58" s="3"/>
      <c r="BG58" s="3">
        <f t="shared" si="7"/>
        <v>0</v>
      </c>
      <c r="BH58" s="3"/>
      <c r="BI58" s="79"/>
      <c r="BJ58" s="3"/>
      <c r="BK58" s="170" t="s">
        <v>460</v>
      </c>
      <c r="BL58" s="4" t="s">
        <v>135</v>
      </c>
      <c r="BM58" s="170" t="s">
        <v>178</v>
      </c>
      <c r="BN58" s="188" t="s">
        <v>84</v>
      </c>
      <c r="BO58" s="189" t="s">
        <v>406</v>
      </c>
      <c r="BP58" s="188" t="s">
        <v>637</v>
      </c>
      <c r="BQ58" s="133">
        <v>2021</v>
      </c>
      <c r="BR58" s="95"/>
      <c r="BS58" s="6"/>
      <c r="BT58" s="171"/>
      <c r="BU58" s="6"/>
      <c r="CH58" s="75">
        <v>2022</v>
      </c>
    </row>
    <row r="59" spans="1:110" s="68" customFormat="1" ht="17.5" x14ac:dyDescent="0.35">
      <c r="A59" s="89" t="s">
        <v>332</v>
      </c>
      <c r="B59" s="91" t="s">
        <v>180</v>
      </c>
      <c r="C59" s="21">
        <f t="shared" ref="C59" si="44">D59+E59</f>
        <v>30.2</v>
      </c>
      <c r="D59" s="90">
        <v>0</v>
      </c>
      <c r="E59" s="90">
        <f t="shared" ref="E59" si="45">F59+U59+BG59</f>
        <v>30.2</v>
      </c>
      <c r="F59" s="90">
        <f t="shared" ref="F59" si="46">G59+K59+L59+M59+R59+S59+T59</f>
        <v>30.2</v>
      </c>
      <c r="G59" s="90">
        <f t="shared" ref="G59" si="47">H59+I59+J59</f>
        <v>0</v>
      </c>
      <c r="H59" s="90">
        <f t="shared" si="43"/>
        <v>0</v>
      </c>
      <c r="I59" s="90">
        <f t="shared" si="43"/>
        <v>0</v>
      </c>
      <c r="J59" s="90">
        <f t="shared" si="43"/>
        <v>0</v>
      </c>
      <c r="K59" s="90">
        <f>SUM(K60:K61)</f>
        <v>14</v>
      </c>
      <c r="L59" s="90">
        <f>SUM(L60:L61)</f>
        <v>16.2</v>
      </c>
      <c r="M59" s="90">
        <f t="shared" ref="M59" si="48">N59+O59+P59</f>
        <v>0</v>
      </c>
      <c r="N59" s="90">
        <f t="shared" si="43"/>
        <v>0</v>
      </c>
      <c r="O59" s="90">
        <f t="shared" si="43"/>
        <v>0</v>
      </c>
      <c r="P59" s="90">
        <f t="shared" si="43"/>
        <v>0</v>
      </c>
      <c r="Q59" s="90">
        <f t="shared" si="43"/>
        <v>0</v>
      </c>
      <c r="R59" s="90">
        <f t="shared" si="43"/>
        <v>0</v>
      </c>
      <c r="S59" s="90">
        <f t="shared" si="43"/>
        <v>0</v>
      </c>
      <c r="T59" s="90">
        <f t="shared" si="43"/>
        <v>0</v>
      </c>
      <c r="U59" s="90">
        <f t="shared" ref="U59" si="49">V59+W59+X59+Y59+Z59+AA59+AB59+AC59+AD59+AU59+AV59+AW59+AX59+AY59+AZ59+BA59+BB59+BC59+BD59+BE59+BF59</f>
        <v>0</v>
      </c>
      <c r="V59" s="90">
        <f t="shared" si="43"/>
        <v>0</v>
      </c>
      <c r="W59" s="90">
        <f t="shared" si="43"/>
        <v>0</v>
      </c>
      <c r="X59" s="90">
        <f t="shared" si="43"/>
        <v>0</v>
      </c>
      <c r="Y59" s="90">
        <f t="shared" si="43"/>
        <v>0</v>
      </c>
      <c r="Z59" s="90">
        <f t="shared" si="43"/>
        <v>0</v>
      </c>
      <c r="AA59" s="90">
        <f t="shared" si="43"/>
        <v>0</v>
      </c>
      <c r="AB59" s="90">
        <f t="shared" si="43"/>
        <v>0</v>
      </c>
      <c r="AC59" s="90">
        <f t="shared" si="43"/>
        <v>0</v>
      </c>
      <c r="AD59" s="90">
        <f t="shared" ref="AD59" si="50">SUM(AE59:AT59)</f>
        <v>0</v>
      </c>
      <c r="AE59" s="90">
        <f t="shared" si="43"/>
        <v>0</v>
      </c>
      <c r="AF59" s="90">
        <f t="shared" si="43"/>
        <v>0</v>
      </c>
      <c r="AG59" s="90">
        <f t="shared" si="43"/>
        <v>0</v>
      </c>
      <c r="AH59" s="90">
        <f t="shared" si="43"/>
        <v>0</v>
      </c>
      <c r="AI59" s="90">
        <f t="shared" si="43"/>
        <v>0</v>
      </c>
      <c r="AJ59" s="90">
        <f t="shared" si="43"/>
        <v>0</v>
      </c>
      <c r="AK59" s="90">
        <f t="shared" si="43"/>
        <v>0</v>
      </c>
      <c r="AL59" s="90">
        <f t="shared" si="43"/>
        <v>0</v>
      </c>
      <c r="AM59" s="90">
        <f t="shared" si="43"/>
        <v>0</v>
      </c>
      <c r="AN59" s="90">
        <f t="shared" si="43"/>
        <v>0</v>
      </c>
      <c r="AO59" s="90">
        <f t="shared" si="43"/>
        <v>0</v>
      </c>
      <c r="AP59" s="90">
        <f t="shared" si="43"/>
        <v>0</v>
      </c>
      <c r="AQ59" s="90">
        <f t="shared" si="43"/>
        <v>0</v>
      </c>
      <c r="AR59" s="90">
        <f t="shared" si="43"/>
        <v>0</v>
      </c>
      <c r="AS59" s="90">
        <f t="shared" si="43"/>
        <v>0</v>
      </c>
      <c r="AT59" s="90">
        <f t="shared" si="43"/>
        <v>0</v>
      </c>
      <c r="AU59" s="90">
        <f t="shared" si="43"/>
        <v>0</v>
      </c>
      <c r="AV59" s="90">
        <f t="shared" si="43"/>
        <v>0</v>
      </c>
      <c r="AW59" s="90">
        <f t="shared" si="43"/>
        <v>0</v>
      </c>
      <c r="AX59" s="90">
        <f t="shared" si="43"/>
        <v>0</v>
      </c>
      <c r="AY59" s="90">
        <f t="shared" si="43"/>
        <v>0</v>
      </c>
      <c r="AZ59" s="90">
        <f t="shared" si="43"/>
        <v>0</v>
      </c>
      <c r="BA59" s="90">
        <f t="shared" si="43"/>
        <v>0</v>
      </c>
      <c r="BB59" s="90">
        <f t="shared" si="43"/>
        <v>0</v>
      </c>
      <c r="BC59" s="90">
        <f t="shared" si="43"/>
        <v>0</v>
      </c>
      <c r="BD59" s="90">
        <f t="shared" si="43"/>
        <v>0</v>
      </c>
      <c r="BE59" s="90">
        <f t="shared" si="43"/>
        <v>0</v>
      </c>
      <c r="BF59" s="90">
        <f t="shared" si="43"/>
        <v>0</v>
      </c>
      <c r="BG59" s="90">
        <f t="shared" ref="BG59" si="51">BH59+BI59+BJ59</f>
        <v>0</v>
      </c>
      <c r="BH59" s="90"/>
      <c r="BI59" s="90"/>
      <c r="BJ59" s="90"/>
      <c r="BK59" s="169"/>
      <c r="BL59" s="169"/>
      <c r="BM59" s="94"/>
      <c r="BN59" s="169"/>
      <c r="BO59" s="122"/>
      <c r="BP59" s="169"/>
      <c r="BQ59" s="83"/>
      <c r="BR59" s="185"/>
    </row>
    <row r="60" spans="1:110" s="75" customFormat="1" ht="36" x14ac:dyDescent="0.4">
      <c r="A60" s="188">
        <v>1</v>
      </c>
      <c r="B60" s="191" t="s">
        <v>734</v>
      </c>
      <c r="C60" s="3">
        <f t="shared" si="0"/>
        <v>17.399999999999999</v>
      </c>
      <c r="D60" s="3"/>
      <c r="E60" s="3">
        <f t="shared" ref="E60:E61" si="52">BG60+U60+F60</f>
        <v>17.399999999999999</v>
      </c>
      <c r="F60" s="116">
        <f t="shared" si="8"/>
        <v>17.399999999999999</v>
      </c>
      <c r="G60" s="3">
        <f t="shared" si="1"/>
        <v>0</v>
      </c>
      <c r="H60" s="3"/>
      <c r="I60" s="3"/>
      <c r="J60" s="3"/>
      <c r="K60" s="3">
        <v>8</v>
      </c>
      <c r="L60" s="3">
        <v>9.4</v>
      </c>
      <c r="M60" s="3">
        <f t="shared" si="2"/>
        <v>0</v>
      </c>
      <c r="N60" s="3"/>
      <c r="O60" s="3"/>
      <c r="P60" s="3"/>
      <c r="Q60" s="3"/>
      <c r="R60" s="3"/>
      <c r="S60" s="3"/>
      <c r="T60" s="3"/>
      <c r="U60" s="3">
        <f t="shared" si="10"/>
        <v>0</v>
      </c>
      <c r="V60" s="3"/>
      <c r="W60" s="3"/>
      <c r="X60" s="3"/>
      <c r="Y60" s="3"/>
      <c r="Z60" s="3"/>
      <c r="AA60" s="3"/>
      <c r="AB60" s="3"/>
      <c r="AC60" s="3"/>
      <c r="AD60" s="3">
        <f t="shared" ref="AD60:AD61" si="53">SUM(AE60:AT60)</f>
        <v>0</v>
      </c>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f t="shared" si="7"/>
        <v>0</v>
      </c>
      <c r="BH60" s="3"/>
      <c r="BI60" s="3"/>
      <c r="BJ60" s="3"/>
      <c r="BK60" s="170" t="s">
        <v>460</v>
      </c>
      <c r="BL60" s="4" t="s">
        <v>135</v>
      </c>
      <c r="BM60" s="170" t="s">
        <v>735</v>
      </c>
      <c r="BN60" s="188" t="s">
        <v>87</v>
      </c>
      <c r="BO60" s="14"/>
      <c r="BP60" s="188" t="s">
        <v>638</v>
      </c>
      <c r="BQ60" s="67"/>
      <c r="BR60" s="67"/>
      <c r="DA60" s="6"/>
      <c r="DD60" s="75" t="s">
        <v>738</v>
      </c>
    </row>
    <row r="61" spans="1:110" s="75" customFormat="1" ht="36" x14ac:dyDescent="0.4">
      <c r="A61" s="188">
        <v>2</v>
      </c>
      <c r="B61" s="191" t="s">
        <v>736</v>
      </c>
      <c r="C61" s="3">
        <f t="shared" si="0"/>
        <v>12.8</v>
      </c>
      <c r="D61" s="3"/>
      <c r="E61" s="3">
        <f t="shared" si="52"/>
        <v>12.8</v>
      </c>
      <c r="F61" s="116">
        <f t="shared" si="8"/>
        <v>12.8</v>
      </c>
      <c r="G61" s="3">
        <f t="shared" si="1"/>
        <v>0</v>
      </c>
      <c r="H61" s="3"/>
      <c r="I61" s="3"/>
      <c r="J61" s="3"/>
      <c r="K61" s="3">
        <v>6</v>
      </c>
      <c r="L61" s="3">
        <v>6.8</v>
      </c>
      <c r="M61" s="3">
        <f t="shared" si="2"/>
        <v>0</v>
      </c>
      <c r="N61" s="3"/>
      <c r="O61" s="3"/>
      <c r="P61" s="3"/>
      <c r="Q61" s="3"/>
      <c r="R61" s="3"/>
      <c r="S61" s="3"/>
      <c r="T61" s="3"/>
      <c r="U61" s="3">
        <f t="shared" si="10"/>
        <v>0</v>
      </c>
      <c r="V61" s="3"/>
      <c r="W61" s="3"/>
      <c r="X61" s="3"/>
      <c r="Y61" s="3"/>
      <c r="Z61" s="3"/>
      <c r="AA61" s="3"/>
      <c r="AB61" s="3"/>
      <c r="AC61" s="3"/>
      <c r="AD61" s="3">
        <f t="shared" si="53"/>
        <v>0</v>
      </c>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f t="shared" si="7"/>
        <v>0</v>
      </c>
      <c r="BH61" s="3"/>
      <c r="BI61" s="3"/>
      <c r="BJ61" s="3"/>
      <c r="BK61" s="170" t="s">
        <v>460</v>
      </c>
      <c r="BL61" s="4" t="s">
        <v>135</v>
      </c>
      <c r="BM61" s="170" t="s">
        <v>737</v>
      </c>
      <c r="BN61" s="188" t="s">
        <v>87</v>
      </c>
      <c r="BO61" s="14"/>
      <c r="BP61" s="188" t="s">
        <v>638</v>
      </c>
      <c r="BQ61" s="67"/>
      <c r="BR61" s="67"/>
      <c r="DA61" s="6"/>
      <c r="DD61" s="75" t="s">
        <v>738</v>
      </c>
    </row>
    <row r="62" spans="1:110" s="68" customFormat="1" ht="17.5" x14ac:dyDescent="0.35">
      <c r="A62" s="89" t="s">
        <v>332</v>
      </c>
      <c r="B62" s="91" t="s">
        <v>181</v>
      </c>
      <c r="C62" s="21">
        <f t="shared" si="0"/>
        <v>618.16500000000008</v>
      </c>
      <c r="D62" s="90">
        <f>D63+D136+D158+D162+D163+D166+D170+D181+D186+D187+D189+D192+D194+D195+D196</f>
        <v>146.60499999999999</v>
      </c>
      <c r="E62" s="90">
        <f>E63+E136+E158+E162+E163+E166+E170+E181+E186+E187+E189+E192+E194+E195+E196</f>
        <v>471.56000000000006</v>
      </c>
      <c r="F62" s="90">
        <f>F63+F136+F158+F162+F163+F166+F170+F181+F186+F187+F189+F192+F194+F195+F196</f>
        <v>409.16</v>
      </c>
      <c r="G62" s="90">
        <f t="shared" si="1"/>
        <v>24.139999999999997</v>
      </c>
      <c r="H62" s="90">
        <f t="shared" ref="H62:AM62" si="54">H63+H136+H158+H162+H163+H166+H170+H181+H186+H187+H189+H192+H194+H195+H196</f>
        <v>12.689999999999998</v>
      </c>
      <c r="I62" s="90">
        <f t="shared" si="54"/>
        <v>11.45</v>
      </c>
      <c r="J62" s="90">
        <f t="shared" si="54"/>
        <v>0</v>
      </c>
      <c r="K62" s="90">
        <f t="shared" si="54"/>
        <v>142.25</v>
      </c>
      <c r="L62" s="90">
        <f t="shared" si="54"/>
        <v>168.55</v>
      </c>
      <c r="M62" s="90">
        <f t="shared" si="54"/>
        <v>73.88000000000001</v>
      </c>
      <c r="N62" s="90">
        <f t="shared" si="54"/>
        <v>5.5399999999999991</v>
      </c>
      <c r="O62" s="90">
        <f t="shared" si="54"/>
        <v>16.5</v>
      </c>
      <c r="P62" s="90">
        <f t="shared" si="54"/>
        <v>51.84</v>
      </c>
      <c r="Q62" s="90">
        <f t="shared" si="54"/>
        <v>0</v>
      </c>
      <c r="R62" s="90">
        <f t="shared" si="54"/>
        <v>0.34</v>
      </c>
      <c r="S62" s="90">
        <f t="shared" si="54"/>
        <v>0</v>
      </c>
      <c r="T62" s="90">
        <f t="shared" si="54"/>
        <v>0</v>
      </c>
      <c r="U62" s="90">
        <f t="shared" si="54"/>
        <v>39.53</v>
      </c>
      <c r="V62" s="90">
        <f t="shared" si="54"/>
        <v>0</v>
      </c>
      <c r="W62" s="90">
        <f t="shared" si="54"/>
        <v>0</v>
      </c>
      <c r="X62" s="90">
        <f t="shared" si="54"/>
        <v>0</v>
      </c>
      <c r="Y62" s="90">
        <f t="shared" si="54"/>
        <v>0</v>
      </c>
      <c r="Z62" s="90">
        <f t="shared" si="54"/>
        <v>0</v>
      </c>
      <c r="AA62" s="90">
        <f t="shared" si="54"/>
        <v>0</v>
      </c>
      <c r="AB62" s="90">
        <f t="shared" si="54"/>
        <v>0</v>
      </c>
      <c r="AC62" s="90">
        <f t="shared" si="54"/>
        <v>0</v>
      </c>
      <c r="AD62" s="90">
        <f t="shared" si="54"/>
        <v>1.3000000000000003</v>
      </c>
      <c r="AE62" s="90">
        <f t="shared" si="54"/>
        <v>0.73000000000000009</v>
      </c>
      <c r="AF62" s="90">
        <f t="shared" si="54"/>
        <v>0.08</v>
      </c>
      <c r="AG62" s="90">
        <f t="shared" si="54"/>
        <v>0.02</v>
      </c>
      <c r="AH62" s="90">
        <f t="shared" si="54"/>
        <v>0</v>
      </c>
      <c r="AI62" s="90">
        <f t="shared" si="54"/>
        <v>0.01</v>
      </c>
      <c r="AJ62" s="90">
        <f t="shared" si="54"/>
        <v>0</v>
      </c>
      <c r="AK62" s="90">
        <f t="shared" si="54"/>
        <v>0.02</v>
      </c>
      <c r="AL62" s="90">
        <f t="shared" si="54"/>
        <v>0</v>
      </c>
      <c r="AM62" s="90">
        <f t="shared" si="54"/>
        <v>0</v>
      </c>
      <c r="AN62" s="90">
        <f t="shared" ref="AN62:BJ62" si="55">AN63+AN136+AN158+AN162+AN163+AN166+AN170+AN181+AN186+AN187+AN189+AN192+AN194+AN195+AN196</f>
        <v>0</v>
      </c>
      <c r="AO62" s="90">
        <f t="shared" si="55"/>
        <v>0</v>
      </c>
      <c r="AP62" s="90">
        <f t="shared" si="55"/>
        <v>0</v>
      </c>
      <c r="AQ62" s="90">
        <f t="shared" si="55"/>
        <v>0.44</v>
      </c>
      <c r="AR62" s="90">
        <f t="shared" si="55"/>
        <v>0</v>
      </c>
      <c r="AS62" s="90">
        <f t="shared" si="55"/>
        <v>0</v>
      </c>
      <c r="AT62" s="90">
        <f t="shared" si="55"/>
        <v>0</v>
      </c>
      <c r="AU62" s="90">
        <f t="shared" si="55"/>
        <v>0</v>
      </c>
      <c r="AV62" s="90">
        <f t="shared" si="55"/>
        <v>0.04</v>
      </c>
      <c r="AW62" s="90">
        <f t="shared" si="55"/>
        <v>0</v>
      </c>
      <c r="AX62" s="90">
        <f t="shared" si="55"/>
        <v>9.7800000000000011</v>
      </c>
      <c r="AY62" s="90">
        <f t="shared" si="55"/>
        <v>4.8999999999999995</v>
      </c>
      <c r="AZ62" s="90">
        <f t="shared" si="55"/>
        <v>0.23</v>
      </c>
      <c r="BA62" s="90">
        <f t="shared" si="55"/>
        <v>0</v>
      </c>
      <c r="BB62" s="90">
        <f t="shared" si="55"/>
        <v>0</v>
      </c>
      <c r="BC62" s="90">
        <f t="shared" si="55"/>
        <v>0</v>
      </c>
      <c r="BD62" s="90">
        <f t="shared" si="55"/>
        <v>23.28</v>
      </c>
      <c r="BE62" s="90">
        <f t="shared" si="55"/>
        <v>0</v>
      </c>
      <c r="BF62" s="90">
        <f t="shared" si="55"/>
        <v>0</v>
      </c>
      <c r="BG62" s="90">
        <f t="shared" si="55"/>
        <v>22.87</v>
      </c>
      <c r="BH62" s="90">
        <f t="shared" si="55"/>
        <v>0</v>
      </c>
      <c r="BI62" s="90">
        <f t="shared" si="55"/>
        <v>22.87</v>
      </c>
      <c r="BJ62" s="90">
        <f t="shared" si="55"/>
        <v>0</v>
      </c>
      <c r="BK62" s="169"/>
      <c r="BL62" s="169"/>
      <c r="BM62" s="89"/>
      <c r="BN62" s="169"/>
      <c r="BO62" s="122"/>
      <c r="BP62" s="169"/>
      <c r="BQ62" s="136"/>
      <c r="BR62" s="179"/>
    </row>
    <row r="63" spans="1:110" s="68" customFormat="1" ht="17.5" x14ac:dyDescent="0.35">
      <c r="A63" s="89" t="s">
        <v>182</v>
      </c>
      <c r="B63" s="96" t="s">
        <v>49</v>
      </c>
      <c r="C63" s="21">
        <f t="shared" si="0"/>
        <v>254.86500000000007</v>
      </c>
      <c r="D63" s="90">
        <f>SUM(D64:D135)</f>
        <v>62.564999999999998</v>
      </c>
      <c r="E63" s="90">
        <f>SUM(E64:E135)</f>
        <v>192.30000000000007</v>
      </c>
      <c r="F63" s="90">
        <f>SUM(F64:F135)</f>
        <v>158.52000000000001</v>
      </c>
      <c r="G63" s="90">
        <f t="shared" si="1"/>
        <v>11.649999999999999</v>
      </c>
      <c r="H63" s="90">
        <f t="shared" ref="H63:AM63" si="56">SUM(H64:H135)</f>
        <v>8.0499999999999989</v>
      </c>
      <c r="I63" s="90">
        <f t="shared" si="56"/>
        <v>3.5999999999999996</v>
      </c>
      <c r="J63" s="90">
        <f t="shared" si="56"/>
        <v>0</v>
      </c>
      <c r="K63" s="90">
        <f t="shared" si="56"/>
        <v>73.98</v>
      </c>
      <c r="L63" s="90">
        <f t="shared" si="56"/>
        <v>65.239999999999995</v>
      </c>
      <c r="M63" s="90">
        <f t="shared" si="56"/>
        <v>7.33</v>
      </c>
      <c r="N63" s="90">
        <f t="shared" si="56"/>
        <v>2.15</v>
      </c>
      <c r="O63" s="90">
        <f t="shared" si="56"/>
        <v>0</v>
      </c>
      <c r="P63" s="90">
        <f t="shared" si="56"/>
        <v>5.18</v>
      </c>
      <c r="Q63" s="90">
        <f t="shared" si="56"/>
        <v>0</v>
      </c>
      <c r="R63" s="90">
        <f t="shared" si="56"/>
        <v>0.32</v>
      </c>
      <c r="S63" s="90">
        <f t="shared" si="56"/>
        <v>0</v>
      </c>
      <c r="T63" s="90">
        <f t="shared" si="56"/>
        <v>0</v>
      </c>
      <c r="U63" s="90">
        <f t="shared" si="56"/>
        <v>14.860000000000001</v>
      </c>
      <c r="V63" s="90">
        <f t="shared" si="56"/>
        <v>0</v>
      </c>
      <c r="W63" s="90">
        <f t="shared" si="56"/>
        <v>0</v>
      </c>
      <c r="X63" s="90">
        <f t="shared" si="56"/>
        <v>0</v>
      </c>
      <c r="Y63" s="90">
        <f t="shared" si="56"/>
        <v>0</v>
      </c>
      <c r="Z63" s="90">
        <f t="shared" si="56"/>
        <v>0</v>
      </c>
      <c r="AA63" s="90">
        <f t="shared" si="56"/>
        <v>0</v>
      </c>
      <c r="AB63" s="90">
        <f t="shared" si="56"/>
        <v>0</v>
      </c>
      <c r="AC63" s="90">
        <f t="shared" si="56"/>
        <v>0</v>
      </c>
      <c r="AD63" s="90">
        <f t="shared" si="56"/>
        <v>0.42000000000000004</v>
      </c>
      <c r="AE63" s="90">
        <f t="shared" si="56"/>
        <v>0</v>
      </c>
      <c r="AF63" s="90">
        <f t="shared" si="56"/>
        <v>7.0000000000000007E-2</v>
      </c>
      <c r="AG63" s="90">
        <f t="shared" si="56"/>
        <v>0</v>
      </c>
      <c r="AH63" s="90">
        <f t="shared" si="56"/>
        <v>0</v>
      </c>
      <c r="AI63" s="90">
        <f t="shared" si="56"/>
        <v>0.01</v>
      </c>
      <c r="AJ63" s="90">
        <f t="shared" si="56"/>
        <v>0</v>
      </c>
      <c r="AK63" s="90">
        <f t="shared" si="56"/>
        <v>0.02</v>
      </c>
      <c r="AL63" s="90">
        <f t="shared" si="56"/>
        <v>0</v>
      </c>
      <c r="AM63" s="90">
        <f t="shared" si="56"/>
        <v>0</v>
      </c>
      <c r="AN63" s="90">
        <f t="shared" ref="AN63:BJ63" si="57">SUM(AN64:AN135)</f>
        <v>0</v>
      </c>
      <c r="AO63" s="90">
        <f t="shared" si="57"/>
        <v>0</v>
      </c>
      <c r="AP63" s="90">
        <f t="shared" si="57"/>
        <v>0</v>
      </c>
      <c r="AQ63" s="90">
        <f t="shared" si="57"/>
        <v>0.32</v>
      </c>
      <c r="AR63" s="90">
        <f t="shared" si="57"/>
        <v>0</v>
      </c>
      <c r="AS63" s="90">
        <f t="shared" si="57"/>
        <v>0</v>
      </c>
      <c r="AT63" s="90">
        <f t="shared" si="57"/>
        <v>0</v>
      </c>
      <c r="AU63" s="90">
        <f t="shared" si="57"/>
        <v>0</v>
      </c>
      <c r="AV63" s="90">
        <f t="shared" si="57"/>
        <v>0.04</v>
      </c>
      <c r="AW63" s="90">
        <f t="shared" si="57"/>
        <v>0</v>
      </c>
      <c r="AX63" s="90">
        <f t="shared" si="57"/>
        <v>6.64</v>
      </c>
      <c r="AY63" s="90">
        <f t="shared" si="57"/>
        <v>4.8</v>
      </c>
      <c r="AZ63" s="90">
        <f t="shared" si="57"/>
        <v>0.23</v>
      </c>
      <c r="BA63" s="90">
        <f t="shared" si="57"/>
        <v>0</v>
      </c>
      <c r="BB63" s="90">
        <f t="shared" si="57"/>
        <v>0</v>
      </c>
      <c r="BC63" s="90">
        <f t="shared" si="57"/>
        <v>0</v>
      </c>
      <c r="BD63" s="90">
        <f t="shared" si="57"/>
        <v>2.73</v>
      </c>
      <c r="BE63" s="90">
        <f t="shared" si="57"/>
        <v>0</v>
      </c>
      <c r="BF63" s="90">
        <f t="shared" si="57"/>
        <v>0</v>
      </c>
      <c r="BG63" s="90">
        <f t="shared" si="57"/>
        <v>18.919999999999998</v>
      </c>
      <c r="BH63" s="90">
        <f t="shared" si="57"/>
        <v>0</v>
      </c>
      <c r="BI63" s="90">
        <f t="shared" si="57"/>
        <v>18.919999999999998</v>
      </c>
      <c r="BJ63" s="90">
        <f t="shared" si="57"/>
        <v>0</v>
      </c>
      <c r="BK63" s="169"/>
      <c r="BL63" s="169"/>
      <c r="BM63" s="89"/>
      <c r="BN63" s="169"/>
      <c r="BO63" s="122"/>
      <c r="BP63" s="169"/>
      <c r="BQ63" s="136"/>
      <c r="BR63" s="179"/>
    </row>
    <row r="64" spans="1:110" s="75" customFormat="1" ht="36" x14ac:dyDescent="0.4">
      <c r="A64" s="202">
        <v>1</v>
      </c>
      <c r="B64" s="203" t="s">
        <v>664</v>
      </c>
      <c r="C64" s="3">
        <f t="shared" si="0"/>
        <v>22</v>
      </c>
      <c r="D64" s="3">
        <v>11</v>
      </c>
      <c r="E64" s="3">
        <f t="shared" ref="E64:E126" si="58">F64+U64+BG64</f>
        <v>11</v>
      </c>
      <c r="F64" s="3">
        <f t="shared" ref="F64:F126" si="59">G64+K64+L64+M64+R64+S64+T64</f>
        <v>6</v>
      </c>
      <c r="G64" s="65">
        <f t="shared" si="1"/>
        <v>1</v>
      </c>
      <c r="H64" s="3">
        <v>1</v>
      </c>
      <c r="I64" s="3"/>
      <c r="J64" s="3"/>
      <c r="K64" s="148">
        <v>3</v>
      </c>
      <c r="L64" s="148">
        <v>1</v>
      </c>
      <c r="M64" s="3">
        <f t="shared" si="2"/>
        <v>1</v>
      </c>
      <c r="N64" s="3"/>
      <c r="O64" s="3"/>
      <c r="P64" s="148">
        <v>1</v>
      </c>
      <c r="Q64" s="3"/>
      <c r="R64" s="3"/>
      <c r="S64" s="3"/>
      <c r="T64" s="3"/>
      <c r="U64" s="3">
        <f t="shared" si="10"/>
        <v>0</v>
      </c>
      <c r="V64" s="3"/>
      <c r="W64" s="3"/>
      <c r="X64" s="3"/>
      <c r="Y64" s="3"/>
      <c r="Z64" s="3"/>
      <c r="AA64" s="3"/>
      <c r="AB64" s="3"/>
      <c r="AC64" s="3"/>
      <c r="AD64" s="3">
        <f t="shared" ref="AD64:AD68" si="60">SUM(AE64:AT64)</f>
        <v>0</v>
      </c>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f t="shared" si="7"/>
        <v>5</v>
      </c>
      <c r="BH64" s="3"/>
      <c r="BI64" s="148">
        <v>5</v>
      </c>
      <c r="BJ64" s="3"/>
      <c r="BK64" s="170" t="s">
        <v>460</v>
      </c>
      <c r="BL64" s="189" t="s">
        <v>149</v>
      </c>
      <c r="BM64" s="171" t="s">
        <v>660</v>
      </c>
      <c r="BN64" s="188" t="s">
        <v>90</v>
      </c>
      <c r="BO64" s="198"/>
      <c r="BP64" s="198" t="s">
        <v>638</v>
      </c>
      <c r="BQ64" s="6"/>
      <c r="BR64" s="6"/>
      <c r="DA64" s="6"/>
      <c r="DF64" s="159">
        <f t="shared" ref="DF64:DF126" si="61">C64-D64-E64</f>
        <v>0</v>
      </c>
    </row>
    <row r="65" spans="1:110" s="75" customFormat="1" ht="36" x14ac:dyDescent="0.4">
      <c r="A65" s="202"/>
      <c r="B65" s="203"/>
      <c r="C65" s="3">
        <f t="shared" si="0"/>
        <v>19.674999999999997</v>
      </c>
      <c r="D65" s="3">
        <v>9.8349999999999991</v>
      </c>
      <c r="E65" s="3">
        <f t="shared" si="58"/>
        <v>9.84</v>
      </c>
      <c r="F65" s="3">
        <f t="shared" si="59"/>
        <v>5.28</v>
      </c>
      <c r="G65" s="65">
        <f t="shared" si="1"/>
        <v>1</v>
      </c>
      <c r="H65" s="3">
        <v>1</v>
      </c>
      <c r="I65" s="3"/>
      <c r="J65" s="3"/>
      <c r="K65" s="148">
        <v>3</v>
      </c>
      <c r="L65" s="148">
        <v>1</v>
      </c>
      <c r="M65" s="3">
        <f t="shared" si="2"/>
        <v>0.28000000000000003</v>
      </c>
      <c r="N65" s="3"/>
      <c r="O65" s="3"/>
      <c r="P65" s="148">
        <v>0.28000000000000003</v>
      </c>
      <c r="Q65" s="3"/>
      <c r="R65" s="3"/>
      <c r="S65" s="3"/>
      <c r="T65" s="3"/>
      <c r="U65" s="3">
        <f t="shared" si="10"/>
        <v>0</v>
      </c>
      <c r="V65" s="3"/>
      <c r="W65" s="3"/>
      <c r="X65" s="3"/>
      <c r="Y65" s="3"/>
      <c r="Z65" s="3"/>
      <c r="AA65" s="3"/>
      <c r="AB65" s="3"/>
      <c r="AC65" s="3"/>
      <c r="AD65" s="3">
        <f t="shared" si="60"/>
        <v>0</v>
      </c>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f t="shared" si="7"/>
        <v>4.5599999999999996</v>
      </c>
      <c r="BH65" s="3"/>
      <c r="BI65" s="148">
        <v>4.5599999999999996</v>
      </c>
      <c r="BJ65" s="3"/>
      <c r="BK65" s="170" t="s">
        <v>460</v>
      </c>
      <c r="BL65" s="189" t="s">
        <v>130</v>
      </c>
      <c r="BM65" s="171" t="s">
        <v>661</v>
      </c>
      <c r="BN65" s="188" t="s">
        <v>90</v>
      </c>
      <c r="BO65" s="199"/>
      <c r="BP65" s="199"/>
      <c r="BQ65" s="6"/>
      <c r="BR65" s="6"/>
      <c r="DA65" s="6"/>
      <c r="DF65" s="159">
        <f t="shared" si="61"/>
        <v>0</v>
      </c>
    </row>
    <row r="66" spans="1:110" s="75" customFormat="1" ht="36" x14ac:dyDescent="0.4">
      <c r="A66" s="202"/>
      <c r="B66" s="203"/>
      <c r="C66" s="3">
        <f t="shared" si="0"/>
        <v>19.22</v>
      </c>
      <c r="D66" s="3">
        <v>9.61</v>
      </c>
      <c r="E66" s="3">
        <f t="shared" si="58"/>
        <v>9.61</v>
      </c>
      <c r="F66" s="3">
        <f t="shared" si="59"/>
        <v>7.6099999999999994</v>
      </c>
      <c r="G66" s="65">
        <f t="shared" si="1"/>
        <v>0.5</v>
      </c>
      <c r="H66" s="3">
        <v>0.5</v>
      </c>
      <c r="I66" s="3"/>
      <c r="J66" s="3"/>
      <c r="K66" s="148">
        <v>3</v>
      </c>
      <c r="L66" s="148">
        <v>2.11</v>
      </c>
      <c r="M66" s="3">
        <f t="shared" si="2"/>
        <v>2</v>
      </c>
      <c r="N66" s="3"/>
      <c r="O66" s="3"/>
      <c r="P66" s="148">
        <v>2</v>
      </c>
      <c r="Q66" s="3"/>
      <c r="R66" s="3"/>
      <c r="S66" s="3"/>
      <c r="T66" s="3"/>
      <c r="U66" s="3">
        <f t="shared" si="10"/>
        <v>0</v>
      </c>
      <c r="V66" s="3"/>
      <c r="W66" s="3"/>
      <c r="X66" s="3"/>
      <c r="Y66" s="3"/>
      <c r="Z66" s="3"/>
      <c r="AA66" s="3"/>
      <c r="AB66" s="3"/>
      <c r="AC66" s="3"/>
      <c r="AD66" s="3">
        <f t="shared" si="60"/>
        <v>0</v>
      </c>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f t="shared" si="7"/>
        <v>2</v>
      </c>
      <c r="BH66" s="3"/>
      <c r="BI66" s="148">
        <v>2</v>
      </c>
      <c r="BJ66" s="3"/>
      <c r="BK66" s="170" t="s">
        <v>460</v>
      </c>
      <c r="BL66" s="4" t="s">
        <v>137</v>
      </c>
      <c r="BM66" s="171" t="s">
        <v>662</v>
      </c>
      <c r="BN66" s="188" t="s">
        <v>90</v>
      </c>
      <c r="BO66" s="199"/>
      <c r="BP66" s="199"/>
      <c r="BQ66" s="6"/>
      <c r="BR66" s="6"/>
      <c r="DA66" s="6"/>
      <c r="DF66" s="159">
        <f t="shared" si="61"/>
        <v>0</v>
      </c>
    </row>
    <row r="67" spans="1:110" s="75" customFormat="1" ht="36" x14ac:dyDescent="0.4">
      <c r="A67" s="202"/>
      <c r="B67" s="203"/>
      <c r="C67" s="3">
        <f t="shared" si="0"/>
        <v>18.899999999999999</v>
      </c>
      <c r="D67" s="3">
        <v>9.4499999999999993</v>
      </c>
      <c r="E67" s="3">
        <f t="shared" si="58"/>
        <v>9.4500000000000011</v>
      </c>
      <c r="F67" s="3">
        <f t="shared" si="59"/>
        <v>7.5500000000000007</v>
      </c>
      <c r="G67" s="65">
        <f t="shared" si="1"/>
        <v>0.5</v>
      </c>
      <c r="H67" s="3">
        <v>0.5</v>
      </c>
      <c r="I67" s="3"/>
      <c r="J67" s="3"/>
      <c r="K67" s="148">
        <v>3.95</v>
      </c>
      <c r="L67" s="148">
        <v>3.1</v>
      </c>
      <c r="M67" s="3">
        <f t="shared" si="2"/>
        <v>0</v>
      </c>
      <c r="N67" s="3"/>
      <c r="O67" s="3"/>
      <c r="P67" s="148"/>
      <c r="Q67" s="3"/>
      <c r="R67" s="3"/>
      <c r="S67" s="3"/>
      <c r="T67" s="3"/>
      <c r="U67" s="3">
        <f t="shared" si="10"/>
        <v>0</v>
      </c>
      <c r="V67" s="3"/>
      <c r="W67" s="3"/>
      <c r="X67" s="3"/>
      <c r="Y67" s="3"/>
      <c r="Z67" s="3"/>
      <c r="AA67" s="3"/>
      <c r="AB67" s="3"/>
      <c r="AC67" s="3"/>
      <c r="AD67" s="3">
        <f t="shared" si="60"/>
        <v>0</v>
      </c>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f t="shared" si="7"/>
        <v>1.9</v>
      </c>
      <c r="BH67" s="3"/>
      <c r="BI67" s="148">
        <v>1.9</v>
      </c>
      <c r="BJ67" s="3"/>
      <c r="BK67" s="170" t="s">
        <v>460</v>
      </c>
      <c r="BL67" s="188" t="s">
        <v>140</v>
      </c>
      <c r="BM67" s="171" t="s">
        <v>663</v>
      </c>
      <c r="BN67" s="188" t="s">
        <v>90</v>
      </c>
      <c r="BO67" s="200"/>
      <c r="BP67" s="200"/>
      <c r="BQ67" s="6"/>
      <c r="BR67" s="6"/>
      <c r="DA67" s="6"/>
      <c r="DF67" s="159">
        <f t="shared" si="61"/>
        <v>0</v>
      </c>
    </row>
    <row r="68" spans="1:110" s="75" customFormat="1" ht="54" x14ac:dyDescent="0.4">
      <c r="A68" s="188">
        <v>2</v>
      </c>
      <c r="B68" s="191" t="s">
        <v>185</v>
      </c>
      <c r="C68" s="71">
        <f t="shared" si="0"/>
        <v>10</v>
      </c>
      <c r="D68" s="3"/>
      <c r="E68" s="3">
        <f t="shared" si="58"/>
        <v>10</v>
      </c>
      <c r="F68" s="3">
        <f t="shared" si="59"/>
        <v>6</v>
      </c>
      <c r="G68" s="65">
        <f t="shared" si="1"/>
        <v>2</v>
      </c>
      <c r="H68" s="3">
        <v>2</v>
      </c>
      <c r="I68" s="3"/>
      <c r="J68" s="3"/>
      <c r="K68" s="3">
        <v>3.5</v>
      </c>
      <c r="L68" s="3">
        <v>0.5</v>
      </c>
      <c r="M68" s="3">
        <f t="shared" si="2"/>
        <v>0</v>
      </c>
      <c r="N68" s="3"/>
      <c r="O68" s="3"/>
      <c r="P68" s="3"/>
      <c r="Q68" s="3"/>
      <c r="R68" s="3"/>
      <c r="S68" s="3"/>
      <c r="T68" s="3"/>
      <c r="U68" s="3">
        <f t="shared" si="10"/>
        <v>4</v>
      </c>
      <c r="V68" s="3"/>
      <c r="W68" s="3"/>
      <c r="X68" s="3"/>
      <c r="Y68" s="3"/>
      <c r="Z68" s="3"/>
      <c r="AA68" s="3"/>
      <c r="AB68" s="3"/>
      <c r="AC68" s="3"/>
      <c r="AD68" s="65">
        <f t="shared" si="60"/>
        <v>0</v>
      </c>
      <c r="AE68" s="3"/>
      <c r="AF68" s="3"/>
      <c r="AG68" s="3"/>
      <c r="AH68" s="3"/>
      <c r="AI68" s="3"/>
      <c r="AJ68" s="3"/>
      <c r="AK68" s="3"/>
      <c r="AL68" s="3"/>
      <c r="AM68" s="3"/>
      <c r="AN68" s="3"/>
      <c r="AO68" s="3"/>
      <c r="AP68" s="3"/>
      <c r="AQ68" s="3"/>
      <c r="AR68" s="3"/>
      <c r="AS68" s="3"/>
      <c r="AT68" s="3"/>
      <c r="AU68" s="3"/>
      <c r="AV68" s="3"/>
      <c r="AW68" s="3"/>
      <c r="AX68" s="3">
        <v>4</v>
      </c>
      <c r="AY68" s="3"/>
      <c r="AZ68" s="3"/>
      <c r="BA68" s="3"/>
      <c r="BB68" s="3"/>
      <c r="BC68" s="3"/>
      <c r="BD68" s="3"/>
      <c r="BE68" s="3"/>
      <c r="BF68" s="3"/>
      <c r="BG68" s="3">
        <f t="shared" si="7"/>
        <v>0</v>
      </c>
      <c r="BH68" s="3"/>
      <c r="BI68" s="3"/>
      <c r="BJ68" s="3"/>
      <c r="BK68" s="170" t="s">
        <v>460</v>
      </c>
      <c r="BL68" s="188" t="s">
        <v>147</v>
      </c>
      <c r="BM68" s="170" t="s">
        <v>232</v>
      </c>
      <c r="BN68" s="188" t="s">
        <v>90</v>
      </c>
      <c r="BO68" s="192" t="s">
        <v>397</v>
      </c>
      <c r="BP68" s="188" t="s">
        <v>637</v>
      </c>
      <c r="BQ68" s="133">
        <v>2021</v>
      </c>
      <c r="BR68" s="6"/>
      <c r="BS68" s="6"/>
      <c r="BT68" s="172"/>
      <c r="BU68" s="6"/>
      <c r="CH68" s="75">
        <v>2022</v>
      </c>
      <c r="DF68" s="159">
        <f t="shared" si="61"/>
        <v>0</v>
      </c>
    </row>
    <row r="69" spans="1:110" s="75" customFormat="1" ht="72" x14ac:dyDescent="0.4">
      <c r="A69" s="188">
        <v>3</v>
      </c>
      <c r="B69" s="191" t="s">
        <v>186</v>
      </c>
      <c r="C69" s="71">
        <f t="shared" si="0"/>
        <v>0.6</v>
      </c>
      <c r="D69" s="3"/>
      <c r="E69" s="3">
        <f t="shared" si="58"/>
        <v>0.6</v>
      </c>
      <c r="F69" s="3">
        <f t="shared" si="59"/>
        <v>0.6</v>
      </c>
      <c r="G69" s="65">
        <f t="shared" si="1"/>
        <v>0</v>
      </c>
      <c r="H69" s="3"/>
      <c r="I69" s="3"/>
      <c r="J69" s="3"/>
      <c r="K69" s="3">
        <v>0.3</v>
      </c>
      <c r="L69" s="3">
        <v>0.3</v>
      </c>
      <c r="M69" s="3">
        <f t="shared" si="2"/>
        <v>0</v>
      </c>
      <c r="N69" s="3"/>
      <c r="O69" s="3"/>
      <c r="P69" s="3"/>
      <c r="Q69" s="3"/>
      <c r="R69" s="3"/>
      <c r="S69" s="3"/>
      <c r="T69" s="3"/>
      <c r="U69" s="65">
        <f t="shared" si="10"/>
        <v>0</v>
      </c>
      <c r="V69" s="3"/>
      <c r="W69" s="3"/>
      <c r="X69" s="3"/>
      <c r="Y69" s="3"/>
      <c r="Z69" s="3"/>
      <c r="AA69" s="3"/>
      <c r="AB69" s="3"/>
      <c r="AC69" s="3"/>
      <c r="AD69" s="65">
        <f t="shared" si="5"/>
        <v>0</v>
      </c>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f t="shared" si="7"/>
        <v>0</v>
      </c>
      <c r="BH69" s="3"/>
      <c r="BI69" s="3"/>
      <c r="BJ69" s="3"/>
      <c r="BK69" s="170" t="s">
        <v>460</v>
      </c>
      <c r="BL69" s="188" t="s">
        <v>147</v>
      </c>
      <c r="BM69" s="170"/>
      <c r="BN69" s="188" t="s">
        <v>90</v>
      </c>
      <c r="BO69" s="192" t="s">
        <v>386</v>
      </c>
      <c r="BP69" s="188" t="s">
        <v>637</v>
      </c>
      <c r="BQ69" s="133">
        <v>2021</v>
      </c>
      <c r="BR69" s="95"/>
      <c r="BS69" s="95"/>
      <c r="BT69" s="97"/>
      <c r="BU69" s="67"/>
      <c r="BV69" s="74" t="s">
        <v>440</v>
      </c>
      <c r="BW69" s="74"/>
      <c r="BX69" s="74"/>
      <c r="BY69" s="74"/>
      <c r="CH69" s="75">
        <v>2022</v>
      </c>
      <c r="CI69" s="75" t="s">
        <v>625</v>
      </c>
      <c r="DF69" s="159">
        <f t="shared" si="61"/>
        <v>0</v>
      </c>
    </row>
    <row r="70" spans="1:110" s="75" customFormat="1" ht="72" x14ac:dyDescent="0.4">
      <c r="A70" s="188">
        <v>4</v>
      </c>
      <c r="B70" s="191" t="s">
        <v>187</v>
      </c>
      <c r="C70" s="71">
        <f t="shared" si="0"/>
        <v>0.6</v>
      </c>
      <c r="D70" s="3"/>
      <c r="E70" s="3">
        <f t="shared" si="58"/>
        <v>0.6</v>
      </c>
      <c r="F70" s="3">
        <f t="shared" si="59"/>
        <v>0.6</v>
      </c>
      <c r="G70" s="65">
        <f t="shared" si="1"/>
        <v>0</v>
      </c>
      <c r="H70" s="3"/>
      <c r="I70" s="3"/>
      <c r="J70" s="3"/>
      <c r="K70" s="3">
        <v>0.3</v>
      </c>
      <c r="L70" s="3">
        <v>0.3</v>
      </c>
      <c r="M70" s="3">
        <f t="shared" si="2"/>
        <v>0</v>
      </c>
      <c r="N70" s="3"/>
      <c r="O70" s="3"/>
      <c r="P70" s="3"/>
      <c r="Q70" s="3"/>
      <c r="R70" s="3"/>
      <c r="S70" s="3"/>
      <c r="T70" s="3"/>
      <c r="U70" s="65">
        <f t="shared" si="10"/>
        <v>0</v>
      </c>
      <c r="V70" s="3"/>
      <c r="W70" s="3"/>
      <c r="X70" s="3"/>
      <c r="Y70" s="3"/>
      <c r="Z70" s="3"/>
      <c r="AA70" s="3"/>
      <c r="AB70" s="3"/>
      <c r="AC70" s="3"/>
      <c r="AD70" s="65">
        <f t="shared" si="5"/>
        <v>0</v>
      </c>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f t="shared" si="7"/>
        <v>0</v>
      </c>
      <c r="BH70" s="3"/>
      <c r="BI70" s="3"/>
      <c r="BJ70" s="3"/>
      <c r="BK70" s="170" t="s">
        <v>460</v>
      </c>
      <c r="BL70" s="188" t="s">
        <v>147</v>
      </c>
      <c r="BM70" s="170"/>
      <c r="BN70" s="188" t="s">
        <v>90</v>
      </c>
      <c r="BO70" s="192" t="s">
        <v>386</v>
      </c>
      <c r="BP70" s="188" t="s">
        <v>637</v>
      </c>
      <c r="BQ70" s="133">
        <v>2021</v>
      </c>
      <c r="BR70" s="95"/>
      <c r="BS70" s="95"/>
      <c r="BT70" s="97"/>
      <c r="BU70" s="67"/>
      <c r="BV70" s="74" t="s">
        <v>440</v>
      </c>
      <c r="BW70" s="74"/>
      <c r="BX70" s="74"/>
      <c r="BY70" s="74"/>
      <c r="CH70" s="75">
        <v>2022</v>
      </c>
      <c r="CI70" s="75" t="s">
        <v>625</v>
      </c>
      <c r="DF70" s="159">
        <f t="shared" si="61"/>
        <v>0</v>
      </c>
    </row>
    <row r="71" spans="1:110" s="75" customFormat="1" ht="72" x14ac:dyDescent="0.4">
      <c r="A71" s="188">
        <v>5</v>
      </c>
      <c r="B71" s="191" t="s">
        <v>188</v>
      </c>
      <c r="C71" s="71">
        <f t="shared" si="0"/>
        <v>0.6</v>
      </c>
      <c r="D71" s="3"/>
      <c r="E71" s="3">
        <f t="shared" si="58"/>
        <v>0.6</v>
      </c>
      <c r="F71" s="3">
        <f t="shared" si="59"/>
        <v>0.6</v>
      </c>
      <c r="G71" s="65">
        <f t="shared" si="1"/>
        <v>0</v>
      </c>
      <c r="H71" s="3"/>
      <c r="I71" s="3"/>
      <c r="J71" s="3"/>
      <c r="K71" s="3">
        <v>0.3</v>
      </c>
      <c r="L71" s="3">
        <v>0.3</v>
      </c>
      <c r="M71" s="3">
        <f t="shared" si="2"/>
        <v>0</v>
      </c>
      <c r="N71" s="3"/>
      <c r="O71" s="3"/>
      <c r="P71" s="3"/>
      <c r="Q71" s="3"/>
      <c r="R71" s="3"/>
      <c r="S71" s="3"/>
      <c r="T71" s="3"/>
      <c r="U71" s="65">
        <f t="shared" si="10"/>
        <v>0</v>
      </c>
      <c r="V71" s="3"/>
      <c r="W71" s="3"/>
      <c r="X71" s="3"/>
      <c r="Y71" s="3"/>
      <c r="Z71" s="3"/>
      <c r="AA71" s="3"/>
      <c r="AB71" s="3"/>
      <c r="AC71" s="3"/>
      <c r="AD71" s="65">
        <f t="shared" si="5"/>
        <v>0</v>
      </c>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f t="shared" si="7"/>
        <v>0</v>
      </c>
      <c r="BH71" s="3"/>
      <c r="BI71" s="3"/>
      <c r="BJ71" s="3"/>
      <c r="BK71" s="170" t="s">
        <v>460</v>
      </c>
      <c r="BL71" s="188" t="s">
        <v>147</v>
      </c>
      <c r="BM71" s="170"/>
      <c r="BN71" s="188" t="s">
        <v>90</v>
      </c>
      <c r="BO71" s="192" t="s">
        <v>386</v>
      </c>
      <c r="BP71" s="188" t="s">
        <v>637</v>
      </c>
      <c r="BQ71" s="133">
        <v>2021</v>
      </c>
      <c r="BR71" s="95"/>
      <c r="BS71" s="95"/>
      <c r="BT71" s="97"/>
      <c r="BU71" s="67"/>
      <c r="BV71" s="74" t="s">
        <v>440</v>
      </c>
      <c r="BW71" s="74"/>
      <c r="BX71" s="74"/>
      <c r="BY71" s="74"/>
      <c r="CH71" s="75">
        <v>2022</v>
      </c>
      <c r="CI71" s="75" t="s">
        <v>625</v>
      </c>
      <c r="DF71" s="159">
        <f t="shared" si="61"/>
        <v>0</v>
      </c>
    </row>
    <row r="72" spans="1:110" s="75" customFormat="1" ht="72" x14ac:dyDescent="0.4">
      <c r="A72" s="188">
        <v>6</v>
      </c>
      <c r="B72" s="191" t="s">
        <v>189</v>
      </c>
      <c r="C72" s="71">
        <f t="shared" si="0"/>
        <v>0.6</v>
      </c>
      <c r="D72" s="3"/>
      <c r="E72" s="3">
        <f t="shared" si="58"/>
        <v>0.6</v>
      </c>
      <c r="F72" s="3">
        <f t="shared" si="59"/>
        <v>0.6</v>
      </c>
      <c r="G72" s="65">
        <f t="shared" si="1"/>
        <v>0</v>
      </c>
      <c r="H72" s="3"/>
      <c r="I72" s="3"/>
      <c r="J72" s="3"/>
      <c r="K72" s="3">
        <v>0.3</v>
      </c>
      <c r="L72" s="3">
        <v>0.3</v>
      </c>
      <c r="M72" s="3">
        <f t="shared" si="2"/>
        <v>0</v>
      </c>
      <c r="N72" s="3"/>
      <c r="O72" s="3"/>
      <c r="P72" s="3"/>
      <c r="Q72" s="3"/>
      <c r="R72" s="3"/>
      <c r="S72" s="3"/>
      <c r="T72" s="3"/>
      <c r="U72" s="65">
        <f t="shared" si="10"/>
        <v>0</v>
      </c>
      <c r="V72" s="3"/>
      <c r="W72" s="3"/>
      <c r="X72" s="3"/>
      <c r="Y72" s="3"/>
      <c r="Z72" s="3"/>
      <c r="AA72" s="3"/>
      <c r="AB72" s="3"/>
      <c r="AC72" s="3"/>
      <c r="AD72" s="65">
        <f t="shared" si="5"/>
        <v>0</v>
      </c>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f t="shared" si="7"/>
        <v>0</v>
      </c>
      <c r="BH72" s="3"/>
      <c r="BI72" s="3"/>
      <c r="BJ72" s="3"/>
      <c r="BK72" s="170" t="s">
        <v>460</v>
      </c>
      <c r="BL72" s="188" t="s">
        <v>147</v>
      </c>
      <c r="BM72" s="170" t="s">
        <v>374</v>
      </c>
      <c r="BN72" s="188" t="s">
        <v>90</v>
      </c>
      <c r="BO72" s="192" t="s">
        <v>386</v>
      </c>
      <c r="BP72" s="188" t="s">
        <v>637</v>
      </c>
      <c r="BQ72" s="133">
        <v>2021</v>
      </c>
      <c r="BR72" s="95"/>
      <c r="BS72" s="95"/>
      <c r="BT72" s="97"/>
      <c r="BU72" s="67"/>
      <c r="BV72" s="74" t="s">
        <v>440</v>
      </c>
      <c r="BW72" s="74"/>
      <c r="BX72" s="74"/>
      <c r="BY72" s="74"/>
      <c r="CH72" s="75">
        <v>2022</v>
      </c>
      <c r="CI72" s="75" t="s">
        <v>625</v>
      </c>
      <c r="DF72" s="159">
        <f t="shared" si="61"/>
        <v>0</v>
      </c>
    </row>
    <row r="73" spans="1:110" s="75" customFormat="1" ht="36" x14ac:dyDescent="0.4">
      <c r="A73" s="188">
        <v>7</v>
      </c>
      <c r="B73" s="99" t="s">
        <v>733</v>
      </c>
      <c r="C73" s="71">
        <f t="shared" ref="C73" si="62">D73+E73</f>
        <v>12</v>
      </c>
      <c r="D73" s="3"/>
      <c r="E73" s="3">
        <f t="shared" ref="E73" si="63">F73+U73+BG73</f>
        <v>12</v>
      </c>
      <c r="F73" s="3">
        <f t="shared" ref="F73" si="64">G73+K73+L73+M73+R73+S73+T73</f>
        <v>12</v>
      </c>
      <c r="G73" s="65">
        <f t="shared" ref="G73" si="65">H73+I73+J73</f>
        <v>0.5</v>
      </c>
      <c r="H73" s="3"/>
      <c r="I73" s="3">
        <v>0.5</v>
      </c>
      <c r="J73" s="3"/>
      <c r="K73" s="3">
        <v>5.5</v>
      </c>
      <c r="L73" s="3">
        <v>6</v>
      </c>
      <c r="M73" s="3">
        <f t="shared" ref="M73" si="66">N73+O73+P73</f>
        <v>0</v>
      </c>
      <c r="N73" s="3"/>
      <c r="O73" s="3"/>
      <c r="P73" s="3"/>
      <c r="Q73" s="3"/>
      <c r="R73" s="3"/>
      <c r="S73" s="3"/>
      <c r="T73" s="3"/>
      <c r="U73" s="65">
        <f t="shared" ref="U73" si="67">V73+W73+X73+Y73+Z73+AA73+AB73+AC73+AD73+AU73+AV73+AW73+AX73+AY73+AZ73+BA73+BB73+BC73+BD73+BE73+BF73</f>
        <v>0</v>
      </c>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170" t="s">
        <v>460</v>
      </c>
      <c r="BL73" s="188" t="s">
        <v>130</v>
      </c>
      <c r="BM73" s="170"/>
      <c r="BN73" s="188" t="s">
        <v>90</v>
      </c>
      <c r="BO73" s="14"/>
      <c r="BP73" s="188" t="s">
        <v>745</v>
      </c>
      <c r="BQ73" s="67"/>
      <c r="BR73" s="67"/>
      <c r="DA73" s="6"/>
      <c r="DD73" s="75" t="s">
        <v>746</v>
      </c>
      <c r="DF73" s="159">
        <f t="shared" si="61"/>
        <v>0</v>
      </c>
    </row>
    <row r="74" spans="1:110" s="75" customFormat="1" ht="36" x14ac:dyDescent="0.4">
      <c r="A74" s="188">
        <v>8</v>
      </c>
      <c r="B74" s="99" t="s">
        <v>195</v>
      </c>
      <c r="C74" s="71">
        <f t="shared" si="0"/>
        <v>0.9</v>
      </c>
      <c r="D74" s="3"/>
      <c r="E74" s="3">
        <f t="shared" si="58"/>
        <v>0.9</v>
      </c>
      <c r="F74" s="3">
        <f t="shared" si="59"/>
        <v>0.9</v>
      </c>
      <c r="G74" s="65">
        <f t="shared" si="1"/>
        <v>0</v>
      </c>
      <c r="H74" s="3"/>
      <c r="I74" s="3"/>
      <c r="J74" s="3"/>
      <c r="K74" s="3">
        <v>0.5</v>
      </c>
      <c r="L74" s="3">
        <v>0.4</v>
      </c>
      <c r="M74" s="3">
        <f t="shared" si="2"/>
        <v>0</v>
      </c>
      <c r="N74" s="3"/>
      <c r="O74" s="3"/>
      <c r="P74" s="3"/>
      <c r="Q74" s="3"/>
      <c r="R74" s="3"/>
      <c r="S74" s="3"/>
      <c r="T74" s="3"/>
      <c r="U74" s="65">
        <f t="shared" si="10"/>
        <v>0</v>
      </c>
      <c r="V74" s="3"/>
      <c r="W74" s="3"/>
      <c r="X74" s="3"/>
      <c r="Y74" s="3"/>
      <c r="Z74" s="3"/>
      <c r="AA74" s="3"/>
      <c r="AB74" s="3"/>
      <c r="AC74" s="3"/>
      <c r="AD74" s="65">
        <f t="shared" si="5"/>
        <v>0</v>
      </c>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f t="shared" si="7"/>
        <v>0</v>
      </c>
      <c r="BH74" s="3"/>
      <c r="BI74" s="3"/>
      <c r="BJ74" s="3"/>
      <c r="BK74" s="170" t="s">
        <v>460</v>
      </c>
      <c r="BL74" s="188" t="s">
        <v>130</v>
      </c>
      <c r="BM74" s="170" t="s">
        <v>196</v>
      </c>
      <c r="BN74" s="188" t="s">
        <v>90</v>
      </c>
      <c r="BO74" s="192"/>
      <c r="BP74" s="188" t="s">
        <v>638</v>
      </c>
      <c r="BQ74" s="133">
        <v>2022</v>
      </c>
      <c r="BR74" s="67"/>
      <c r="BS74" s="67"/>
      <c r="BT74" s="67"/>
      <c r="BU74" s="67"/>
      <c r="BV74" s="74" t="s">
        <v>440</v>
      </c>
      <c r="BW74" s="74"/>
      <c r="BX74" s="74"/>
      <c r="BY74" s="74"/>
      <c r="CH74" s="75">
        <v>2022</v>
      </c>
      <c r="CI74" s="75" t="s">
        <v>625</v>
      </c>
      <c r="DF74" s="159">
        <f t="shared" si="61"/>
        <v>0</v>
      </c>
    </row>
    <row r="75" spans="1:110" s="75" customFormat="1" ht="126" x14ac:dyDescent="0.4">
      <c r="A75" s="188">
        <v>9</v>
      </c>
      <c r="B75" s="99" t="s">
        <v>193</v>
      </c>
      <c r="C75" s="3">
        <f>D75+E75</f>
        <v>1.9500000000000004</v>
      </c>
      <c r="D75" s="3">
        <v>0.25</v>
      </c>
      <c r="E75" s="3">
        <f t="shared" si="58"/>
        <v>1.7000000000000004</v>
      </c>
      <c r="F75" s="3">
        <f t="shared" si="59"/>
        <v>1.4700000000000002</v>
      </c>
      <c r="G75" s="65">
        <f t="shared" si="1"/>
        <v>0.76</v>
      </c>
      <c r="H75" s="3"/>
      <c r="I75" s="3">
        <v>0.76</v>
      </c>
      <c r="J75" s="3"/>
      <c r="K75" s="3">
        <v>0.61</v>
      </c>
      <c r="L75" s="3">
        <v>0.09</v>
      </c>
      <c r="M75" s="3">
        <f>N75+O75+P75</f>
        <v>0</v>
      </c>
      <c r="N75" s="3"/>
      <c r="O75" s="3"/>
      <c r="P75" s="3">
        <v>0</v>
      </c>
      <c r="Q75" s="3"/>
      <c r="R75" s="3">
        <v>0.01</v>
      </c>
      <c r="S75" s="3"/>
      <c r="T75" s="3"/>
      <c r="U75" s="3">
        <f>V75+W75+X75+Y75+Z75+AA75+AB75+AC75+AD75+AU75+AV75+AW75+AX75+AY75+AZ75+BA75+BB75+BC75+BD75+BE75+BF75</f>
        <v>0.12</v>
      </c>
      <c r="V75" s="3"/>
      <c r="W75" s="3"/>
      <c r="X75" s="3"/>
      <c r="Y75" s="3"/>
      <c r="Z75" s="3"/>
      <c r="AA75" s="3"/>
      <c r="AB75" s="3"/>
      <c r="AC75" s="3"/>
      <c r="AD75" s="3">
        <f t="shared" ref="AD75:AD76" si="68">SUM(AE75:AT75)</f>
        <v>0.09</v>
      </c>
      <c r="AE75" s="3"/>
      <c r="AF75" s="3">
        <v>0.04</v>
      </c>
      <c r="AG75" s="3"/>
      <c r="AH75" s="3"/>
      <c r="AI75" s="3"/>
      <c r="AJ75" s="3"/>
      <c r="AK75" s="3"/>
      <c r="AL75" s="3"/>
      <c r="AM75" s="3"/>
      <c r="AN75" s="3"/>
      <c r="AO75" s="3"/>
      <c r="AP75" s="3"/>
      <c r="AQ75" s="3">
        <v>0.05</v>
      </c>
      <c r="AR75" s="3"/>
      <c r="AS75" s="3"/>
      <c r="AT75" s="3"/>
      <c r="AU75" s="3"/>
      <c r="AV75" s="3"/>
      <c r="AW75" s="3"/>
      <c r="AX75" s="3">
        <v>0.01</v>
      </c>
      <c r="AY75" s="3"/>
      <c r="AZ75" s="3"/>
      <c r="BA75" s="3"/>
      <c r="BB75" s="3"/>
      <c r="BC75" s="3"/>
      <c r="BD75" s="3">
        <v>0.02</v>
      </c>
      <c r="BE75" s="3"/>
      <c r="BF75" s="3"/>
      <c r="BG75" s="3">
        <f>BH75+BI75+BJ75</f>
        <v>0.11</v>
      </c>
      <c r="BH75" s="3"/>
      <c r="BI75" s="3">
        <v>0.11</v>
      </c>
      <c r="BJ75" s="3"/>
      <c r="BK75" s="170" t="s">
        <v>460</v>
      </c>
      <c r="BL75" s="188" t="s">
        <v>130</v>
      </c>
      <c r="BM75" s="170" t="s">
        <v>194</v>
      </c>
      <c r="BN75" s="188" t="s">
        <v>90</v>
      </c>
      <c r="BO75" s="14"/>
      <c r="BP75" s="188" t="s">
        <v>637</v>
      </c>
      <c r="BQ75" s="67"/>
      <c r="BR75" s="67"/>
      <c r="CH75" s="75">
        <v>2022</v>
      </c>
      <c r="CI75" s="75" t="s">
        <v>632</v>
      </c>
      <c r="DF75" s="159">
        <f t="shared" si="61"/>
        <v>0</v>
      </c>
    </row>
    <row r="76" spans="1:110" s="75" customFormat="1" ht="126" x14ac:dyDescent="0.4">
      <c r="A76" s="188">
        <v>10</v>
      </c>
      <c r="B76" s="99" t="s">
        <v>193</v>
      </c>
      <c r="C76" s="3">
        <f t="shared" ref="C76" si="69">D76+E76</f>
        <v>5.39</v>
      </c>
      <c r="D76" s="3">
        <v>0.22</v>
      </c>
      <c r="E76" s="3">
        <f t="shared" si="58"/>
        <v>5.17</v>
      </c>
      <c r="F76" s="3">
        <f t="shared" si="59"/>
        <v>4.45</v>
      </c>
      <c r="G76" s="65">
        <f t="shared" si="1"/>
        <v>1.96</v>
      </c>
      <c r="H76" s="3"/>
      <c r="I76" s="3">
        <v>1.96</v>
      </c>
      <c r="J76" s="3"/>
      <c r="K76" s="3">
        <v>2.02</v>
      </c>
      <c r="L76" s="3">
        <v>0.46</v>
      </c>
      <c r="M76" s="3">
        <f t="shared" ref="M76" si="70">N76+O76+P76</f>
        <v>0</v>
      </c>
      <c r="N76" s="3"/>
      <c r="O76" s="3"/>
      <c r="P76" s="3">
        <v>0</v>
      </c>
      <c r="Q76" s="3"/>
      <c r="R76" s="3">
        <v>0.01</v>
      </c>
      <c r="S76" s="3"/>
      <c r="T76" s="3"/>
      <c r="U76" s="3">
        <f t="shared" ref="U76" si="71">V76+W76+X76+Y76+Z76+AA76+AB76+AC76+AD76+AU76+AV76+AW76+AX76+AY76+AZ76+BA76+BB76+BC76+BD76+BE76+BF76</f>
        <v>0.63</v>
      </c>
      <c r="V76" s="3"/>
      <c r="W76" s="3"/>
      <c r="X76" s="3"/>
      <c r="Y76" s="3"/>
      <c r="Z76" s="3"/>
      <c r="AA76" s="3"/>
      <c r="AB76" s="3"/>
      <c r="AC76" s="3"/>
      <c r="AD76" s="3">
        <f t="shared" si="68"/>
        <v>0.23</v>
      </c>
      <c r="AE76" s="3"/>
      <c r="AF76" s="3"/>
      <c r="AG76" s="3"/>
      <c r="AH76" s="3"/>
      <c r="AI76" s="3">
        <v>0.01</v>
      </c>
      <c r="AJ76" s="3"/>
      <c r="AK76" s="3"/>
      <c r="AL76" s="3"/>
      <c r="AM76" s="3"/>
      <c r="AN76" s="3"/>
      <c r="AO76" s="3"/>
      <c r="AP76" s="3"/>
      <c r="AQ76" s="3">
        <v>0.22</v>
      </c>
      <c r="AR76" s="3"/>
      <c r="AS76" s="3"/>
      <c r="AT76" s="3"/>
      <c r="AU76" s="3"/>
      <c r="AV76" s="3">
        <v>0.04</v>
      </c>
      <c r="AW76" s="3"/>
      <c r="AX76" s="3">
        <v>0.13</v>
      </c>
      <c r="AY76" s="3"/>
      <c r="AZ76" s="3"/>
      <c r="BA76" s="3"/>
      <c r="BB76" s="3"/>
      <c r="BC76" s="3"/>
      <c r="BD76" s="3">
        <v>0.23</v>
      </c>
      <c r="BE76" s="3"/>
      <c r="BF76" s="3"/>
      <c r="BG76" s="3">
        <f t="shared" ref="BG76" si="72">BH76+BI76+BJ76</f>
        <v>0.09</v>
      </c>
      <c r="BH76" s="3"/>
      <c r="BI76" s="3">
        <v>0.09</v>
      </c>
      <c r="BJ76" s="3"/>
      <c r="BK76" s="170" t="s">
        <v>460</v>
      </c>
      <c r="BL76" s="188" t="s">
        <v>149</v>
      </c>
      <c r="BM76" s="170" t="s">
        <v>633</v>
      </c>
      <c r="BN76" s="188" t="s">
        <v>90</v>
      </c>
      <c r="BO76" s="14"/>
      <c r="BP76" s="188" t="s">
        <v>637</v>
      </c>
      <c r="BQ76" s="67"/>
      <c r="BR76" s="67"/>
      <c r="CH76" s="75">
        <v>2022</v>
      </c>
      <c r="DF76" s="159">
        <f t="shared" si="61"/>
        <v>0</v>
      </c>
    </row>
    <row r="77" spans="1:110" s="75" customFormat="1" ht="72" x14ac:dyDescent="0.4">
      <c r="A77" s="188">
        <v>11</v>
      </c>
      <c r="B77" s="190" t="s">
        <v>197</v>
      </c>
      <c r="C77" s="71">
        <f t="shared" si="0"/>
        <v>1.5</v>
      </c>
      <c r="D77" s="3"/>
      <c r="E77" s="65">
        <f t="shared" si="58"/>
        <v>1.5</v>
      </c>
      <c r="F77" s="65">
        <f t="shared" si="59"/>
        <v>1.5</v>
      </c>
      <c r="G77" s="65">
        <f t="shared" ref="G77:G140" si="73">H77+I77+J77</f>
        <v>0</v>
      </c>
      <c r="H77" s="3"/>
      <c r="I77" s="3"/>
      <c r="J77" s="3"/>
      <c r="K77" s="3">
        <v>0.15</v>
      </c>
      <c r="L77" s="3">
        <v>1.35</v>
      </c>
      <c r="M77" s="3">
        <f t="shared" si="2"/>
        <v>0</v>
      </c>
      <c r="N77" s="3"/>
      <c r="O77" s="3"/>
      <c r="P77" s="3"/>
      <c r="Q77" s="3"/>
      <c r="R77" s="3"/>
      <c r="S77" s="3"/>
      <c r="T77" s="3"/>
      <c r="U77" s="65">
        <f t="shared" si="10"/>
        <v>0</v>
      </c>
      <c r="V77" s="3"/>
      <c r="W77" s="3"/>
      <c r="X77" s="3"/>
      <c r="Y77" s="3"/>
      <c r="Z77" s="3"/>
      <c r="AA77" s="3"/>
      <c r="AB77" s="3"/>
      <c r="AC77" s="3"/>
      <c r="AD77" s="65">
        <f t="shared" si="5"/>
        <v>0</v>
      </c>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f t="shared" si="7"/>
        <v>0</v>
      </c>
      <c r="BH77" s="3"/>
      <c r="BI77" s="3"/>
      <c r="BJ77" s="3"/>
      <c r="BK77" s="170" t="s">
        <v>460</v>
      </c>
      <c r="BL77" s="188" t="s">
        <v>149</v>
      </c>
      <c r="BM77" s="170"/>
      <c r="BN77" s="188" t="s">
        <v>90</v>
      </c>
      <c r="BO77" s="192" t="s">
        <v>386</v>
      </c>
      <c r="BP77" s="188" t="s">
        <v>637</v>
      </c>
      <c r="BQ77" s="133">
        <v>2021</v>
      </c>
      <c r="BR77" s="67"/>
      <c r="BS77" s="67"/>
      <c r="BT77" s="97"/>
      <c r="BU77" s="67"/>
      <c r="BV77" s="74"/>
      <c r="BW77" s="74"/>
      <c r="BX77" s="74"/>
      <c r="BY77" s="74"/>
      <c r="CH77" s="75">
        <v>2022</v>
      </c>
      <c r="CI77" s="75" t="s">
        <v>625</v>
      </c>
      <c r="DF77" s="159">
        <f t="shared" si="61"/>
        <v>0</v>
      </c>
    </row>
    <row r="78" spans="1:110" s="75" customFormat="1" ht="36" x14ac:dyDescent="0.4">
      <c r="A78" s="188">
        <v>12</v>
      </c>
      <c r="B78" s="190" t="s">
        <v>448</v>
      </c>
      <c r="C78" s="71">
        <f t="shared" si="0"/>
        <v>0.25</v>
      </c>
      <c r="D78" s="3"/>
      <c r="E78" s="65">
        <f t="shared" si="58"/>
        <v>0.25</v>
      </c>
      <c r="F78" s="65">
        <f t="shared" si="59"/>
        <v>0.25</v>
      </c>
      <c r="G78" s="65">
        <f t="shared" si="73"/>
        <v>0</v>
      </c>
      <c r="H78" s="3"/>
      <c r="I78" s="3"/>
      <c r="J78" s="3"/>
      <c r="K78" s="3">
        <v>0.05</v>
      </c>
      <c r="L78" s="3">
        <v>0.2</v>
      </c>
      <c r="M78" s="3">
        <f t="shared" si="2"/>
        <v>0</v>
      </c>
      <c r="N78" s="3"/>
      <c r="O78" s="3"/>
      <c r="P78" s="3"/>
      <c r="Q78" s="3"/>
      <c r="R78" s="3"/>
      <c r="S78" s="3"/>
      <c r="T78" s="3"/>
      <c r="U78" s="65">
        <f t="shared" si="10"/>
        <v>0</v>
      </c>
      <c r="V78" s="3"/>
      <c r="W78" s="3"/>
      <c r="X78" s="3"/>
      <c r="Y78" s="3"/>
      <c r="Z78" s="3"/>
      <c r="AA78" s="3"/>
      <c r="AB78" s="3"/>
      <c r="AC78" s="3"/>
      <c r="AD78" s="65">
        <f t="shared" si="5"/>
        <v>0</v>
      </c>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f t="shared" si="7"/>
        <v>0</v>
      </c>
      <c r="BH78" s="3"/>
      <c r="BI78" s="3">
        <v>0</v>
      </c>
      <c r="BJ78" s="3"/>
      <c r="BK78" s="170" t="s">
        <v>460</v>
      </c>
      <c r="BL78" s="188" t="s">
        <v>149</v>
      </c>
      <c r="BM78" s="170" t="s">
        <v>452</v>
      </c>
      <c r="BN78" s="188" t="s">
        <v>90</v>
      </c>
      <c r="BO78" s="189"/>
      <c r="BP78" s="188" t="s">
        <v>637</v>
      </c>
      <c r="BQ78" s="133">
        <v>2021</v>
      </c>
      <c r="BR78" s="95">
        <v>2030</v>
      </c>
      <c r="BS78" s="67"/>
      <c r="BT78" s="73"/>
      <c r="BU78" s="67"/>
      <c r="BV78" s="74"/>
      <c r="BW78" s="74"/>
      <c r="BX78" s="74"/>
      <c r="BY78" s="74"/>
      <c r="CH78" s="75">
        <v>2022</v>
      </c>
      <c r="CI78" s="75" t="s">
        <v>625</v>
      </c>
      <c r="DF78" s="159">
        <f t="shared" si="61"/>
        <v>0</v>
      </c>
    </row>
    <row r="79" spans="1:110" s="75" customFormat="1" ht="36" x14ac:dyDescent="0.4">
      <c r="A79" s="188">
        <v>13</v>
      </c>
      <c r="B79" s="190" t="s">
        <v>449</v>
      </c>
      <c r="C79" s="71">
        <f t="shared" si="0"/>
        <v>0.14000000000000001</v>
      </c>
      <c r="D79" s="3"/>
      <c r="E79" s="65">
        <f t="shared" si="58"/>
        <v>0.14000000000000001</v>
      </c>
      <c r="F79" s="65">
        <f t="shared" si="59"/>
        <v>0.14000000000000001</v>
      </c>
      <c r="G79" s="65">
        <f t="shared" si="73"/>
        <v>0</v>
      </c>
      <c r="H79" s="3"/>
      <c r="I79" s="3"/>
      <c r="J79" s="3"/>
      <c r="K79" s="3">
        <v>0.04</v>
      </c>
      <c r="L79" s="3">
        <v>0.1</v>
      </c>
      <c r="M79" s="3">
        <f t="shared" si="2"/>
        <v>0</v>
      </c>
      <c r="N79" s="3"/>
      <c r="O79" s="3"/>
      <c r="P79" s="3"/>
      <c r="Q79" s="3"/>
      <c r="R79" s="3"/>
      <c r="S79" s="3"/>
      <c r="T79" s="3"/>
      <c r="U79" s="65">
        <f t="shared" si="10"/>
        <v>0</v>
      </c>
      <c r="V79" s="3"/>
      <c r="W79" s="3"/>
      <c r="X79" s="3"/>
      <c r="Y79" s="3"/>
      <c r="Z79" s="3"/>
      <c r="AA79" s="3"/>
      <c r="AB79" s="3"/>
      <c r="AC79" s="3"/>
      <c r="AD79" s="65">
        <f t="shared" ref="AD79:AD127" si="74">SUM(AE79:AT79)</f>
        <v>0</v>
      </c>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71"/>
      <c r="BE79" s="3"/>
      <c r="BF79" s="3"/>
      <c r="BG79" s="3">
        <f t="shared" si="7"/>
        <v>0</v>
      </c>
      <c r="BH79" s="3"/>
      <c r="BI79" s="82"/>
      <c r="BJ79" s="3"/>
      <c r="BK79" s="170" t="s">
        <v>460</v>
      </c>
      <c r="BL79" s="188" t="s">
        <v>149</v>
      </c>
      <c r="BM79" s="170" t="s">
        <v>453</v>
      </c>
      <c r="BN79" s="188" t="s">
        <v>90</v>
      </c>
      <c r="BO79" s="192"/>
      <c r="BP79" s="188" t="s">
        <v>638</v>
      </c>
      <c r="BQ79" s="133"/>
      <c r="BR79" s="6"/>
      <c r="BS79" s="6"/>
      <c r="BT79" s="97"/>
      <c r="BU79" s="6"/>
      <c r="CH79" s="75">
        <v>2022</v>
      </c>
      <c r="CI79" s="75" t="s">
        <v>625</v>
      </c>
      <c r="DF79" s="159">
        <f t="shared" si="61"/>
        <v>0</v>
      </c>
    </row>
    <row r="80" spans="1:110" s="75" customFormat="1" ht="72" x14ac:dyDescent="0.4">
      <c r="A80" s="188">
        <v>14</v>
      </c>
      <c r="B80" s="14" t="s">
        <v>198</v>
      </c>
      <c r="C80" s="71">
        <f t="shared" ref="C80:C128" si="75">D80+E80</f>
        <v>0.45</v>
      </c>
      <c r="D80" s="3"/>
      <c r="E80" s="65">
        <f t="shared" si="58"/>
        <v>0.45</v>
      </c>
      <c r="F80" s="65">
        <f t="shared" si="59"/>
        <v>0.45</v>
      </c>
      <c r="G80" s="65">
        <f t="shared" si="73"/>
        <v>0</v>
      </c>
      <c r="H80" s="3"/>
      <c r="I80" s="3"/>
      <c r="J80" s="3"/>
      <c r="K80" s="3">
        <v>0.4</v>
      </c>
      <c r="L80" s="3"/>
      <c r="M80" s="3">
        <f t="shared" ref="M80:M128" si="76">N80+O80+P80</f>
        <v>0.05</v>
      </c>
      <c r="N80" s="3">
        <v>0.05</v>
      </c>
      <c r="O80" s="3"/>
      <c r="P80" s="3"/>
      <c r="Q80" s="3"/>
      <c r="R80" s="3"/>
      <c r="S80" s="3"/>
      <c r="T80" s="3"/>
      <c r="U80" s="65">
        <f t="shared" ref="U80:U129" si="77">V80+W80+X80+Y80+Z80+AA80+AB80+AC80+AD80+AU80+AV80+AW80+AX80+AY80+AZ80+BA80+BB80+BC80+BD80+BE80+BF80</f>
        <v>0</v>
      </c>
      <c r="V80" s="3"/>
      <c r="W80" s="3"/>
      <c r="X80" s="3"/>
      <c r="Y80" s="3"/>
      <c r="Z80" s="3"/>
      <c r="AA80" s="3"/>
      <c r="AB80" s="3"/>
      <c r="AC80" s="3"/>
      <c r="AD80" s="65">
        <f t="shared" si="74"/>
        <v>0</v>
      </c>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f t="shared" ref="BG80:BG128" si="78">BH80+BI80+BJ80</f>
        <v>0</v>
      </c>
      <c r="BH80" s="3"/>
      <c r="BI80" s="3"/>
      <c r="BJ80" s="3"/>
      <c r="BK80" s="170" t="s">
        <v>460</v>
      </c>
      <c r="BL80" s="188" t="s">
        <v>142</v>
      </c>
      <c r="BM80" s="170" t="s">
        <v>199</v>
      </c>
      <c r="BN80" s="188" t="s">
        <v>90</v>
      </c>
      <c r="BO80" s="192" t="s">
        <v>386</v>
      </c>
      <c r="BP80" s="188" t="s">
        <v>637</v>
      </c>
      <c r="BQ80" s="133">
        <v>2021</v>
      </c>
      <c r="BR80" s="103">
        <v>0.4</v>
      </c>
      <c r="BS80" s="6"/>
      <c r="BT80" s="97"/>
      <c r="BU80" s="6"/>
      <c r="BY80" s="75" t="s">
        <v>485</v>
      </c>
      <c r="CH80" s="75">
        <v>2022</v>
      </c>
      <c r="CI80" s="75" t="s">
        <v>616</v>
      </c>
      <c r="DF80" s="159">
        <f t="shared" si="61"/>
        <v>0</v>
      </c>
    </row>
    <row r="81" spans="1:110" s="75" customFormat="1" ht="72" x14ac:dyDescent="0.4">
      <c r="A81" s="188">
        <v>15</v>
      </c>
      <c r="B81" s="191" t="s">
        <v>200</v>
      </c>
      <c r="C81" s="71">
        <f t="shared" si="75"/>
        <v>0.18</v>
      </c>
      <c r="D81" s="3"/>
      <c r="E81" s="65">
        <f t="shared" si="58"/>
        <v>0.18</v>
      </c>
      <c r="F81" s="65">
        <f t="shared" si="59"/>
        <v>0.18</v>
      </c>
      <c r="G81" s="65">
        <f t="shared" si="73"/>
        <v>0</v>
      </c>
      <c r="H81" s="3"/>
      <c r="I81" s="3"/>
      <c r="J81" s="3"/>
      <c r="K81" s="3">
        <v>0.11</v>
      </c>
      <c r="L81" s="3"/>
      <c r="M81" s="3">
        <f t="shared" si="76"/>
        <v>7.0000000000000007E-2</v>
      </c>
      <c r="N81" s="3"/>
      <c r="O81" s="3"/>
      <c r="P81" s="3">
        <v>7.0000000000000007E-2</v>
      </c>
      <c r="Q81" s="3"/>
      <c r="R81" s="3"/>
      <c r="S81" s="3"/>
      <c r="T81" s="3"/>
      <c r="U81" s="65">
        <f t="shared" si="77"/>
        <v>0</v>
      </c>
      <c r="V81" s="3"/>
      <c r="W81" s="3"/>
      <c r="X81" s="3"/>
      <c r="Y81" s="3"/>
      <c r="Z81" s="3"/>
      <c r="AA81" s="3"/>
      <c r="AB81" s="3"/>
      <c r="AC81" s="3"/>
      <c r="AD81" s="65">
        <f t="shared" si="74"/>
        <v>0</v>
      </c>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f t="shared" si="78"/>
        <v>0</v>
      </c>
      <c r="BH81" s="3"/>
      <c r="BI81" s="3"/>
      <c r="BJ81" s="3"/>
      <c r="BK81" s="170" t="s">
        <v>460</v>
      </c>
      <c r="BL81" s="188" t="s">
        <v>142</v>
      </c>
      <c r="BM81" s="170" t="s">
        <v>201</v>
      </c>
      <c r="BN81" s="188" t="s">
        <v>90</v>
      </c>
      <c r="BO81" s="192" t="s">
        <v>386</v>
      </c>
      <c r="BP81" s="188" t="s">
        <v>637</v>
      </c>
      <c r="BQ81" s="133">
        <v>2021</v>
      </c>
      <c r="BR81" s="95"/>
      <c r="BS81" s="6"/>
      <c r="BT81" s="97"/>
      <c r="BU81" s="6"/>
      <c r="BY81" s="75" t="s">
        <v>485</v>
      </c>
      <c r="CH81" s="75">
        <v>2022</v>
      </c>
      <c r="DF81" s="159">
        <f t="shared" si="61"/>
        <v>0</v>
      </c>
    </row>
    <row r="82" spans="1:110" s="75" customFormat="1" ht="72" x14ac:dyDescent="0.4">
      <c r="A82" s="188">
        <v>16</v>
      </c>
      <c r="B82" s="191" t="s">
        <v>202</v>
      </c>
      <c r="C82" s="71">
        <f t="shared" si="75"/>
        <v>0.16</v>
      </c>
      <c r="D82" s="3"/>
      <c r="E82" s="65">
        <f t="shared" si="58"/>
        <v>0.16</v>
      </c>
      <c r="F82" s="65">
        <f t="shared" si="59"/>
        <v>0.16</v>
      </c>
      <c r="G82" s="65">
        <f t="shared" si="73"/>
        <v>0</v>
      </c>
      <c r="H82" s="3"/>
      <c r="I82" s="3"/>
      <c r="J82" s="3"/>
      <c r="K82" s="3">
        <v>0.16</v>
      </c>
      <c r="L82" s="3"/>
      <c r="M82" s="3">
        <f t="shared" si="76"/>
        <v>0</v>
      </c>
      <c r="N82" s="3"/>
      <c r="O82" s="3"/>
      <c r="P82" s="3"/>
      <c r="Q82" s="3"/>
      <c r="R82" s="3"/>
      <c r="S82" s="3"/>
      <c r="T82" s="3"/>
      <c r="U82" s="65">
        <f t="shared" si="77"/>
        <v>0</v>
      </c>
      <c r="V82" s="3"/>
      <c r="W82" s="3"/>
      <c r="X82" s="3"/>
      <c r="Y82" s="3"/>
      <c r="Z82" s="3"/>
      <c r="AA82" s="3"/>
      <c r="AB82" s="3"/>
      <c r="AC82" s="3"/>
      <c r="AD82" s="65">
        <f t="shared" si="74"/>
        <v>0</v>
      </c>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f t="shared" si="78"/>
        <v>0</v>
      </c>
      <c r="BH82" s="3"/>
      <c r="BI82" s="3"/>
      <c r="BJ82" s="3"/>
      <c r="BK82" s="170" t="s">
        <v>460</v>
      </c>
      <c r="BL82" s="188" t="s">
        <v>142</v>
      </c>
      <c r="BM82" s="170" t="s">
        <v>203</v>
      </c>
      <c r="BN82" s="188" t="s">
        <v>90</v>
      </c>
      <c r="BO82" s="192" t="s">
        <v>386</v>
      </c>
      <c r="BP82" s="188" t="s">
        <v>637</v>
      </c>
      <c r="BQ82" s="133">
        <v>2021</v>
      </c>
      <c r="BR82" s="95"/>
      <c r="BS82" s="6"/>
      <c r="BT82" s="97"/>
      <c r="BU82" s="6"/>
      <c r="BY82" s="75" t="s">
        <v>485</v>
      </c>
      <c r="CH82" s="75">
        <v>2022</v>
      </c>
      <c r="DF82" s="159">
        <f t="shared" si="61"/>
        <v>0</v>
      </c>
    </row>
    <row r="83" spans="1:110" s="75" customFormat="1" ht="72" x14ac:dyDescent="0.4">
      <c r="A83" s="188">
        <v>17</v>
      </c>
      <c r="B83" s="191" t="s">
        <v>204</v>
      </c>
      <c r="C83" s="71">
        <f t="shared" si="75"/>
        <v>0.2</v>
      </c>
      <c r="D83" s="3"/>
      <c r="E83" s="65">
        <f t="shared" si="58"/>
        <v>0.2</v>
      </c>
      <c r="F83" s="65">
        <f t="shared" si="59"/>
        <v>0.2</v>
      </c>
      <c r="G83" s="65">
        <f t="shared" si="73"/>
        <v>0</v>
      </c>
      <c r="H83" s="3"/>
      <c r="I83" s="3"/>
      <c r="J83" s="3"/>
      <c r="K83" s="3">
        <v>0.2</v>
      </c>
      <c r="L83" s="3"/>
      <c r="M83" s="3">
        <f t="shared" si="76"/>
        <v>0</v>
      </c>
      <c r="N83" s="3"/>
      <c r="O83" s="3"/>
      <c r="P83" s="3"/>
      <c r="Q83" s="3"/>
      <c r="R83" s="3"/>
      <c r="S83" s="3"/>
      <c r="T83" s="3"/>
      <c r="U83" s="65">
        <f t="shared" si="77"/>
        <v>0</v>
      </c>
      <c r="V83" s="3"/>
      <c r="W83" s="3"/>
      <c r="X83" s="3"/>
      <c r="Y83" s="3"/>
      <c r="Z83" s="3"/>
      <c r="AA83" s="3"/>
      <c r="AB83" s="3"/>
      <c r="AC83" s="3"/>
      <c r="AD83" s="65">
        <f t="shared" si="74"/>
        <v>0</v>
      </c>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f t="shared" si="78"/>
        <v>0</v>
      </c>
      <c r="BH83" s="3"/>
      <c r="BI83" s="3"/>
      <c r="BJ83" s="3"/>
      <c r="BK83" s="170" t="s">
        <v>460</v>
      </c>
      <c r="BL83" s="188" t="s">
        <v>142</v>
      </c>
      <c r="BM83" s="170" t="s">
        <v>205</v>
      </c>
      <c r="BN83" s="188" t="s">
        <v>90</v>
      </c>
      <c r="BO83" s="189" t="s">
        <v>543</v>
      </c>
      <c r="BP83" s="188" t="s">
        <v>637</v>
      </c>
      <c r="BQ83" s="133">
        <v>2021</v>
      </c>
      <c r="BR83" s="95"/>
      <c r="BS83" s="6"/>
      <c r="BT83" s="73"/>
      <c r="BU83" s="6"/>
      <c r="BY83" s="75" t="s">
        <v>485</v>
      </c>
      <c r="CH83" s="75">
        <v>2022</v>
      </c>
      <c r="DF83" s="159">
        <f t="shared" si="61"/>
        <v>0</v>
      </c>
    </row>
    <row r="84" spans="1:110" s="75" customFormat="1" ht="72" x14ac:dyDescent="0.4">
      <c r="A84" s="188">
        <v>18</v>
      </c>
      <c r="B84" s="14" t="s">
        <v>206</v>
      </c>
      <c r="C84" s="71">
        <f t="shared" si="75"/>
        <v>0.12</v>
      </c>
      <c r="D84" s="3"/>
      <c r="E84" s="65">
        <f t="shared" si="58"/>
        <v>0.12</v>
      </c>
      <c r="F84" s="65">
        <f t="shared" si="59"/>
        <v>0.12</v>
      </c>
      <c r="G84" s="65">
        <f t="shared" si="73"/>
        <v>0</v>
      </c>
      <c r="H84" s="3"/>
      <c r="I84" s="3"/>
      <c r="J84" s="3"/>
      <c r="K84" s="3">
        <v>0.12</v>
      </c>
      <c r="L84" s="3"/>
      <c r="M84" s="3">
        <f t="shared" si="76"/>
        <v>0</v>
      </c>
      <c r="N84" s="3"/>
      <c r="O84" s="3"/>
      <c r="P84" s="3"/>
      <c r="Q84" s="3"/>
      <c r="R84" s="3"/>
      <c r="S84" s="3"/>
      <c r="T84" s="3"/>
      <c r="U84" s="65">
        <f t="shared" si="77"/>
        <v>0</v>
      </c>
      <c r="V84" s="3"/>
      <c r="W84" s="3"/>
      <c r="X84" s="3"/>
      <c r="Y84" s="3"/>
      <c r="Z84" s="3"/>
      <c r="AA84" s="3"/>
      <c r="AB84" s="3"/>
      <c r="AC84" s="3"/>
      <c r="AD84" s="65">
        <f t="shared" si="74"/>
        <v>0</v>
      </c>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f t="shared" si="78"/>
        <v>0</v>
      </c>
      <c r="BH84" s="3"/>
      <c r="BI84" s="3"/>
      <c r="BJ84" s="3"/>
      <c r="BK84" s="170" t="s">
        <v>460</v>
      </c>
      <c r="BL84" s="188" t="s">
        <v>142</v>
      </c>
      <c r="BM84" s="170" t="s">
        <v>207</v>
      </c>
      <c r="BN84" s="188" t="s">
        <v>90</v>
      </c>
      <c r="BO84" s="192" t="s">
        <v>386</v>
      </c>
      <c r="BP84" s="188" t="s">
        <v>637</v>
      </c>
      <c r="BQ84" s="133">
        <v>2021</v>
      </c>
      <c r="BR84" s="95"/>
      <c r="BS84" s="6"/>
      <c r="BT84" s="97"/>
      <c r="BU84" s="6"/>
      <c r="CH84" s="75">
        <v>2022</v>
      </c>
      <c r="DF84" s="159">
        <f t="shared" si="61"/>
        <v>0</v>
      </c>
    </row>
    <row r="85" spans="1:110" s="75" customFormat="1" ht="72" x14ac:dyDescent="0.4">
      <c r="A85" s="188">
        <v>19</v>
      </c>
      <c r="B85" s="14" t="s">
        <v>208</v>
      </c>
      <c r="C85" s="71">
        <f t="shared" si="75"/>
        <v>0.16</v>
      </c>
      <c r="D85" s="3"/>
      <c r="E85" s="65">
        <f t="shared" si="58"/>
        <v>0.16</v>
      </c>
      <c r="F85" s="65">
        <f t="shared" si="59"/>
        <v>0.16</v>
      </c>
      <c r="G85" s="65">
        <f t="shared" si="73"/>
        <v>0</v>
      </c>
      <c r="H85" s="3"/>
      <c r="I85" s="3"/>
      <c r="J85" s="3"/>
      <c r="K85" s="3">
        <v>0.1</v>
      </c>
      <c r="L85" s="3">
        <v>0.06</v>
      </c>
      <c r="M85" s="3">
        <f t="shared" si="76"/>
        <v>0</v>
      </c>
      <c r="N85" s="3"/>
      <c r="O85" s="3"/>
      <c r="P85" s="3"/>
      <c r="Q85" s="3"/>
      <c r="R85" s="3"/>
      <c r="S85" s="3"/>
      <c r="T85" s="3"/>
      <c r="U85" s="65">
        <f t="shared" si="77"/>
        <v>0</v>
      </c>
      <c r="V85" s="3"/>
      <c r="W85" s="3"/>
      <c r="X85" s="3"/>
      <c r="Y85" s="3"/>
      <c r="Z85" s="3"/>
      <c r="AA85" s="3"/>
      <c r="AB85" s="3"/>
      <c r="AC85" s="3"/>
      <c r="AD85" s="65">
        <f t="shared" si="74"/>
        <v>0</v>
      </c>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f t="shared" si="78"/>
        <v>0</v>
      </c>
      <c r="BH85" s="3"/>
      <c r="BI85" s="3"/>
      <c r="BJ85" s="3"/>
      <c r="BK85" s="170" t="s">
        <v>460</v>
      </c>
      <c r="BL85" s="188" t="s">
        <v>142</v>
      </c>
      <c r="BM85" s="170" t="s">
        <v>209</v>
      </c>
      <c r="BN85" s="188" t="s">
        <v>90</v>
      </c>
      <c r="BO85" s="192" t="s">
        <v>386</v>
      </c>
      <c r="BP85" s="188" t="s">
        <v>637</v>
      </c>
      <c r="BQ85" s="133">
        <v>2021</v>
      </c>
      <c r="BR85" s="95"/>
      <c r="BS85" s="6"/>
      <c r="BT85" s="97"/>
      <c r="BU85" s="6"/>
      <c r="CH85" s="75">
        <v>2022</v>
      </c>
      <c r="DF85" s="159">
        <f t="shared" si="61"/>
        <v>0</v>
      </c>
    </row>
    <row r="86" spans="1:110" s="75" customFormat="1" ht="72" x14ac:dyDescent="0.4">
      <c r="A86" s="188">
        <v>20</v>
      </c>
      <c r="B86" s="191" t="s">
        <v>210</v>
      </c>
      <c r="C86" s="71">
        <f t="shared" si="75"/>
        <v>0.15</v>
      </c>
      <c r="D86" s="3"/>
      <c r="E86" s="65">
        <f t="shared" si="58"/>
        <v>0.15</v>
      </c>
      <c r="F86" s="65">
        <f t="shared" si="59"/>
        <v>0.15</v>
      </c>
      <c r="G86" s="65">
        <f t="shared" si="73"/>
        <v>0</v>
      </c>
      <c r="H86" s="3"/>
      <c r="I86" s="3"/>
      <c r="J86" s="3"/>
      <c r="K86" s="3"/>
      <c r="L86" s="3">
        <v>0.15</v>
      </c>
      <c r="M86" s="3">
        <f t="shared" si="76"/>
        <v>0</v>
      </c>
      <c r="N86" s="3"/>
      <c r="O86" s="3"/>
      <c r="P86" s="3"/>
      <c r="Q86" s="3"/>
      <c r="R86" s="3"/>
      <c r="S86" s="3"/>
      <c r="T86" s="3"/>
      <c r="U86" s="65">
        <f t="shared" si="77"/>
        <v>0</v>
      </c>
      <c r="V86" s="3"/>
      <c r="W86" s="3"/>
      <c r="X86" s="3"/>
      <c r="Y86" s="3"/>
      <c r="Z86" s="3"/>
      <c r="AA86" s="3"/>
      <c r="AB86" s="3"/>
      <c r="AC86" s="3"/>
      <c r="AD86" s="65">
        <f t="shared" si="74"/>
        <v>0</v>
      </c>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f t="shared" si="78"/>
        <v>0</v>
      </c>
      <c r="BH86" s="3"/>
      <c r="BI86" s="3"/>
      <c r="BJ86" s="3"/>
      <c r="BK86" s="170" t="s">
        <v>460</v>
      </c>
      <c r="BL86" s="188" t="s">
        <v>142</v>
      </c>
      <c r="BM86" s="171" t="s">
        <v>211</v>
      </c>
      <c r="BN86" s="188" t="s">
        <v>90</v>
      </c>
      <c r="BO86" s="192" t="s">
        <v>386</v>
      </c>
      <c r="BP86" s="188" t="s">
        <v>637</v>
      </c>
      <c r="BQ86" s="133">
        <v>2021</v>
      </c>
      <c r="BR86" s="95"/>
      <c r="BS86" s="6"/>
      <c r="BT86" s="97"/>
      <c r="BU86" s="6"/>
      <c r="CH86" s="75">
        <v>2022</v>
      </c>
      <c r="DF86" s="159">
        <f t="shared" si="61"/>
        <v>0</v>
      </c>
    </row>
    <row r="87" spans="1:110" s="75" customFormat="1" ht="72" x14ac:dyDescent="0.4">
      <c r="A87" s="188">
        <v>21</v>
      </c>
      <c r="B87" s="191" t="s">
        <v>212</v>
      </c>
      <c r="C87" s="71">
        <f t="shared" si="75"/>
        <v>0.04</v>
      </c>
      <c r="D87" s="3"/>
      <c r="E87" s="65">
        <f t="shared" si="58"/>
        <v>0.04</v>
      </c>
      <c r="F87" s="65">
        <f t="shared" si="59"/>
        <v>0.04</v>
      </c>
      <c r="G87" s="65">
        <f t="shared" si="73"/>
        <v>0</v>
      </c>
      <c r="H87" s="3"/>
      <c r="I87" s="3"/>
      <c r="J87" s="3"/>
      <c r="K87" s="3">
        <v>0.02</v>
      </c>
      <c r="L87" s="3">
        <v>0.02</v>
      </c>
      <c r="M87" s="3">
        <f t="shared" si="76"/>
        <v>0</v>
      </c>
      <c r="N87" s="3"/>
      <c r="O87" s="3"/>
      <c r="P87" s="3"/>
      <c r="Q87" s="3"/>
      <c r="R87" s="3"/>
      <c r="S87" s="3"/>
      <c r="T87" s="3"/>
      <c r="U87" s="65">
        <f t="shared" si="77"/>
        <v>0</v>
      </c>
      <c r="V87" s="3"/>
      <c r="W87" s="3"/>
      <c r="X87" s="3"/>
      <c r="Y87" s="3"/>
      <c r="Z87" s="3"/>
      <c r="AA87" s="3"/>
      <c r="AB87" s="3"/>
      <c r="AC87" s="3"/>
      <c r="AD87" s="65">
        <f t="shared" si="74"/>
        <v>0</v>
      </c>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f t="shared" si="78"/>
        <v>0</v>
      </c>
      <c r="BH87" s="3"/>
      <c r="BI87" s="3"/>
      <c r="BJ87" s="3"/>
      <c r="BK87" s="170" t="s">
        <v>460</v>
      </c>
      <c r="BL87" s="188" t="s">
        <v>142</v>
      </c>
      <c r="BM87" s="170" t="s">
        <v>213</v>
      </c>
      <c r="BN87" s="188" t="s">
        <v>90</v>
      </c>
      <c r="BO87" s="192" t="s">
        <v>386</v>
      </c>
      <c r="BP87" s="188" t="s">
        <v>637</v>
      </c>
      <c r="BQ87" s="133">
        <v>2021</v>
      </c>
      <c r="BR87" s="95"/>
      <c r="BS87" s="6"/>
      <c r="BT87" s="97"/>
      <c r="BU87" s="6"/>
      <c r="CH87" s="75">
        <v>2022</v>
      </c>
      <c r="DF87" s="159">
        <f t="shared" si="61"/>
        <v>0</v>
      </c>
    </row>
    <row r="88" spans="1:110" s="75" customFormat="1" ht="36" x14ac:dyDescent="0.4">
      <c r="A88" s="188">
        <v>22</v>
      </c>
      <c r="B88" s="191" t="s">
        <v>214</v>
      </c>
      <c r="C88" s="71">
        <f t="shared" si="75"/>
        <v>0.01</v>
      </c>
      <c r="D88" s="3"/>
      <c r="E88" s="65">
        <f t="shared" si="58"/>
        <v>0.01</v>
      </c>
      <c r="F88" s="65">
        <f t="shared" si="59"/>
        <v>0</v>
      </c>
      <c r="G88" s="65">
        <f t="shared" si="73"/>
        <v>0</v>
      </c>
      <c r="H88" s="3"/>
      <c r="I88" s="3"/>
      <c r="J88" s="3"/>
      <c r="K88" s="3"/>
      <c r="L88" s="3"/>
      <c r="M88" s="3">
        <f t="shared" si="76"/>
        <v>0</v>
      </c>
      <c r="N88" s="3"/>
      <c r="O88" s="3"/>
      <c r="P88" s="3"/>
      <c r="Q88" s="3"/>
      <c r="R88" s="3"/>
      <c r="S88" s="3"/>
      <c r="T88" s="3"/>
      <c r="U88" s="65">
        <f t="shared" si="77"/>
        <v>0.01</v>
      </c>
      <c r="V88" s="3"/>
      <c r="W88" s="3"/>
      <c r="X88" s="3"/>
      <c r="Y88" s="3"/>
      <c r="Z88" s="3"/>
      <c r="AA88" s="3"/>
      <c r="AB88" s="3"/>
      <c r="AC88" s="3"/>
      <c r="AD88" s="65">
        <f t="shared" si="74"/>
        <v>0</v>
      </c>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v>0.01</v>
      </c>
      <c r="BE88" s="3"/>
      <c r="BF88" s="3"/>
      <c r="BG88" s="3">
        <f t="shared" si="78"/>
        <v>0</v>
      </c>
      <c r="BH88" s="3"/>
      <c r="BI88" s="3"/>
      <c r="BJ88" s="3"/>
      <c r="BK88" s="170" t="s">
        <v>460</v>
      </c>
      <c r="BL88" s="188" t="s">
        <v>142</v>
      </c>
      <c r="BM88" s="170" t="s">
        <v>558</v>
      </c>
      <c r="BN88" s="188" t="s">
        <v>90</v>
      </c>
      <c r="BO88" s="192"/>
      <c r="BP88" s="188" t="s">
        <v>638</v>
      </c>
      <c r="BQ88" s="133">
        <v>2022</v>
      </c>
      <c r="BR88" s="95"/>
      <c r="BS88" s="6"/>
      <c r="BT88" s="6"/>
      <c r="BU88" s="6"/>
      <c r="BV88" s="75" t="s">
        <v>440</v>
      </c>
      <c r="BY88" s="75" t="s">
        <v>492</v>
      </c>
      <c r="CH88" s="75">
        <v>2022</v>
      </c>
      <c r="DF88" s="159">
        <f t="shared" si="61"/>
        <v>0</v>
      </c>
    </row>
    <row r="89" spans="1:110" s="75" customFormat="1" ht="36" x14ac:dyDescent="0.4">
      <c r="A89" s="188">
        <v>23</v>
      </c>
      <c r="B89" s="191" t="s">
        <v>215</v>
      </c>
      <c r="C89" s="71">
        <f t="shared" si="75"/>
        <v>0.09</v>
      </c>
      <c r="D89" s="3"/>
      <c r="E89" s="65">
        <f t="shared" si="58"/>
        <v>0.09</v>
      </c>
      <c r="F89" s="65">
        <f t="shared" si="59"/>
        <v>0.09</v>
      </c>
      <c r="G89" s="65">
        <f t="shared" si="73"/>
        <v>0</v>
      </c>
      <c r="H89" s="3"/>
      <c r="I89" s="3"/>
      <c r="J89" s="3"/>
      <c r="K89" s="3">
        <v>0.06</v>
      </c>
      <c r="L89" s="3"/>
      <c r="M89" s="3">
        <f t="shared" si="76"/>
        <v>0.03</v>
      </c>
      <c r="N89" s="3"/>
      <c r="O89" s="3"/>
      <c r="P89" s="3">
        <v>0.03</v>
      </c>
      <c r="Q89" s="3"/>
      <c r="R89" s="3"/>
      <c r="S89" s="3"/>
      <c r="T89" s="3"/>
      <c r="U89" s="65">
        <f t="shared" si="77"/>
        <v>0</v>
      </c>
      <c r="V89" s="3"/>
      <c r="W89" s="3"/>
      <c r="X89" s="3"/>
      <c r="Y89" s="3"/>
      <c r="Z89" s="3"/>
      <c r="AA89" s="3"/>
      <c r="AB89" s="3"/>
      <c r="AC89" s="3"/>
      <c r="AD89" s="65">
        <f t="shared" si="74"/>
        <v>0</v>
      </c>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f t="shared" si="78"/>
        <v>0</v>
      </c>
      <c r="BH89" s="3"/>
      <c r="BI89" s="3"/>
      <c r="BJ89" s="3"/>
      <c r="BK89" s="170" t="s">
        <v>460</v>
      </c>
      <c r="BL89" s="188" t="s">
        <v>142</v>
      </c>
      <c r="BM89" s="170" t="s">
        <v>216</v>
      </c>
      <c r="BN89" s="104" t="s">
        <v>90</v>
      </c>
      <c r="BO89" s="192"/>
      <c r="BP89" s="188" t="s">
        <v>638</v>
      </c>
      <c r="BQ89" s="133">
        <v>2022</v>
      </c>
      <c r="BR89" s="95"/>
      <c r="BS89" s="6"/>
      <c r="BT89" s="6"/>
      <c r="BU89" s="6"/>
      <c r="BV89" s="75" t="s">
        <v>440</v>
      </c>
      <c r="CH89" s="75">
        <v>2022</v>
      </c>
      <c r="DF89" s="159">
        <f t="shared" si="61"/>
        <v>0</v>
      </c>
    </row>
    <row r="90" spans="1:110" s="75" customFormat="1" ht="36" x14ac:dyDescent="0.4">
      <c r="A90" s="188">
        <v>24</v>
      </c>
      <c r="B90" s="191" t="s">
        <v>217</v>
      </c>
      <c r="C90" s="71">
        <f t="shared" si="75"/>
        <v>0.31</v>
      </c>
      <c r="D90" s="3"/>
      <c r="E90" s="65">
        <f t="shared" si="58"/>
        <v>0.31</v>
      </c>
      <c r="F90" s="65">
        <f t="shared" si="59"/>
        <v>0.31</v>
      </c>
      <c r="G90" s="65">
        <f t="shared" si="73"/>
        <v>0</v>
      </c>
      <c r="H90" s="3"/>
      <c r="I90" s="3"/>
      <c r="J90" s="3"/>
      <c r="K90" s="3">
        <v>0.24</v>
      </c>
      <c r="L90" s="3">
        <v>7.0000000000000007E-2</v>
      </c>
      <c r="M90" s="3">
        <f t="shared" si="76"/>
        <v>0</v>
      </c>
      <c r="N90" s="3"/>
      <c r="O90" s="3"/>
      <c r="P90" s="3"/>
      <c r="Q90" s="3"/>
      <c r="R90" s="3"/>
      <c r="S90" s="3"/>
      <c r="T90" s="3"/>
      <c r="U90" s="65">
        <f t="shared" si="77"/>
        <v>0</v>
      </c>
      <c r="V90" s="3"/>
      <c r="W90" s="3"/>
      <c r="X90" s="3"/>
      <c r="Y90" s="3"/>
      <c r="Z90" s="3"/>
      <c r="AA90" s="3"/>
      <c r="AB90" s="3"/>
      <c r="AC90" s="3"/>
      <c r="AD90" s="65">
        <f t="shared" si="74"/>
        <v>0</v>
      </c>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f t="shared" si="78"/>
        <v>0</v>
      </c>
      <c r="BH90" s="3"/>
      <c r="BI90" s="3"/>
      <c r="BJ90" s="3"/>
      <c r="BK90" s="170" t="s">
        <v>460</v>
      </c>
      <c r="BL90" s="188" t="s">
        <v>142</v>
      </c>
      <c r="BM90" s="170" t="s">
        <v>218</v>
      </c>
      <c r="BN90" s="104" t="s">
        <v>90</v>
      </c>
      <c r="BO90" s="192"/>
      <c r="BP90" s="188" t="s">
        <v>638</v>
      </c>
      <c r="BQ90" s="133">
        <v>2022</v>
      </c>
      <c r="BR90" s="95"/>
      <c r="BS90" s="6"/>
      <c r="BT90" s="6"/>
      <c r="BU90" s="6"/>
      <c r="BV90" s="75" t="s">
        <v>440</v>
      </c>
      <c r="CH90" s="75">
        <v>2022</v>
      </c>
      <c r="DF90" s="159">
        <f t="shared" si="61"/>
        <v>0</v>
      </c>
    </row>
    <row r="91" spans="1:110" s="75" customFormat="1" ht="36" x14ac:dyDescent="0.4">
      <c r="A91" s="188">
        <v>25</v>
      </c>
      <c r="B91" s="191" t="s">
        <v>219</v>
      </c>
      <c r="C91" s="71">
        <f t="shared" si="75"/>
        <v>0.12000000000000001</v>
      </c>
      <c r="D91" s="3"/>
      <c r="E91" s="65">
        <f t="shared" si="58"/>
        <v>0.12000000000000001</v>
      </c>
      <c r="F91" s="65">
        <f t="shared" si="59"/>
        <v>0.12000000000000001</v>
      </c>
      <c r="G91" s="65">
        <f t="shared" si="73"/>
        <v>0</v>
      </c>
      <c r="H91" s="3"/>
      <c r="I91" s="3"/>
      <c r="J91" s="3"/>
      <c r="K91" s="3">
        <v>0.05</v>
      </c>
      <c r="L91" s="3">
        <v>7.0000000000000007E-2</v>
      </c>
      <c r="M91" s="3">
        <f t="shared" si="76"/>
        <v>0</v>
      </c>
      <c r="N91" s="3"/>
      <c r="O91" s="3"/>
      <c r="P91" s="3"/>
      <c r="Q91" s="3"/>
      <c r="R91" s="3"/>
      <c r="S91" s="3"/>
      <c r="T91" s="3"/>
      <c r="U91" s="65">
        <f t="shared" si="77"/>
        <v>0</v>
      </c>
      <c r="V91" s="3"/>
      <c r="W91" s="3"/>
      <c r="X91" s="3"/>
      <c r="Y91" s="3"/>
      <c r="Z91" s="3"/>
      <c r="AA91" s="3"/>
      <c r="AB91" s="3"/>
      <c r="AC91" s="3"/>
      <c r="AD91" s="65">
        <f t="shared" si="74"/>
        <v>0</v>
      </c>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f t="shared" si="78"/>
        <v>0</v>
      </c>
      <c r="BH91" s="3"/>
      <c r="BI91" s="3"/>
      <c r="BJ91" s="3"/>
      <c r="BK91" s="170" t="s">
        <v>460</v>
      </c>
      <c r="BL91" s="188" t="s">
        <v>142</v>
      </c>
      <c r="BM91" s="170" t="s">
        <v>220</v>
      </c>
      <c r="BN91" s="104" t="s">
        <v>90</v>
      </c>
      <c r="BO91" s="192"/>
      <c r="BP91" s="188" t="s">
        <v>638</v>
      </c>
      <c r="BQ91" s="133">
        <v>2022</v>
      </c>
      <c r="BR91" s="95"/>
      <c r="BS91" s="6"/>
      <c r="BT91" s="6"/>
      <c r="BU91" s="6"/>
      <c r="BV91" s="75" t="s">
        <v>440</v>
      </c>
      <c r="CH91" s="75">
        <v>2022</v>
      </c>
      <c r="DF91" s="159">
        <f t="shared" si="61"/>
        <v>0</v>
      </c>
    </row>
    <row r="92" spans="1:110" s="75" customFormat="1" ht="36" x14ac:dyDescent="0.4">
      <c r="A92" s="188">
        <v>26</v>
      </c>
      <c r="B92" s="191" t="s">
        <v>221</v>
      </c>
      <c r="C92" s="71">
        <f t="shared" si="75"/>
        <v>0.04</v>
      </c>
      <c r="D92" s="3"/>
      <c r="E92" s="65">
        <f t="shared" si="58"/>
        <v>0.04</v>
      </c>
      <c r="F92" s="65">
        <f t="shared" si="59"/>
        <v>0.04</v>
      </c>
      <c r="G92" s="65">
        <f t="shared" si="73"/>
        <v>0</v>
      </c>
      <c r="H92" s="3"/>
      <c r="I92" s="3"/>
      <c r="J92" s="3"/>
      <c r="K92" s="3">
        <v>0.04</v>
      </c>
      <c r="L92" s="3"/>
      <c r="M92" s="3">
        <f t="shared" si="76"/>
        <v>0</v>
      </c>
      <c r="N92" s="3"/>
      <c r="O92" s="3"/>
      <c r="P92" s="3"/>
      <c r="Q92" s="3"/>
      <c r="R92" s="3"/>
      <c r="S92" s="3"/>
      <c r="T92" s="3"/>
      <c r="U92" s="65">
        <f t="shared" si="77"/>
        <v>0</v>
      </c>
      <c r="V92" s="3"/>
      <c r="W92" s="3"/>
      <c r="X92" s="3"/>
      <c r="Y92" s="3"/>
      <c r="Z92" s="3"/>
      <c r="AA92" s="3"/>
      <c r="AB92" s="3"/>
      <c r="AC92" s="3"/>
      <c r="AD92" s="65">
        <f t="shared" si="74"/>
        <v>0</v>
      </c>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f t="shared" si="78"/>
        <v>0</v>
      </c>
      <c r="BH92" s="3"/>
      <c r="BI92" s="3"/>
      <c r="BJ92" s="3"/>
      <c r="BK92" s="170" t="s">
        <v>460</v>
      </c>
      <c r="BL92" s="188" t="s">
        <v>142</v>
      </c>
      <c r="BM92" s="170" t="s">
        <v>222</v>
      </c>
      <c r="BN92" s="104" t="s">
        <v>90</v>
      </c>
      <c r="BO92" s="192"/>
      <c r="BP92" s="188" t="s">
        <v>638</v>
      </c>
      <c r="BQ92" s="133">
        <v>2022</v>
      </c>
      <c r="BR92" s="95"/>
      <c r="BS92" s="6"/>
      <c r="BT92" s="6"/>
      <c r="BU92" s="6"/>
      <c r="BV92" s="75" t="s">
        <v>440</v>
      </c>
      <c r="CH92" s="75">
        <v>2022</v>
      </c>
      <c r="DF92" s="159">
        <f t="shared" si="61"/>
        <v>0</v>
      </c>
    </row>
    <row r="93" spans="1:110" s="75" customFormat="1" ht="36" x14ac:dyDescent="0.4">
      <c r="A93" s="188">
        <v>27</v>
      </c>
      <c r="B93" s="191" t="s">
        <v>223</v>
      </c>
      <c r="C93" s="71">
        <f t="shared" si="75"/>
        <v>0.24</v>
      </c>
      <c r="D93" s="3"/>
      <c r="E93" s="65">
        <f t="shared" si="58"/>
        <v>0.24</v>
      </c>
      <c r="F93" s="65">
        <f t="shared" si="59"/>
        <v>0.24</v>
      </c>
      <c r="G93" s="65">
        <f t="shared" si="73"/>
        <v>0</v>
      </c>
      <c r="H93" s="3"/>
      <c r="I93" s="3"/>
      <c r="J93" s="3"/>
      <c r="K93" s="3">
        <v>0.18</v>
      </c>
      <c r="L93" s="3">
        <v>0.06</v>
      </c>
      <c r="M93" s="3">
        <f t="shared" si="76"/>
        <v>0</v>
      </c>
      <c r="N93" s="3"/>
      <c r="O93" s="3"/>
      <c r="P93" s="3"/>
      <c r="Q93" s="3"/>
      <c r="R93" s="3"/>
      <c r="S93" s="3"/>
      <c r="T93" s="3"/>
      <c r="U93" s="65">
        <f t="shared" si="77"/>
        <v>0</v>
      </c>
      <c r="V93" s="3"/>
      <c r="W93" s="3"/>
      <c r="X93" s="3"/>
      <c r="Y93" s="3"/>
      <c r="Z93" s="3"/>
      <c r="AA93" s="3"/>
      <c r="AB93" s="3"/>
      <c r="AC93" s="3"/>
      <c r="AD93" s="65">
        <f t="shared" si="74"/>
        <v>0</v>
      </c>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f t="shared" si="78"/>
        <v>0</v>
      </c>
      <c r="BH93" s="3"/>
      <c r="BI93" s="3"/>
      <c r="BJ93" s="3"/>
      <c r="BK93" s="170" t="s">
        <v>460</v>
      </c>
      <c r="BL93" s="188" t="s">
        <v>142</v>
      </c>
      <c r="BM93" s="170" t="s">
        <v>224</v>
      </c>
      <c r="BN93" s="104" t="s">
        <v>90</v>
      </c>
      <c r="BO93" s="192"/>
      <c r="BP93" s="188" t="s">
        <v>638</v>
      </c>
      <c r="BQ93" s="133">
        <v>2022</v>
      </c>
      <c r="BR93" s="95"/>
      <c r="BS93" s="6"/>
      <c r="BT93" s="6"/>
      <c r="BU93" s="6"/>
      <c r="BV93" s="75" t="s">
        <v>440</v>
      </c>
      <c r="CH93" s="75">
        <v>2022</v>
      </c>
      <c r="DF93" s="159">
        <f t="shared" si="61"/>
        <v>0</v>
      </c>
    </row>
    <row r="94" spans="1:110" s="75" customFormat="1" ht="36" x14ac:dyDescent="0.4">
      <c r="A94" s="188">
        <v>28</v>
      </c>
      <c r="B94" s="191" t="s">
        <v>225</v>
      </c>
      <c r="C94" s="71">
        <f t="shared" si="75"/>
        <v>0.04</v>
      </c>
      <c r="D94" s="3"/>
      <c r="E94" s="65">
        <f t="shared" si="58"/>
        <v>0.04</v>
      </c>
      <c r="F94" s="65">
        <f t="shared" si="59"/>
        <v>0.04</v>
      </c>
      <c r="G94" s="65">
        <f t="shared" si="73"/>
        <v>0</v>
      </c>
      <c r="H94" s="3"/>
      <c r="I94" s="3"/>
      <c r="J94" s="3"/>
      <c r="K94" s="3">
        <v>0.04</v>
      </c>
      <c r="L94" s="3"/>
      <c r="M94" s="3">
        <f t="shared" si="76"/>
        <v>0</v>
      </c>
      <c r="N94" s="3"/>
      <c r="O94" s="3"/>
      <c r="P94" s="3"/>
      <c r="Q94" s="3"/>
      <c r="R94" s="3"/>
      <c r="S94" s="3"/>
      <c r="T94" s="3"/>
      <c r="U94" s="65">
        <f t="shared" si="77"/>
        <v>0</v>
      </c>
      <c r="V94" s="3"/>
      <c r="W94" s="3"/>
      <c r="X94" s="3"/>
      <c r="Y94" s="3"/>
      <c r="Z94" s="3"/>
      <c r="AA94" s="3"/>
      <c r="AB94" s="3"/>
      <c r="AC94" s="3"/>
      <c r="AD94" s="65">
        <f t="shared" si="74"/>
        <v>0</v>
      </c>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f t="shared" si="78"/>
        <v>0</v>
      </c>
      <c r="BH94" s="3"/>
      <c r="BI94" s="3"/>
      <c r="BJ94" s="3"/>
      <c r="BK94" s="170" t="s">
        <v>460</v>
      </c>
      <c r="BL94" s="188" t="s">
        <v>142</v>
      </c>
      <c r="BM94" s="170" t="s">
        <v>226</v>
      </c>
      <c r="BN94" s="104" t="s">
        <v>90</v>
      </c>
      <c r="BO94" s="192"/>
      <c r="BP94" s="188" t="s">
        <v>638</v>
      </c>
      <c r="BQ94" s="133">
        <v>2022</v>
      </c>
      <c r="BR94" s="95"/>
      <c r="BS94" s="6"/>
      <c r="BT94" s="6"/>
      <c r="BU94" s="6"/>
      <c r="BV94" s="75" t="s">
        <v>440</v>
      </c>
      <c r="CH94" s="75">
        <v>2022</v>
      </c>
      <c r="DF94" s="159">
        <f t="shared" si="61"/>
        <v>0</v>
      </c>
    </row>
    <row r="95" spans="1:110" s="75" customFormat="1" ht="72" x14ac:dyDescent="0.4">
      <c r="A95" s="188">
        <v>29</v>
      </c>
      <c r="B95" s="102" t="s">
        <v>378</v>
      </c>
      <c r="C95" s="71">
        <f t="shared" si="75"/>
        <v>0.9</v>
      </c>
      <c r="D95" s="3"/>
      <c r="E95" s="65">
        <f t="shared" si="58"/>
        <v>0.9</v>
      </c>
      <c r="F95" s="65">
        <f t="shared" si="59"/>
        <v>0.9</v>
      </c>
      <c r="G95" s="65">
        <f t="shared" si="73"/>
        <v>0</v>
      </c>
      <c r="H95" s="82"/>
      <c r="I95" s="82"/>
      <c r="J95" s="3"/>
      <c r="K95" s="101">
        <v>0.9</v>
      </c>
      <c r="L95" s="101"/>
      <c r="M95" s="3">
        <f t="shared" si="76"/>
        <v>0</v>
      </c>
      <c r="N95" s="3"/>
      <c r="O95" s="3"/>
      <c r="P95" s="3"/>
      <c r="Q95" s="3"/>
      <c r="R95" s="3"/>
      <c r="S95" s="3"/>
      <c r="T95" s="3"/>
      <c r="U95" s="65">
        <f t="shared" si="77"/>
        <v>0</v>
      </c>
      <c r="V95" s="3"/>
      <c r="W95" s="3"/>
      <c r="X95" s="3"/>
      <c r="Y95" s="3"/>
      <c r="Z95" s="3"/>
      <c r="AA95" s="3"/>
      <c r="AB95" s="3"/>
      <c r="AC95" s="3"/>
      <c r="AD95" s="65">
        <f t="shared" si="74"/>
        <v>0</v>
      </c>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71"/>
      <c r="BE95" s="3"/>
      <c r="BF95" s="3"/>
      <c r="BG95" s="3">
        <f t="shared" si="78"/>
        <v>0</v>
      </c>
      <c r="BH95" s="3"/>
      <c r="BI95" s="105"/>
      <c r="BJ95" s="3"/>
      <c r="BK95" s="170" t="s">
        <v>460</v>
      </c>
      <c r="BL95" s="189" t="s">
        <v>142</v>
      </c>
      <c r="BM95" s="170"/>
      <c r="BN95" s="189" t="s">
        <v>90</v>
      </c>
      <c r="BO95" s="189" t="s">
        <v>543</v>
      </c>
      <c r="BP95" s="188" t="s">
        <v>637</v>
      </c>
      <c r="BQ95" s="133" t="s">
        <v>383</v>
      </c>
      <c r="BR95" s="6"/>
      <c r="BS95" s="6"/>
      <c r="BT95" s="73"/>
      <c r="BU95" s="6"/>
      <c r="CH95" s="75">
        <v>2022</v>
      </c>
      <c r="DF95" s="159">
        <f t="shared" si="61"/>
        <v>0</v>
      </c>
    </row>
    <row r="96" spans="1:110" s="75" customFormat="1" ht="72" x14ac:dyDescent="0.4">
      <c r="A96" s="188">
        <v>30</v>
      </c>
      <c r="B96" s="106" t="s">
        <v>665</v>
      </c>
      <c r="C96" s="71">
        <f t="shared" si="75"/>
        <v>0.04</v>
      </c>
      <c r="D96" s="3"/>
      <c r="E96" s="65">
        <f t="shared" si="58"/>
        <v>0.04</v>
      </c>
      <c r="F96" s="65">
        <f t="shared" si="59"/>
        <v>0</v>
      </c>
      <c r="G96" s="65">
        <f t="shared" si="73"/>
        <v>0</v>
      </c>
      <c r="H96" s="82"/>
      <c r="I96" s="82"/>
      <c r="J96" s="3"/>
      <c r="K96" s="101"/>
      <c r="L96" s="101"/>
      <c r="M96" s="3">
        <f t="shared" si="76"/>
        <v>0</v>
      </c>
      <c r="N96" s="3"/>
      <c r="O96" s="3"/>
      <c r="P96" s="3"/>
      <c r="Q96" s="3"/>
      <c r="R96" s="3"/>
      <c r="S96" s="3"/>
      <c r="T96" s="3"/>
      <c r="U96" s="65">
        <f t="shared" si="77"/>
        <v>0</v>
      </c>
      <c r="V96" s="3"/>
      <c r="W96" s="3"/>
      <c r="X96" s="3"/>
      <c r="Y96" s="3"/>
      <c r="Z96" s="3"/>
      <c r="AA96" s="3"/>
      <c r="AB96" s="3"/>
      <c r="AC96" s="3"/>
      <c r="AD96" s="65">
        <f t="shared" si="74"/>
        <v>0</v>
      </c>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71"/>
      <c r="BE96" s="3"/>
      <c r="BF96" s="3"/>
      <c r="BG96" s="3">
        <f t="shared" si="78"/>
        <v>0.04</v>
      </c>
      <c r="BH96" s="3"/>
      <c r="BI96" s="105">
        <v>0.04</v>
      </c>
      <c r="BJ96" s="3"/>
      <c r="BK96" s="170" t="s">
        <v>460</v>
      </c>
      <c r="BL96" s="189" t="s">
        <v>142</v>
      </c>
      <c r="BM96" s="170"/>
      <c r="BN96" s="189" t="s">
        <v>90</v>
      </c>
      <c r="BO96" s="189" t="s">
        <v>543</v>
      </c>
      <c r="BP96" s="188" t="s">
        <v>637</v>
      </c>
      <c r="BQ96" s="133" t="s">
        <v>383</v>
      </c>
      <c r="BR96" s="6"/>
      <c r="BS96" s="6"/>
      <c r="BT96" s="73"/>
      <c r="BU96" s="6"/>
      <c r="CH96" s="75">
        <v>2022</v>
      </c>
      <c r="DF96" s="159">
        <f t="shared" si="61"/>
        <v>0</v>
      </c>
    </row>
    <row r="97" spans="1:110" s="75" customFormat="1" ht="54" x14ac:dyDescent="0.4">
      <c r="A97" s="188">
        <v>31</v>
      </c>
      <c r="B97" s="191" t="s">
        <v>227</v>
      </c>
      <c r="C97" s="71">
        <f t="shared" si="75"/>
        <v>2.15</v>
      </c>
      <c r="D97" s="3"/>
      <c r="E97" s="65">
        <f t="shared" si="58"/>
        <v>2.15</v>
      </c>
      <c r="F97" s="65">
        <f t="shared" si="59"/>
        <v>0.7</v>
      </c>
      <c r="G97" s="65">
        <f t="shared" si="73"/>
        <v>0</v>
      </c>
      <c r="H97" s="3"/>
      <c r="I97" s="3"/>
      <c r="J97" s="3"/>
      <c r="K97" s="3"/>
      <c r="L97" s="3">
        <v>0.7</v>
      </c>
      <c r="M97" s="3">
        <f t="shared" si="76"/>
        <v>0</v>
      </c>
      <c r="N97" s="3"/>
      <c r="O97" s="3"/>
      <c r="P97" s="3"/>
      <c r="Q97" s="3"/>
      <c r="R97" s="3"/>
      <c r="S97" s="3"/>
      <c r="T97" s="3"/>
      <c r="U97" s="65">
        <f t="shared" si="77"/>
        <v>1</v>
      </c>
      <c r="V97" s="3"/>
      <c r="W97" s="3"/>
      <c r="X97" s="3"/>
      <c r="Y97" s="3"/>
      <c r="Z97" s="3"/>
      <c r="AA97" s="3"/>
      <c r="AB97" s="3"/>
      <c r="AC97" s="3"/>
      <c r="AD97" s="65">
        <f t="shared" si="74"/>
        <v>0</v>
      </c>
      <c r="AE97" s="3"/>
      <c r="AF97" s="3"/>
      <c r="AG97" s="3"/>
      <c r="AH97" s="3"/>
      <c r="AI97" s="3"/>
      <c r="AJ97" s="3"/>
      <c r="AK97" s="3"/>
      <c r="AL97" s="3"/>
      <c r="AM97" s="3"/>
      <c r="AN97" s="3"/>
      <c r="AO97" s="3"/>
      <c r="AP97" s="3"/>
      <c r="AQ97" s="3"/>
      <c r="AR97" s="3"/>
      <c r="AS97" s="3"/>
      <c r="AT97" s="3"/>
      <c r="AU97" s="3"/>
      <c r="AV97" s="3"/>
      <c r="AW97" s="3"/>
      <c r="AX97" s="3"/>
      <c r="AY97" s="3">
        <v>0.5</v>
      </c>
      <c r="AZ97" s="3">
        <v>0.23</v>
      </c>
      <c r="BA97" s="3"/>
      <c r="BB97" s="3"/>
      <c r="BC97" s="3"/>
      <c r="BD97" s="3">
        <v>0.27</v>
      </c>
      <c r="BE97" s="3"/>
      <c r="BF97" s="3"/>
      <c r="BG97" s="3">
        <f t="shared" si="78"/>
        <v>0.45</v>
      </c>
      <c r="BH97" s="3"/>
      <c r="BI97" s="3">
        <v>0.45</v>
      </c>
      <c r="BJ97" s="3"/>
      <c r="BK97" s="170" t="s">
        <v>460</v>
      </c>
      <c r="BL97" s="4" t="s">
        <v>128</v>
      </c>
      <c r="BM97" s="170" t="s">
        <v>228</v>
      </c>
      <c r="BN97" s="188" t="s">
        <v>90</v>
      </c>
      <c r="BO97" s="192" t="s">
        <v>629</v>
      </c>
      <c r="BP97" s="188" t="s">
        <v>637</v>
      </c>
      <c r="BQ97" s="133">
        <v>2021</v>
      </c>
      <c r="BR97" s="67"/>
      <c r="BS97" s="67"/>
      <c r="BT97" s="97"/>
      <c r="BU97" s="67"/>
      <c r="BV97" s="74" t="s">
        <v>440</v>
      </c>
      <c r="BW97" s="74"/>
      <c r="BX97" s="74"/>
      <c r="BY97" s="74"/>
      <c r="CH97" s="75">
        <v>2022</v>
      </c>
      <c r="DF97" s="159">
        <f t="shared" si="61"/>
        <v>0</v>
      </c>
    </row>
    <row r="98" spans="1:110" s="75" customFormat="1" ht="36" x14ac:dyDescent="0.4">
      <c r="A98" s="188">
        <v>32</v>
      </c>
      <c r="B98" s="191" t="s">
        <v>605</v>
      </c>
      <c r="C98" s="71">
        <f t="shared" si="75"/>
        <v>8</v>
      </c>
      <c r="D98" s="3"/>
      <c r="E98" s="65">
        <f t="shared" si="58"/>
        <v>8</v>
      </c>
      <c r="F98" s="65">
        <f t="shared" si="59"/>
        <v>8</v>
      </c>
      <c r="G98" s="65">
        <f t="shared" si="73"/>
        <v>0.5</v>
      </c>
      <c r="H98" s="3">
        <v>0.5</v>
      </c>
      <c r="I98" s="3"/>
      <c r="J98" s="3"/>
      <c r="K98" s="3">
        <v>4</v>
      </c>
      <c r="L98" s="3">
        <v>3</v>
      </c>
      <c r="M98" s="3">
        <f t="shared" si="76"/>
        <v>0.5</v>
      </c>
      <c r="N98" s="3"/>
      <c r="O98" s="3"/>
      <c r="P98" s="3">
        <v>0.5</v>
      </c>
      <c r="Q98" s="3"/>
      <c r="R98" s="3"/>
      <c r="S98" s="3"/>
      <c r="T98" s="3"/>
      <c r="U98" s="65">
        <f t="shared" si="77"/>
        <v>0</v>
      </c>
      <c r="V98" s="3"/>
      <c r="W98" s="3"/>
      <c r="X98" s="3"/>
      <c r="Y98" s="3"/>
      <c r="Z98" s="3"/>
      <c r="AA98" s="3"/>
      <c r="AB98" s="3"/>
      <c r="AC98" s="3"/>
      <c r="AD98" s="65">
        <f t="shared" si="74"/>
        <v>0</v>
      </c>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f t="shared" si="78"/>
        <v>0</v>
      </c>
      <c r="BH98" s="3"/>
      <c r="BI98" s="3"/>
      <c r="BJ98" s="3"/>
      <c r="BK98" s="170" t="s">
        <v>460</v>
      </c>
      <c r="BL98" s="4" t="s">
        <v>128</v>
      </c>
      <c r="BM98" s="170" t="s">
        <v>231</v>
      </c>
      <c r="BN98" s="188" t="s">
        <v>90</v>
      </c>
      <c r="BO98" s="192" t="s">
        <v>397</v>
      </c>
      <c r="BP98" s="188" t="s">
        <v>637</v>
      </c>
      <c r="BQ98" s="133">
        <v>2021</v>
      </c>
      <c r="BR98" s="67"/>
      <c r="BS98" s="67"/>
      <c r="BT98" s="97"/>
      <c r="BU98" s="67"/>
      <c r="BV98" s="74"/>
      <c r="BW98" s="74"/>
      <c r="BX98" s="74"/>
      <c r="BY98" s="74"/>
      <c r="CH98" s="75">
        <v>2022</v>
      </c>
      <c r="DF98" s="159">
        <f t="shared" si="61"/>
        <v>0</v>
      </c>
    </row>
    <row r="99" spans="1:110" s="75" customFormat="1" ht="54" x14ac:dyDescent="0.4">
      <c r="A99" s="188">
        <v>33</v>
      </c>
      <c r="B99" s="191" t="s">
        <v>185</v>
      </c>
      <c r="C99" s="71">
        <f t="shared" si="75"/>
        <v>10</v>
      </c>
      <c r="D99" s="3"/>
      <c r="E99" s="65">
        <f t="shared" si="58"/>
        <v>10</v>
      </c>
      <c r="F99" s="65">
        <f t="shared" si="59"/>
        <v>6</v>
      </c>
      <c r="G99" s="65">
        <f t="shared" si="73"/>
        <v>2</v>
      </c>
      <c r="H99" s="3">
        <v>2</v>
      </c>
      <c r="I99" s="3"/>
      <c r="J99" s="3"/>
      <c r="K99" s="3">
        <v>3.5</v>
      </c>
      <c r="L99" s="3">
        <v>0.5</v>
      </c>
      <c r="M99" s="3">
        <f t="shared" si="76"/>
        <v>0</v>
      </c>
      <c r="N99" s="3"/>
      <c r="O99" s="3"/>
      <c r="P99" s="3"/>
      <c r="Q99" s="3"/>
      <c r="R99" s="3"/>
      <c r="S99" s="3"/>
      <c r="T99" s="3"/>
      <c r="U99" s="65">
        <f t="shared" si="77"/>
        <v>4</v>
      </c>
      <c r="V99" s="3"/>
      <c r="W99" s="3"/>
      <c r="X99" s="3"/>
      <c r="Y99" s="3"/>
      <c r="Z99" s="3"/>
      <c r="AA99" s="3"/>
      <c r="AB99" s="3"/>
      <c r="AC99" s="3"/>
      <c r="AD99" s="65">
        <f t="shared" si="74"/>
        <v>0</v>
      </c>
      <c r="AE99" s="3"/>
      <c r="AF99" s="3"/>
      <c r="AG99" s="3"/>
      <c r="AH99" s="3"/>
      <c r="AI99" s="3"/>
      <c r="AJ99" s="3"/>
      <c r="AK99" s="3"/>
      <c r="AL99" s="3"/>
      <c r="AM99" s="3"/>
      <c r="AN99" s="3"/>
      <c r="AO99" s="3"/>
      <c r="AP99" s="3"/>
      <c r="AQ99" s="3"/>
      <c r="AR99" s="3"/>
      <c r="AS99" s="3"/>
      <c r="AT99" s="3"/>
      <c r="AU99" s="3"/>
      <c r="AV99" s="3"/>
      <c r="AW99" s="3"/>
      <c r="AX99" s="3"/>
      <c r="AY99" s="3">
        <v>4</v>
      </c>
      <c r="AZ99" s="3"/>
      <c r="BA99" s="3"/>
      <c r="BB99" s="3"/>
      <c r="BC99" s="3"/>
      <c r="BD99" s="3"/>
      <c r="BE99" s="3"/>
      <c r="BF99" s="3"/>
      <c r="BG99" s="3">
        <f t="shared" si="78"/>
        <v>0</v>
      </c>
      <c r="BH99" s="3"/>
      <c r="BI99" s="3"/>
      <c r="BJ99" s="3"/>
      <c r="BK99" s="170" t="s">
        <v>460</v>
      </c>
      <c r="BL99" s="4" t="s">
        <v>128</v>
      </c>
      <c r="BM99" s="170" t="s">
        <v>232</v>
      </c>
      <c r="BN99" s="188" t="s">
        <v>90</v>
      </c>
      <c r="BO99" s="192" t="s">
        <v>397</v>
      </c>
      <c r="BP99" s="188" t="s">
        <v>637</v>
      </c>
      <c r="BQ99" s="133">
        <v>2021</v>
      </c>
      <c r="BR99" s="67"/>
      <c r="BS99" s="67"/>
      <c r="BT99" s="97"/>
      <c r="BU99" s="67"/>
      <c r="BV99" s="74"/>
      <c r="BW99" s="74"/>
      <c r="BX99" s="74"/>
      <c r="BY99" s="74"/>
      <c r="CH99" s="75">
        <v>2022</v>
      </c>
      <c r="DF99" s="159">
        <f t="shared" si="61"/>
        <v>0</v>
      </c>
    </row>
    <row r="100" spans="1:110" s="75" customFormat="1" ht="36" x14ac:dyDescent="0.4">
      <c r="A100" s="202">
        <f t="shared" ref="A100" si="79">A99+1</f>
        <v>34</v>
      </c>
      <c r="B100" s="210" t="s">
        <v>493</v>
      </c>
      <c r="C100" s="71">
        <f t="shared" si="75"/>
        <v>4</v>
      </c>
      <c r="D100" s="3">
        <v>1.95</v>
      </c>
      <c r="E100" s="65">
        <f t="shared" si="58"/>
        <v>2.0499999999999998</v>
      </c>
      <c r="F100" s="65">
        <f t="shared" si="59"/>
        <v>1.75</v>
      </c>
      <c r="G100" s="65">
        <f t="shared" si="73"/>
        <v>0</v>
      </c>
      <c r="H100" s="3"/>
      <c r="I100" s="3"/>
      <c r="J100" s="3"/>
      <c r="K100" s="3">
        <v>0.25</v>
      </c>
      <c r="L100" s="3">
        <v>1.5</v>
      </c>
      <c r="M100" s="3">
        <f t="shared" si="76"/>
        <v>0</v>
      </c>
      <c r="N100" s="3"/>
      <c r="O100" s="3"/>
      <c r="P100" s="3"/>
      <c r="Q100" s="3"/>
      <c r="R100" s="3"/>
      <c r="S100" s="3"/>
      <c r="T100" s="3"/>
      <c r="U100" s="65">
        <f t="shared" si="77"/>
        <v>0.3</v>
      </c>
      <c r="V100" s="3"/>
      <c r="W100" s="3"/>
      <c r="X100" s="3"/>
      <c r="Y100" s="3"/>
      <c r="Z100" s="3"/>
      <c r="AA100" s="3"/>
      <c r="AB100" s="3"/>
      <c r="AC100" s="3"/>
      <c r="AD100" s="65">
        <f t="shared" si="74"/>
        <v>0</v>
      </c>
      <c r="AE100" s="3"/>
      <c r="AF100" s="3"/>
      <c r="AG100" s="3"/>
      <c r="AH100" s="3"/>
      <c r="AI100" s="3"/>
      <c r="AJ100" s="3"/>
      <c r="AK100" s="3"/>
      <c r="AL100" s="3"/>
      <c r="AM100" s="3"/>
      <c r="AN100" s="3"/>
      <c r="AO100" s="3"/>
      <c r="AP100" s="3"/>
      <c r="AQ100" s="3"/>
      <c r="AR100" s="3"/>
      <c r="AS100" s="3"/>
      <c r="AT100" s="3"/>
      <c r="AU100" s="3"/>
      <c r="AV100" s="3"/>
      <c r="AW100" s="3"/>
      <c r="AX100" s="3"/>
      <c r="AY100" s="3">
        <v>0.3</v>
      </c>
      <c r="AZ100" s="3"/>
      <c r="BA100" s="3"/>
      <c r="BB100" s="3"/>
      <c r="BC100" s="3"/>
      <c r="BD100" s="3"/>
      <c r="BE100" s="3"/>
      <c r="BF100" s="3"/>
      <c r="BG100" s="3">
        <f t="shared" si="78"/>
        <v>0</v>
      </c>
      <c r="BH100" s="3"/>
      <c r="BI100" s="3"/>
      <c r="BJ100" s="3"/>
      <c r="BK100" s="170" t="s">
        <v>460</v>
      </c>
      <c r="BL100" s="4" t="s">
        <v>128</v>
      </c>
      <c r="BM100" s="170" t="s">
        <v>551</v>
      </c>
      <c r="BN100" s="188" t="s">
        <v>90</v>
      </c>
      <c r="BO100" s="209" t="s">
        <v>543</v>
      </c>
      <c r="BP100" s="188" t="s">
        <v>637</v>
      </c>
      <c r="BQ100" s="133">
        <v>2021</v>
      </c>
      <c r="BR100" s="6"/>
      <c r="BS100" s="6"/>
      <c r="BT100" s="172"/>
      <c r="BU100" s="6"/>
      <c r="BY100" s="75" t="s">
        <v>496</v>
      </c>
      <c r="CH100" s="75">
        <v>2022</v>
      </c>
      <c r="DF100" s="159">
        <f t="shared" si="61"/>
        <v>0</v>
      </c>
    </row>
    <row r="101" spans="1:110" s="75" customFormat="1" ht="36" x14ac:dyDescent="0.4">
      <c r="A101" s="202"/>
      <c r="B101" s="210"/>
      <c r="C101" s="71">
        <f t="shared" si="75"/>
        <v>19.75</v>
      </c>
      <c r="D101" s="3">
        <v>11.25</v>
      </c>
      <c r="E101" s="65">
        <f t="shared" si="58"/>
        <v>8.5</v>
      </c>
      <c r="F101" s="65">
        <f t="shared" si="59"/>
        <v>8</v>
      </c>
      <c r="G101" s="65">
        <f t="shared" si="73"/>
        <v>0</v>
      </c>
      <c r="H101" s="3"/>
      <c r="I101" s="3"/>
      <c r="J101" s="3"/>
      <c r="K101" s="3">
        <v>5</v>
      </c>
      <c r="L101" s="3">
        <v>3</v>
      </c>
      <c r="M101" s="3">
        <f t="shared" si="76"/>
        <v>0</v>
      </c>
      <c r="N101" s="3"/>
      <c r="O101" s="3"/>
      <c r="P101" s="3"/>
      <c r="Q101" s="3"/>
      <c r="R101" s="3"/>
      <c r="S101" s="3"/>
      <c r="T101" s="3"/>
      <c r="U101" s="65">
        <f t="shared" si="77"/>
        <v>0.5</v>
      </c>
      <c r="V101" s="3"/>
      <c r="W101" s="3"/>
      <c r="X101" s="3"/>
      <c r="Y101" s="3"/>
      <c r="Z101" s="3"/>
      <c r="AA101" s="3"/>
      <c r="AB101" s="3"/>
      <c r="AC101" s="3"/>
      <c r="AD101" s="65">
        <f t="shared" si="74"/>
        <v>0</v>
      </c>
      <c r="AE101" s="3"/>
      <c r="AF101" s="3"/>
      <c r="AG101" s="3"/>
      <c r="AH101" s="3"/>
      <c r="AI101" s="3"/>
      <c r="AJ101" s="3"/>
      <c r="AK101" s="3"/>
      <c r="AL101" s="3"/>
      <c r="AM101" s="3"/>
      <c r="AN101" s="3"/>
      <c r="AO101" s="3"/>
      <c r="AP101" s="3"/>
      <c r="AQ101" s="3"/>
      <c r="AR101" s="3"/>
      <c r="AS101" s="3"/>
      <c r="AT101" s="3"/>
      <c r="AU101" s="3"/>
      <c r="AV101" s="3"/>
      <c r="AW101" s="3"/>
      <c r="AX101" s="3">
        <v>0.5</v>
      </c>
      <c r="AY101" s="3"/>
      <c r="AZ101" s="3"/>
      <c r="BA101" s="3"/>
      <c r="BB101" s="3"/>
      <c r="BC101" s="3"/>
      <c r="BD101" s="3"/>
      <c r="BE101" s="3"/>
      <c r="BF101" s="3"/>
      <c r="BG101" s="3">
        <f t="shared" si="78"/>
        <v>0</v>
      </c>
      <c r="BH101" s="3"/>
      <c r="BI101" s="3"/>
      <c r="BJ101" s="3"/>
      <c r="BK101" s="170" t="s">
        <v>460</v>
      </c>
      <c r="BL101" s="188" t="s">
        <v>147</v>
      </c>
      <c r="BM101" s="170" t="s">
        <v>494</v>
      </c>
      <c r="BN101" s="188" t="s">
        <v>90</v>
      </c>
      <c r="BO101" s="209"/>
      <c r="BP101" s="188" t="s">
        <v>638</v>
      </c>
      <c r="BQ101" s="133"/>
      <c r="BR101" s="6"/>
      <c r="BS101" s="6"/>
      <c r="BT101" s="107"/>
      <c r="BU101" s="6"/>
      <c r="DF101" s="159">
        <f t="shared" si="61"/>
        <v>0</v>
      </c>
    </row>
    <row r="102" spans="1:110" s="75" customFormat="1" ht="36" x14ac:dyDescent="0.4">
      <c r="A102" s="202"/>
      <c r="B102" s="210"/>
      <c r="C102" s="71">
        <f t="shared" si="75"/>
        <v>1</v>
      </c>
      <c r="D102" s="3">
        <v>0.5</v>
      </c>
      <c r="E102" s="65">
        <f t="shared" si="58"/>
        <v>0.5</v>
      </c>
      <c r="F102" s="65">
        <f t="shared" si="59"/>
        <v>0.25</v>
      </c>
      <c r="G102" s="65">
        <f t="shared" si="73"/>
        <v>0</v>
      </c>
      <c r="H102" s="3"/>
      <c r="I102" s="3"/>
      <c r="J102" s="3"/>
      <c r="K102" s="3">
        <v>0.25</v>
      </c>
      <c r="L102" s="3"/>
      <c r="M102" s="3">
        <f t="shared" si="76"/>
        <v>0</v>
      </c>
      <c r="N102" s="3"/>
      <c r="O102" s="3"/>
      <c r="P102" s="3"/>
      <c r="Q102" s="3"/>
      <c r="R102" s="3"/>
      <c r="S102" s="3"/>
      <c r="T102" s="3"/>
      <c r="U102" s="65">
        <f t="shared" si="77"/>
        <v>0</v>
      </c>
      <c r="V102" s="3"/>
      <c r="W102" s="3"/>
      <c r="X102" s="3"/>
      <c r="Y102" s="3"/>
      <c r="Z102" s="3"/>
      <c r="AA102" s="3"/>
      <c r="AB102" s="3"/>
      <c r="AC102" s="3"/>
      <c r="AD102" s="65">
        <f t="shared" si="74"/>
        <v>0</v>
      </c>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f t="shared" si="78"/>
        <v>0.25</v>
      </c>
      <c r="BH102" s="3"/>
      <c r="BI102" s="3">
        <v>0.25</v>
      </c>
      <c r="BJ102" s="3"/>
      <c r="BK102" s="170" t="s">
        <v>460</v>
      </c>
      <c r="BL102" s="4" t="s">
        <v>138</v>
      </c>
      <c r="BM102" s="170" t="s">
        <v>495</v>
      </c>
      <c r="BN102" s="188" t="s">
        <v>90</v>
      </c>
      <c r="BO102" s="209"/>
      <c r="BP102" s="188" t="s">
        <v>638</v>
      </c>
      <c r="BQ102" s="133"/>
      <c r="BR102" s="6"/>
      <c r="BS102" s="6"/>
      <c r="BT102" s="107"/>
      <c r="BU102" s="6"/>
      <c r="DF102" s="159">
        <f t="shared" si="61"/>
        <v>0</v>
      </c>
    </row>
    <row r="103" spans="1:110" s="161" customFormat="1" ht="36" x14ac:dyDescent="0.4">
      <c r="A103" s="206">
        <v>35</v>
      </c>
      <c r="B103" s="204" t="s">
        <v>631</v>
      </c>
      <c r="C103" s="3">
        <f>D103+E103</f>
        <v>7.2</v>
      </c>
      <c r="D103" s="3"/>
      <c r="E103" s="65">
        <f t="shared" si="58"/>
        <v>7.2</v>
      </c>
      <c r="F103" s="65">
        <f t="shared" si="59"/>
        <v>6</v>
      </c>
      <c r="G103" s="65">
        <f t="shared" si="73"/>
        <v>0</v>
      </c>
      <c r="H103" s="160"/>
      <c r="I103" s="160"/>
      <c r="J103" s="160"/>
      <c r="K103" s="193">
        <v>2</v>
      </c>
      <c r="L103" s="193">
        <v>4</v>
      </c>
      <c r="M103" s="3">
        <f>N103+O103+P103</f>
        <v>0</v>
      </c>
      <c r="N103" s="193"/>
      <c r="O103" s="193"/>
      <c r="P103" s="193"/>
      <c r="Q103" s="160"/>
      <c r="R103" s="193"/>
      <c r="S103" s="160"/>
      <c r="T103" s="160"/>
      <c r="U103" s="65">
        <f t="shared" si="77"/>
        <v>1</v>
      </c>
      <c r="V103" s="193"/>
      <c r="W103" s="160"/>
      <c r="X103" s="160"/>
      <c r="Y103" s="160"/>
      <c r="Z103" s="160"/>
      <c r="AA103" s="160"/>
      <c r="AB103" s="160"/>
      <c r="AC103" s="160"/>
      <c r="AD103" s="3">
        <f>SUM(AE103:AT103)</f>
        <v>0</v>
      </c>
      <c r="AE103" s="160"/>
      <c r="AF103" s="160"/>
      <c r="AG103" s="160"/>
      <c r="AH103" s="160"/>
      <c r="AI103" s="160"/>
      <c r="AJ103" s="160"/>
      <c r="AK103" s="160"/>
      <c r="AL103" s="160"/>
      <c r="AM103" s="160"/>
      <c r="AN103" s="160"/>
      <c r="AO103" s="160"/>
      <c r="AP103" s="160"/>
      <c r="AQ103" s="160"/>
      <c r="AR103" s="160"/>
      <c r="AS103" s="160"/>
      <c r="AT103" s="160"/>
      <c r="AU103" s="160"/>
      <c r="AV103" s="193"/>
      <c r="AW103" s="160"/>
      <c r="AX103" s="194">
        <v>1</v>
      </c>
      <c r="AY103" s="194"/>
      <c r="AZ103" s="194"/>
      <c r="BA103" s="194"/>
      <c r="BB103" s="167"/>
      <c r="BC103" s="167"/>
      <c r="BD103" s="194"/>
      <c r="BE103" s="167"/>
      <c r="BF103" s="167"/>
      <c r="BG103" s="3">
        <f>BH103+BI103+BJ103</f>
        <v>0.2</v>
      </c>
      <c r="BH103" s="167"/>
      <c r="BI103" s="167">
        <v>0.2</v>
      </c>
      <c r="BJ103" s="167"/>
      <c r="BK103" s="168" t="s">
        <v>460</v>
      </c>
      <c r="BL103" s="195" t="s">
        <v>132</v>
      </c>
      <c r="BM103" s="168"/>
      <c r="BN103" s="195" t="s">
        <v>90</v>
      </c>
      <c r="BO103" s="196"/>
      <c r="BP103" s="188" t="s">
        <v>638</v>
      </c>
      <c r="CA103" s="75" t="s">
        <v>728</v>
      </c>
      <c r="DF103" s="159">
        <f t="shared" si="61"/>
        <v>0</v>
      </c>
    </row>
    <row r="104" spans="1:110" s="161" customFormat="1" ht="36" x14ac:dyDescent="0.4">
      <c r="A104" s="207"/>
      <c r="B104" s="205"/>
      <c r="C104" s="3">
        <f>D104+E104</f>
        <v>16.8</v>
      </c>
      <c r="D104" s="3"/>
      <c r="E104" s="65">
        <f t="shared" si="58"/>
        <v>16.8</v>
      </c>
      <c r="F104" s="65">
        <f t="shared" si="59"/>
        <v>15.3</v>
      </c>
      <c r="G104" s="65">
        <f t="shared" si="73"/>
        <v>0</v>
      </c>
      <c r="H104" s="160"/>
      <c r="I104" s="160"/>
      <c r="J104" s="160"/>
      <c r="K104" s="193">
        <v>5</v>
      </c>
      <c r="L104" s="193">
        <v>10</v>
      </c>
      <c r="M104" s="3">
        <f>N104+O104+P104</f>
        <v>0</v>
      </c>
      <c r="N104" s="193"/>
      <c r="O104" s="193"/>
      <c r="P104" s="193"/>
      <c r="Q104" s="160"/>
      <c r="R104" s="193">
        <v>0.3</v>
      </c>
      <c r="S104" s="160"/>
      <c r="T104" s="160"/>
      <c r="U104" s="65">
        <f t="shared" si="77"/>
        <v>1</v>
      </c>
      <c r="V104" s="193"/>
      <c r="W104" s="160"/>
      <c r="X104" s="160"/>
      <c r="Y104" s="160"/>
      <c r="Z104" s="160"/>
      <c r="AA104" s="160"/>
      <c r="AB104" s="160"/>
      <c r="AC104" s="160"/>
      <c r="AD104" s="3">
        <f>SUM(AE104:AT104)</f>
        <v>0</v>
      </c>
      <c r="AE104" s="160"/>
      <c r="AF104" s="160"/>
      <c r="AG104" s="160"/>
      <c r="AH104" s="160"/>
      <c r="AI104" s="160"/>
      <c r="AJ104" s="160"/>
      <c r="AK104" s="160"/>
      <c r="AL104" s="160"/>
      <c r="AM104" s="160"/>
      <c r="AN104" s="160"/>
      <c r="AO104" s="160"/>
      <c r="AP104" s="160"/>
      <c r="AQ104" s="160"/>
      <c r="AR104" s="160"/>
      <c r="AS104" s="160"/>
      <c r="AT104" s="160"/>
      <c r="AU104" s="160"/>
      <c r="AV104" s="193"/>
      <c r="AW104" s="160"/>
      <c r="AX104" s="194">
        <v>1</v>
      </c>
      <c r="AY104" s="194"/>
      <c r="AZ104" s="194"/>
      <c r="BA104" s="194"/>
      <c r="BB104" s="167"/>
      <c r="BC104" s="167"/>
      <c r="BD104" s="194"/>
      <c r="BE104" s="167"/>
      <c r="BF104" s="167"/>
      <c r="BG104" s="3">
        <f>BH104+BI104+BJ104</f>
        <v>0.5</v>
      </c>
      <c r="BH104" s="167"/>
      <c r="BI104" s="167">
        <v>0.5</v>
      </c>
      <c r="BJ104" s="167"/>
      <c r="BK104" s="168" t="s">
        <v>460</v>
      </c>
      <c r="BL104" s="195" t="s">
        <v>143</v>
      </c>
      <c r="BM104" s="168"/>
      <c r="BN104" s="195" t="s">
        <v>90</v>
      </c>
      <c r="BO104" s="196"/>
      <c r="BP104" s="188" t="s">
        <v>638</v>
      </c>
      <c r="CA104" s="75" t="s">
        <v>728</v>
      </c>
      <c r="DF104" s="159">
        <f t="shared" si="61"/>
        <v>0</v>
      </c>
    </row>
    <row r="105" spans="1:110" s="75" customFormat="1" ht="36" x14ac:dyDescent="0.4">
      <c r="A105" s="188">
        <v>36</v>
      </c>
      <c r="B105" s="190" t="s">
        <v>234</v>
      </c>
      <c r="C105" s="71">
        <f t="shared" si="75"/>
        <v>0.02</v>
      </c>
      <c r="D105" s="3"/>
      <c r="E105" s="65">
        <f t="shared" si="58"/>
        <v>0.02</v>
      </c>
      <c r="F105" s="65">
        <f t="shared" si="59"/>
        <v>0.02</v>
      </c>
      <c r="G105" s="65">
        <f t="shared" si="73"/>
        <v>0</v>
      </c>
      <c r="H105" s="3"/>
      <c r="I105" s="3"/>
      <c r="J105" s="3"/>
      <c r="K105" s="71">
        <v>0.02</v>
      </c>
      <c r="L105" s="148"/>
      <c r="M105" s="3">
        <f t="shared" si="76"/>
        <v>0</v>
      </c>
      <c r="N105" s="3"/>
      <c r="O105" s="3"/>
      <c r="P105" s="3"/>
      <c r="Q105" s="3"/>
      <c r="R105" s="3"/>
      <c r="S105" s="3"/>
      <c r="T105" s="3"/>
      <c r="U105" s="65">
        <f t="shared" si="77"/>
        <v>0</v>
      </c>
      <c r="V105" s="3"/>
      <c r="W105" s="3"/>
      <c r="X105" s="3"/>
      <c r="Y105" s="3"/>
      <c r="Z105" s="3"/>
      <c r="AA105" s="3"/>
      <c r="AB105" s="3"/>
      <c r="AC105" s="3"/>
      <c r="AD105" s="65">
        <f t="shared" si="74"/>
        <v>0</v>
      </c>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f t="shared" si="78"/>
        <v>0</v>
      </c>
      <c r="BH105" s="3"/>
      <c r="BI105" s="3"/>
      <c r="BJ105" s="3"/>
      <c r="BK105" s="170" t="s">
        <v>460</v>
      </c>
      <c r="BL105" s="4" t="s">
        <v>128</v>
      </c>
      <c r="BM105" s="170"/>
      <c r="BN105" s="188" t="s">
        <v>90</v>
      </c>
      <c r="BO105" s="192"/>
      <c r="BP105" s="188" t="s">
        <v>638</v>
      </c>
      <c r="BQ105" s="133">
        <v>2022</v>
      </c>
      <c r="BR105" s="6"/>
      <c r="BS105" s="6"/>
      <c r="BT105" s="6"/>
      <c r="BU105" s="6"/>
      <c r="BV105" s="75" t="s">
        <v>440</v>
      </c>
      <c r="CH105" s="75">
        <v>2022</v>
      </c>
      <c r="DF105" s="159">
        <f t="shared" si="61"/>
        <v>0</v>
      </c>
    </row>
    <row r="106" spans="1:110" s="75" customFormat="1" ht="72" x14ac:dyDescent="0.4">
      <c r="A106" s="188">
        <v>37</v>
      </c>
      <c r="B106" s="191" t="s">
        <v>235</v>
      </c>
      <c r="C106" s="71">
        <f t="shared" si="75"/>
        <v>1.55</v>
      </c>
      <c r="D106" s="3"/>
      <c r="E106" s="65">
        <f t="shared" si="58"/>
        <v>1.55</v>
      </c>
      <c r="F106" s="65">
        <f t="shared" si="59"/>
        <v>1.55</v>
      </c>
      <c r="G106" s="65">
        <f t="shared" si="73"/>
        <v>0</v>
      </c>
      <c r="H106" s="3"/>
      <c r="I106" s="3"/>
      <c r="J106" s="3"/>
      <c r="K106" s="3">
        <v>0.55000000000000004</v>
      </c>
      <c r="L106" s="3">
        <v>1</v>
      </c>
      <c r="M106" s="3">
        <f t="shared" si="76"/>
        <v>0</v>
      </c>
      <c r="N106" s="3"/>
      <c r="O106" s="3"/>
      <c r="P106" s="3"/>
      <c r="Q106" s="3"/>
      <c r="R106" s="3"/>
      <c r="S106" s="3"/>
      <c r="T106" s="3"/>
      <c r="U106" s="65">
        <f t="shared" si="77"/>
        <v>0</v>
      </c>
      <c r="V106" s="3"/>
      <c r="W106" s="3"/>
      <c r="X106" s="3"/>
      <c r="Y106" s="3"/>
      <c r="Z106" s="3"/>
      <c r="AA106" s="3"/>
      <c r="AB106" s="3"/>
      <c r="AC106" s="3"/>
      <c r="AD106" s="65">
        <f t="shared" si="74"/>
        <v>0</v>
      </c>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f t="shared" si="78"/>
        <v>0</v>
      </c>
      <c r="BH106" s="3"/>
      <c r="BI106" s="3"/>
      <c r="BJ106" s="3"/>
      <c r="BK106" s="170" t="s">
        <v>460</v>
      </c>
      <c r="BL106" s="188" t="s">
        <v>132</v>
      </c>
      <c r="BM106" s="170" t="s">
        <v>370</v>
      </c>
      <c r="BN106" s="188" t="s">
        <v>90</v>
      </c>
      <c r="BO106" s="192" t="s">
        <v>386</v>
      </c>
      <c r="BP106" s="188" t="s">
        <v>637</v>
      </c>
      <c r="BQ106" s="133">
        <v>2021</v>
      </c>
      <c r="BR106" s="67"/>
      <c r="BS106" s="67"/>
      <c r="BT106" s="97"/>
      <c r="BU106" s="67"/>
      <c r="BV106" s="74"/>
      <c r="BW106" s="74"/>
      <c r="BX106" s="74"/>
      <c r="BY106" s="74"/>
      <c r="CH106" s="75">
        <v>2022</v>
      </c>
      <c r="DF106" s="159">
        <f t="shared" si="61"/>
        <v>0</v>
      </c>
    </row>
    <row r="107" spans="1:110" s="75" customFormat="1" ht="72" x14ac:dyDescent="0.4">
      <c r="A107" s="188">
        <v>38</v>
      </c>
      <c r="B107" s="191" t="s">
        <v>476</v>
      </c>
      <c r="C107" s="71">
        <f t="shared" si="75"/>
        <v>0.6</v>
      </c>
      <c r="D107" s="3"/>
      <c r="E107" s="65">
        <f t="shared" si="58"/>
        <v>0.6</v>
      </c>
      <c r="F107" s="65">
        <f t="shared" si="59"/>
        <v>0.6</v>
      </c>
      <c r="G107" s="65">
        <f t="shared" si="73"/>
        <v>0</v>
      </c>
      <c r="H107" s="3"/>
      <c r="I107" s="3"/>
      <c r="J107" s="3"/>
      <c r="K107" s="3"/>
      <c r="L107" s="3">
        <v>0.6</v>
      </c>
      <c r="M107" s="3">
        <f t="shared" si="76"/>
        <v>0</v>
      </c>
      <c r="N107" s="3"/>
      <c r="O107" s="3"/>
      <c r="P107" s="3"/>
      <c r="Q107" s="3"/>
      <c r="R107" s="3"/>
      <c r="S107" s="3"/>
      <c r="T107" s="3"/>
      <c r="U107" s="65">
        <f t="shared" si="77"/>
        <v>0</v>
      </c>
      <c r="V107" s="3"/>
      <c r="W107" s="3"/>
      <c r="X107" s="3"/>
      <c r="Y107" s="3"/>
      <c r="Z107" s="3"/>
      <c r="AA107" s="3"/>
      <c r="AB107" s="3"/>
      <c r="AC107" s="3"/>
      <c r="AD107" s="65">
        <f t="shared" si="74"/>
        <v>0</v>
      </c>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f t="shared" si="78"/>
        <v>0</v>
      </c>
      <c r="BH107" s="3"/>
      <c r="BI107" s="3"/>
      <c r="BJ107" s="3"/>
      <c r="BK107" s="170" t="s">
        <v>460</v>
      </c>
      <c r="BL107" s="188" t="s">
        <v>132</v>
      </c>
      <c r="BM107" s="170"/>
      <c r="BN107" s="188" t="s">
        <v>90</v>
      </c>
      <c r="BO107" s="192" t="s">
        <v>606</v>
      </c>
      <c r="BP107" s="188" t="s">
        <v>637</v>
      </c>
      <c r="BQ107" s="133"/>
      <c r="BR107" s="67"/>
      <c r="BS107" s="67"/>
      <c r="BT107" s="97"/>
      <c r="BU107" s="67"/>
      <c r="BV107" s="74"/>
      <c r="BW107" s="74"/>
      <c r="BX107" s="74"/>
      <c r="BY107" s="74" t="s">
        <v>366</v>
      </c>
      <c r="CH107" s="75">
        <v>2022</v>
      </c>
      <c r="DF107" s="159">
        <f t="shared" si="61"/>
        <v>0</v>
      </c>
    </row>
    <row r="108" spans="1:110" s="75" customFormat="1" ht="72" x14ac:dyDescent="0.4">
      <c r="A108" s="188">
        <v>39</v>
      </c>
      <c r="B108" s="191" t="s">
        <v>236</v>
      </c>
      <c r="C108" s="71">
        <f t="shared" si="75"/>
        <v>0.15000000000000002</v>
      </c>
      <c r="D108" s="3"/>
      <c r="E108" s="65">
        <f t="shared" si="58"/>
        <v>0.15000000000000002</v>
      </c>
      <c r="F108" s="65">
        <f t="shared" si="59"/>
        <v>0.15000000000000002</v>
      </c>
      <c r="G108" s="65">
        <f t="shared" si="73"/>
        <v>0</v>
      </c>
      <c r="H108" s="3"/>
      <c r="I108" s="3"/>
      <c r="J108" s="3"/>
      <c r="K108" s="3">
        <v>0.05</v>
      </c>
      <c r="L108" s="3">
        <v>0.1</v>
      </c>
      <c r="M108" s="3">
        <f t="shared" si="76"/>
        <v>0</v>
      </c>
      <c r="N108" s="3"/>
      <c r="O108" s="3"/>
      <c r="P108" s="3"/>
      <c r="Q108" s="3"/>
      <c r="R108" s="3"/>
      <c r="S108" s="3"/>
      <c r="T108" s="3"/>
      <c r="U108" s="65">
        <f t="shared" si="77"/>
        <v>0</v>
      </c>
      <c r="V108" s="3"/>
      <c r="W108" s="3"/>
      <c r="X108" s="3"/>
      <c r="Y108" s="3"/>
      <c r="Z108" s="3"/>
      <c r="AA108" s="3"/>
      <c r="AB108" s="3"/>
      <c r="AC108" s="3"/>
      <c r="AD108" s="65">
        <f t="shared" si="74"/>
        <v>0</v>
      </c>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f t="shared" si="78"/>
        <v>0</v>
      </c>
      <c r="BH108" s="3"/>
      <c r="BI108" s="3"/>
      <c r="BJ108" s="3"/>
      <c r="BK108" s="170" t="s">
        <v>460</v>
      </c>
      <c r="BL108" s="188" t="s">
        <v>132</v>
      </c>
      <c r="BM108" s="170" t="s">
        <v>371</v>
      </c>
      <c r="BN108" s="188" t="s">
        <v>90</v>
      </c>
      <c r="BO108" s="192" t="s">
        <v>386</v>
      </c>
      <c r="BP108" s="188" t="s">
        <v>637</v>
      </c>
      <c r="BQ108" s="133">
        <v>2021</v>
      </c>
      <c r="BR108" s="67"/>
      <c r="BS108" s="67"/>
      <c r="BT108" s="97"/>
      <c r="BU108" s="67"/>
      <c r="BV108" s="74"/>
      <c r="BW108" s="74"/>
      <c r="BX108" s="74"/>
      <c r="BY108" s="74"/>
      <c r="CH108" s="75">
        <v>2022</v>
      </c>
      <c r="DF108" s="159">
        <f t="shared" si="61"/>
        <v>0</v>
      </c>
    </row>
    <row r="109" spans="1:110" s="108" customFormat="1" ht="72" x14ac:dyDescent="0.4">
      <c r="A109" s="188">
        <v>40</v>
      </c>
      <c r="B109" s="190" t="s">
        <v>364</v>
      </c>
      <c r="C109" s="71">
        <f t="shared" si="75"/>
        <v>0.31</v>
      </c>
      <c r="D109" s="3"/>
      <c r="E109" s="65">
        <f t="shared" si="58"/>
        <v>0.31</v>
      </c>
      <c r="F109" s="65">
        <f t="shared" si="59"/>
        <v>0.31</v>
      </c>
      <c r="G109" s="65">
        <f t="shared" si="73"/>
        <v>0</v>
      </c>
      <c r="H109" s="3"/>
      <c r="I109" s="3"/>
      <c r="J109" s="3"/>
      <c r="K109" s="88">
        <v>0.2</v>
      </c>
      <c r="L109" s="88">
        <v>0.11</v>
      </c>
      <c r="M109" s="3">
        <f t="shared" si="76"/>
        <v>0</v>
      </c>
      <c r="N109" s="3"/>
      <c r="O109" s="3"/>
      <c r="P109" s="3"/>
      <c r="Q109" s="3"/>
      <c r="R109" s="3"/>
      <c r="S109" s="3"/>
      <c r="T109" s="3"/>
      <c r="U109" s="65">
        <f t="shared" si="77"/>
        <v>0</v>
      </c>
      <c r="V109" s="3"/>
      <c r="W109" s="3"/>
      <c r="X109" s="3"/>
      <c r="Y109" s="3"/>
      <c r="Z109" s="3"/>
      <c r="AA109" s="3"/>
      <c r="AB109" s="3"/>
      <c r="AC109" s="3"/>
      <c r="AD109" s="65">
        <f t="shared" si="74"/>
        <v>0</v>
      </c>
      <c r="AE109" s="3"/>
      <c r="AF109" s="3"/>
      <c r="AG109" s="3"/>
      <c r="AH109" s="77"/>
      <c r="AI109" s="77"/>
      <c r="AJ109" s="3"/>
      <c r="AK109" s="3"/>
      <c r="AL109" s="3"/>
      <c r="AM109" s="3"/>
      <c r="AN109" s="3"/>
      <c r="AO109" s="3"/>
      <c r="AP109" s="3"/>
      <c r="AQ109" s="3"/>
      <c r="AR109" s="3"/>
      <c r="AS109" s="3"/>
      <c r="AT109" s="3"/>
      <c r="AU109" s="3"/>
      <c r="AV109" s="3"/>
      <c r="AW109" s="3"/>
      <c r="AX109" s="3"/>
      <c r="AY109" s="3"/>
      <c r="AZ109" s="78"/>
      <c r="BA109" s="3"/>
      <c r="BB109" s="3"/>
      <c r="BC109" s="3"/>
      <c r="BD109" s="3"/>
      <c r="BE109" s="3"/>
      <c r="BF109" s="3"/>
      <c r="BG109" s="3">
        <f t="shared" si="78"/>
        <v>0</v>
      </c>
      <c r="BH109" s="3"/>
      <c r="BI109" s="79"/>
      <c r="BJ109" s="3"/>
      <c r="BK109" s="170" t="s">
        <v>460</v>
      </c>
      <c r="BL109" s="4" t="s">
        <v>135</v>
      </c>
      <c r="BM109" s="170" t="s">
        <v>365</v>
      </c>
      <c r="BN109" s="189" t="s">
        <v>90</v>
      </c>
      <c r="BO109" s="189" t="s">
        <v>543</v>
      </c>
      <c r="BP109" s="188" t="s">
        <v>637</v>
      </c>
      <c r="BQ109" s="133">
        <v>2021</v>
      </c>
      <c r="BT109" s="73"/>
      <c r="CH109" s="108">
        <v>2022</v>
      </c>
      <c r="DF109" s="159">
        <f t="shared" si="61"/>
        <v>0</v>
      </c>
    </row>
    <row r="110" spans="1:110" s="75" customFormat="1" ht="54" x14ac:dyDescent="0.4">
      <c r="A110" s="188">
        <v>41</v>
      </c>
      <c r="B110" s="190" t="s">
        <v>539</v>
      </c>
      <c r="C110" s="71">
        <f t="shared" si="75"/>
        <v>0.1</v>
      </c>
      <c r="D110" s="3"/>
      <c r="E110" s="65">
        <f t="shared" si="58"/>
        <v>0.1</v>
      </c>
      <c r="F110" s="65">
        <f t="shared" si="59"/>
        <v>0.1</v>
      </c>
      <c r="G110" s="65">
        <f t="shared" si="73"/>
        <v>0</v>
      </c>
      <c r="H110" s="3"/>
      <c r="I110" s="3"/>
      <c r="J110" s="3"/>
      <c r="K110" s="76"/>
      <c r="L110" s="189">
        <v>0.1</v>
      </c>
      <c r="M110" s="3">
        <f t="shared" si="76"/>
        <v>0</v>
      </c>
      <c r="N110" s="3"/>
      <c r="O110" s="3"/>
      <c r="P110" s="3"/>
      <c r="Q110" s="3"/>
      <c r="R110" s="3"/>
      <c r="S110" s="3"/>
      <c r="T110" s="3"/>
      <c r="U110" s="65">
        <f t="shared" si="77"/>
        <v>0</v>
      </c>
      <c r="V110" s="3"/>
      <c r="W110" s="3"/>
      <c r="X110" s="3"/>
      <c r="Y110" s="3"/>
      <c r="Z110" s="3"/>
      <c r="AA110" s="3"/>
      <c r="AB110" s="3"/>
      <c r="AC110" s="3"/>
      <c r="AD110" s="65">
        <f t="shared" si="74"/>
        <v>0</v>
      </c>
      <c r="AE110" s="3"/>
      <c r="AF110" s="3"/>
      <c r="AG110" s="3"/>
      <c r="AH110" s="77"/>
      <c r="AI110" s="77"/>
      <c r="AJ110" s="3"/>
      <c r="AK110" s="3"/>
      <c r="AL110" s="3"/>
      <c r="AM110" s="3"/>
      <c r="AN110" s="3"/>
      <c r="AO110" s="3"/>
      <c r="AP110" s="3"/>
      <c r="AQ110" s="3"/>
      <c r="AR110" s="3"/>
      <c r="AS110" s="3"/>
      <c r="AT110" s="3"/>
      <c r="AU110" s="3"/>
      <c r="AV110" s="3"/>
      <c r="AW110" s="3"/>
      <c r="AX110" s="3"/>
      <c r="AY110" s="3"/>
      <c r="AZ110" s="78"/>
      <c r="BA110" s="3"/>
      <c r="BB110" s="3"/>
      <c r="BC110" s="3"/>
      <c r="BD110" s="3"/>
      <c r="BE110" s="3"/>
      <c r="BF110" s="3"/>
      <c r="BG110" s="3">
        <f t="shared" si="78"/>
        <v>0</v>
      </c>
      <c r="BH110" s="3"/>
      <c r="BI110" s="79"/>
      <c r="BJ110" s="3"/>
      <c r="BK110" s="170" t="s">
        <v>460</v>
      </c>
      <c r="BL110" s="4" t="s">
        <v>135</v>
      </c>
      <c r="BM110" s="109" t="s">
        <v>509</v>
      </c>
      <c r="BN110" s="189" t="s">
        <v>90</v>
      </c>
      <c r="BO110" s="189" t="s">
        <v>387</v>
      </c>
      <c r="BP110" s="188" t="s">
        <v>637</v>
      </c>
      <c r="BQ110" s="133" t="s">
        <v>383</v>
      </c>
      <c r="BR110" s="6"/>
      <c r="BS110" s="6"/>
      <c r="BT110" s="171"/>
      <c r="BU110" s="6"/>
      <c r="BY110" s="75" t="s">
        <v>540</v>
      </c>
      <c r="CH110" s="75">
        <v>2022</v>
      </c>
      <c r="DF110" s="159">
        <f t="shared" si="61"/>
        <v>0</v>
      </c>
    </row>
    <row r="111" spans="1:110" s="75" customFormat="1" ht="54" x14ac:dyDescent="0.4">
      <c r="A111" s="188">
        <v>42</v>
      </c>
      <c r="B111" s="149" t="s">
        <v>499</v>
      </c>
      <c r="C111" s="71">
        <f t="shared" si="75"/>
        <v>0.36</v>
      </c>
      <c r="D111" s="3"/>
      <c r="E111" s="65">
        <f t="shared" si="58"/>
        <v>0.36</v>
      </c>
      <c r="F111" s="65">
        <f t="shared" si="59"/>
        <v>0.24000000000000002</v>
      </c>
      <c r="G111" s="65">
        <f t="shared" si="73"/>
        <v>0</v>
      </c>
      <c r="H111" s="3"/>
      <c r="I111" s="3"/>
      <c r="J111" s="3"/>
      <c r="K111" s="88">
        <v>0.14000000000000001</v>
      </c>
      <c r="L111" s="88">
        <v>0.1</v>
      </c>
      <c r="M111" s="3">
        <f t="shared" si="76"/>
        <v>0</v>
      </c>
      <c r="N111" s="3"/>
      <c r="O111" s="3"/>
      <c r="P111" s="3"/>
      <c r="Q111" s="3"/>
      <c r="R111" s="3"/>
      <c r="S111" s="3"/>
      <c r="T111" s="3"/>
      <c r="U111" s="65">
        <f t="shared" si="77"/>
        <v>0</v>
      </c>
      <c r="V111" s="3"/>
      <c r="W111" s="3"/>
      <c r="X111" s="3"/>
      <c r="Y111" s="3"/>
      <c r="Z111" s="3"/>
      <c r="AA111" s="3"/>
      <c r="AB111" s="3"/>
      <c r="AC111" s="3"/>
      <c r="AD111" s="65">
        <f t="shared" si="74"/>
        <v>0</v>
      </c>
      <c r="AE111" s="3"/>
      <c r="AF111" s="3"/>
      <c r="AG111" s="3"/>
      <c r="AH111" s="77"/>
      <c r="AI111" s="77"/>
      <c r="AJ111" s="3"/>
      <c r="AK111" s="3"/>
      <c r="AL111" s="3"/>
      <c r="AM111" s="3"/>
      <c r="AN111" s="3"/>
      <c r="AO111" s="3"/>
      <c r="AP111" s="3"/>
      <c r="AQ111" s="3"/>
      <c r="AR111" s="3"/>
      <c r="AS111" s="3"/>
      <c r="AT111" s="3"/>
      <c r="AU111" s="3"/>
      <c r="AV111" s="3"/>
      <c r="AW111" s="3"/>
      <c r="AX111" s="3"/>
      <c r="AY111" s="3"/>
      <c r="AZ111" s="78"/>
      <c r="BA111" s="3"/>
      <c r="BB111" s="3"/>
      <c r="BC111" s="3"/>
      <c r="BD111" s="3"/>
      <c r="BE111" s="3"/>
      <c r="BF111" s="3"/>
      <c r="BG111" s="3">
        <f t="shared" si="78"/>
        <v>0.12</v>
      </c>
      <c r="BH111" s="3"/>
      <c r="BI111" s="79">
        <v>0.12</v>
      </c>
      <c r="BJ111" s="3"/>
      <c r="BK111" s="170" t="s">
        <v>460</v>
      </c>
      <c r="BL111" s="4" t="s">
        <v>135</v>
      </c>
      <c r="BM111" s="110" t="s">
        <v>500</v>
      </c>
      <c r="BN111" s="189" t="s">
        <v>90</v>
      </c>
      <c r="BO111" s="189" t="s">
        <v>388</v>
      </c>
      <c r="BP111" s="188" t="s">
        <v>637</v>
      </c>
      <c r="BQ111" s="133" t="s">
        <v>383</v>
      </c>
      <c r="BR111" s="6"/>
      <c r="BS111" s="6"/>
      <c r="BT111" s="171"/>
      <c r="BU111" s="6"/>
      <c r="BV111" s="75" t="s">
        <v>440</v>
      </c>
      <c r="BY111" s="75" t="s">
        <v>477</v>
      </c>
      <c r="CH111" s="75">
        <v>2022</v>
      </c>
      <c r="DF111" s="159">
        <f t="shared" si="61"/>
        <v>0</v>
      </c>
    </row>
    <row r="112" spans="1:110" s="75" customFormat="1" ht="72" x14ac:dyDescent="0.4">
      <c r="A112" s="188">
        <v>43</v>
      </c>
      <c r="B112" s="111" t="s">
        <v>474</v>
      </c>
      <c r="C112" s="71">
        <f t="shared" si="75"/>
        <v>1.26</v>
      </c>
      <c r="D112" s="3"/>
      <c r="E112" s="65">
        <f t="shared" si="58"/>
        <v>1.26</v>
      </c>
      <c r="F112" s="65">
        <f t="shared" si="59"/>
        <v>1.26</v>
      </c>
      <c r="G112" s="65">
        <f t="shared" si="73"/>
        <v>0</v>
      </c>
      <c r="H112" s="71"/>
      <c r="I112" s="82"/>
      <c r="J112" s="3"/>
      <c r="K112" s="71">
        <v>1.26</v>
      </c>
      <c r="L112" s="71"/>
      <c r="M112" s="3">
        <f t="shared" si="76"/>
        <v>0</v>
      </c>
      <c r="N112" s="3"/>
      <c r="O112" s="3"/>
      <c r="P112" s="3"/>
      <c r="Q112" s="3"/>
      <c r="R112" s="3"/>
      <c r="S112" s="3"/>
      <c r="T112" s="3"/>
      <c r="U112" s="65">
        <f t="shared" si="77"/>
        <v>0</v>
      </c>
      <c r="V112" s="3"/>
      <c r="W112" s="3"/>
      <c r="X112" s="3"/>
      <c r="Y112" s="3"/>
      <c r="Z112" s="3"/>
      <c r="AA112" s="3"/>
      <c r="AB112" s="3"/>
      <c r="AC112" s="3"/>
      <c r="AD112" s="65">
        <f t="shared" si="74"/>
        <v>0</v>
      </c>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71"/>
      <c r="BE112" s="3"/>
      <c r="BF112" s="3"/>
      <c r="BG112" s="3">
        <f t="shared" si="78"/>
        <v>0</v>
      </c>
      <c r="BH112" s="3"/>
      <c r="BI112" s="82"/>
      <c r="BJ112" s="3"/>
      <c r="BK112" s="170" t="s">
        <v>460</v>
      </c>
      <c r="BL112" s="189" t="s">
        <v>135</v>
      </c>
      <c r="BM112" s="170"/>
      <c r="BN112" s="189" t="s">
        <v>90</v>
      </c>
      <c r="BO112" s="189" t="s">
        <v>543</v>
      </c>
      <c r="BP112" s="188" t="s">
        <v>637</v>
      </c>
      <c r="BQ112" s="133" t="s">
        <v>383</v>
      </c>
      <c r="BR112" s="6"/>
      <c r="BS112" s="6"/>
      <c r="BT112" s="73"/>
      <c r="BU112" s="6"/>
      <c r="CH112" s="75">
        <v>2022</v>
      </c>
      <c r="DF112" s="159">
        <f t="shared" si="61"/>
        <v>0</v>
      </c>
    </row>
    <row r="113" spans="1:110" s="75" customFormat="1" ht="72" x14ac:dyDescent="0.4">
      <c r="A113" s="188">
        <v>44</v>
      </c>
      <c r="B113" s="149" t="s">
        <v>666</v>
      </c>
      <c r="C113" s="3">
        <f t="shared" si="75"/>
        <v>0.3</v>
      </c>
      <c r="D113" s="3"/>
      <c r="E113" s="65">
        <f t="shared" si="58"/>
        <v>0.3</v>
      </c>
      <c r="F113" s="65">
        <f t="shared" si="59"/>
        <v>0.3</v>
      </c>
      <c r="G113" s="65">
        <f t="shared" si="73"/>
        <v>0</v>
      </c>
      <c r="H113" s="3"/>
      <c r="I113" s="3"/>
      <c r="J113" s="3"/>
      <c r="K113" s="76">
        <v>0.05</v>
      </c>
      <c r="L113" s="189">
        <v>0.25</v>
      </c>
      <c r="M113" s="3">
        <f t="shared" si="76"/>
        <v>0</v>
      </c>
      <c r="N113" s="3"/>
      <c r="O113" s="3"/>
      <c r="P113" s="3"/>
      <c r="Q113" s="3"/>
      <c r="R113" s="3"/>
      <c r="S113" s="3"/>
      <c r="T113" s="3"/>
      <c r="U113" s="3">
        <f t="shared" si="77"/>
        <v>0</v>
      </c>
      <c r="V113" s="3"/>
      <c r="W113" s="3"/>
      <c r="X113" s="3"/>
      <c r="Y113" s="3"/>
      <c r="Z113" s="3"/>
      <c r="AA113" s="3"/>
      <c r="AB113" s="3"/>
      <c r="AC113" s="3"/>
      <c r="AD113" s="3">
        <f t="shared" si="74"/>
        <v>0</v>
      </c>
      <c r="AE113" s="3"/>
      <c r="AF113" s="3"/>
      <c r="AG113" s="3"/>
      <c r="AH113" s="77"/>
      <c r="AI113" s="77"/>
      <c r="AJ113" s="3"/>
      <c r="AK113" s="3"/>
      <c r="AL113" s="3"/>
      <c r="AM113" s="3"/>
      <c r="AN113" s="3"/>
      <c r="AO113" s="3"/>
      <c r="AP113" s="3"/>
      <c r="AQ113" s="3"/>
      <c r="AR113" s="3"/>
      <c r="AS113" s="3"/>
      <c r="AT113" s="3"/>
      <c r="AU113" s="3"/>
      <c r="AV113" s="3"/>
      <c r="AW113" s="3"/>
      <c r="AX113" s="3"/>
      <c r="AY113" s="3"/>
      <c r="AZ113" s="78"/>
      <c r="BA113" s="3"/>
      <c r="BB113" s="3"/>
      <c r="BC113" s="3"/>
      <c r="BD113" s="3"/>
      <c r="BE113" s="3"/>
      <c r="BF113" s="3"/>
      <c r="BG113" s="3">
        <f t="shared" ref="BG113" si="80">SUM(BH113:BJ113)</f>
        <v>0</v>
      </c>
      <c r="BH113" s="3"/>
      <c r="BI113" s="79"/>
      <c r="BJ113" s="3"/>
      <c r="BK113" s="170" t="s">
        <v>460</v>
      </c>
      <c r="BL113" s="4" t="s">
        <v>135</v>
      </c>
      <c r="BM113" s="109" t="s">
        <v>667</v>
      </c>
      <c r="BN113" s="189" t="s">
        <v>90</v>
      </c>
      <c r="BO113" s="189" t="s">
        <v>543</v>
      </c>
      <c r="BP113" s="188" t="s">
        <v>668</v>
      </c>
      <c r="BQ113" s="6"/>
      <c r="BR113" s="6"/>
      <c r="DF113" s="159">
        <f t="shared" si="61"/>
        <v>0</v>
      </c>
    </row>
    <row r="114" spans="1:110" s="75" customFormat="1" ht="36" x14ac:dyDescent="0.4">
      <c r="A114" s="202">
        <v>45</v>
      </c>
      <c r="B114" s="203" t="s">
        <v>497</v>
      </c>
      <c r="C114" s="71">
        <f t="shared" si="75"/>
        <v>9.39</v>
      </c>
      <c r="D114" s="3"/>
      <c r="E114" s="3">
        <f t="shared" si="58"/>
        <v>9.39</v>
      </c>
      <c r="F114" s="3">
        <f t="shared" si="59"/>
        <v>8.89</v>
      </c>
      <c r="G114" s="3">
        <f t="shared" si="73"/>
        <v>0.5</v>
      </c>
      <c r="H114" s="3">
        <v>0.5</v>
      </c>
      <c r="I114" s="3"/>
      <c r="J114" s="3"/>
      <c r="K114" s="3">
        <v>4.49</v>
      </c>
      <c r="L114" s="3">
        <v>2.6</v>
      </c>
      <c r="M114" s="3">
        <f t="shared" si="76"/>
        <v>1.3</v>
      </c>
      <c r="N114" s="3"/>
      <c r="O114" s="3"/>
      <c r="P114" s="3">
        <v>1.3</v>
      </c>
      <c r="Q114" s="3"/>
      <c r="R114" s="3"/>
      <c r="S114" s="3"/>
      <c r="T114" s="3"/>
      <c r="U114" s="3">
        <f t="shared" si="77"/>
        <v>0.5</v>
      </c>
      <c r="V114" s="3"/>
      <c r="W114" s="3"/>
      <c r="X114" s="3"/>
      <c r="Y114" s="3"/>
      <c r="Z114" s="3"/>
      <c r="AA114" s="3"/>
      <c r="AB114" s="3"/>
      <c r="AC114" s="3"/>
      <c r="AD114" s="3">
        <f t="shared" si="74"/>
        <v>0</v>
      </c>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v>0.5</v>
      </c>
      <c r="BE114" s="3"/>
      <c r="BF114" s="3"/>
      <c r="BG114" s="3">
        <f t="shared" si="78"/>
        <v>0</v>
      </c>
      <c r="BH114" s="3"/>
      <c r="BI114" s="3"/>
      <c r="BJ114" s="3"/>
      <c r="BK114" s="170" t="s">
        <v>460</v>
      </c>
      <c r="BL114" s="4" t="s">
        <v>137</v>
      </c>
      <c r="BM114" s="171" t="s">
        <v>556</v>
      </c>
      <c r="BN114" s="188" t="s">
        <v>90</v>
      </c>
      <c r="BO114" s="202" t="s">
        <v>465</v>
      </c>
      <c r="BP114" s="188" t="s">
        <v>638</v>
      </c>
      <c r="BS114" s="75" t="s">
        <v>470</v>
      </c>
      <c r="BT114" s="180"/>
      <c r="CH114" s="75">
        <v>2022</v>
      </c>
      <c r="DF114" s="159">
        <f t="shared" si="61"/>
        <v>0</v>
      </c>
    </row>
    <row r="115" spans="1:110" s="75" customFormat="1" ht="36" x14ac:dyDescent="0.4">
      <c r="A115" s="202"/>
      <c r="B115" s="203"/>
      <c r="C115" s="71">
        <f t="shared" si="75"/>
        <v>16.21</v>
      </c>
      <c r="D115" s="3"/>
      <c r="E115" s="3">
        <f t="shared" si="58"/>
        <v>16.21</v>
      </c>
      <c r="F115" s="3">
        <f t="shared" si="59"/>
        <v>15.709999999999999</v>
      </c>
      <c r="G115" s="3">
        <f t="shared" si="73"/>
        <v>0</v>
      </c>
      <c r="H115" s="3"/>
      <c r="I115" s="3"/>
      <c r="J115" s="3"/>
      <c r="K115" s="148">
        <v>6.88</v>
      </c>
      <c r="L115" s="148">
        <v>6.73</v>
      </c>
      <c r="M115" s="3">
        <f t="shared" si="76"/>
        <v>2.1</v>
      </c>
      <c r="N115" s="3">
        <v>2.1</v>
      </c>
      <c r="O115" s="3"/>
      <c r="P115" s="3"/>
      <c r="Q115" s="3"/>
      <c r="R115" s="3"/>
      <c r="S115" s="3"/>
      <c r="T115" s="3"/>
      <c r="U115" s="3">
        <f t="shared" si="77"/>
        <v>0.5</v>
      </c>
      <c r="V115" s="3"/>
      <c r="W115" s="3"/>
      <c r="X115" s="3"/>
      <c r="Y115" s="3"/>
      <c r="Z115" s="3"/>
      <c r="AA115" s="3"/>
      <c r="AB115" s="3"/>
      <c r="AC115" s="3"/>
      <c r="AD115" s="3">
        <f t="shared" si="74"/>
        <v>0</v>
      </c>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v>0.5</v>
      </c>
      <c r="BE115" s="3"/>
      <c r="BF115" s="3"/>
      <c r="BG115" s="3">
        <f t="shared" si="78"/>
        <v>0</v>
      </c>
      <c r="BH115" s="3"/>
      <c r="BI115" s="3"/>
      <c r="BJ115" s="3"/>
      <c r="BK115" s="170" t="s">
        <v>460</v>
      </c>
      <c r="BL115" s="188" t="s">
        <v>142</v>
      </c>
      <c r="BM115" s="170" t="s">
        <v>471</v>
      </c>
      <c r="BN115" s="188" t="s">
        <v>90</v>
      </c>
      <c r="BO115" s="202"/>
      <c r="BP115" s="188" t="s">
        <v>638</v>
      </c>
      <c r="BZ115" s="75" t="s">
        <v>469</v>
      </c>
      <c r="DF115" s="159">
        <f t="shared" si="61"/>
        <v>0</v>
      </c>
    </row>
    <row r="116" spans="1:110" s="75" customFormat="1" ht="72" x14ac:dyDescent="0.4">
      <c r="A116" s="188">
        <f>A114+1</f>
        <v>46</v>
      </c>
      <c r="B116" s="191" t="s">
        <v>634</v>
      </c>
      <c r="C116" s="71">
        <f t="shared" si="75"/>
        <v>0.2</v>
      </c>
      <c r="D116" s="3"/>
      <c r="E116" s="3">
        <f t="shared" si="58"/>
        <v>0.2</v>
      </c>
      <c r="F116" s="3">
        <f t="shared" si="59"/>
        <v>0.2</v>
      </c>
      <c r="G116" s="3">
        <f t="shared" si="73"/>
        <v>0</v>
      </c>
      <c r="H116" s="3"/>
      <c r="I116" s="3"/>
      <c r="J116" s="3"/>
      <c r="K116" s="76">
        <v>0.1</v>
      </c>
      <c r="L116" s="188">
        <v>0.1</v>
      </c>
      <c r="M116" s="3">
        <f t="shared" si="76"/>
        <v>0</v>
      </c>
      <c r="N116" s="3"/>
      <c r="O116" s="3"/>
      <c r="P116" s="3"/>
      <c r="Q116" s="3"/>
      <c r="R116" s="3"/>
      <c r="S116" s="3"/>
      <c r="T116" s="3"/>
      <c r="U116" s="3">
        <f t="shared" si="77"/>
        <v>0</v>
      </c>
      <c r="V116" s="3"/>
      <c r="W116" s="3"/>
      <c r="X116" s="3"/>
      <c r="Y116" s="3"/>
      <c r="Z116" s="3"/>
      <c r="AA116" s="3"/>
      <c r="AB116" s="3"/>
      <c r="AC116" s="3"/>
      <c r="AD116" s="3">
        <f t="shared" si="74"/>
        <v>0</v>
      </c>
      <c r="AE116" s="3"/>
      <c r="AF116" s="3"/>
      <c r="AG116" s="3"/>
      <c r="AH116" s="77"/>
      <c r="AI116" s="77"/>
      <c r="AJ116" s="3"/>
      <c r="AK116" s="3"/>
      <c r="AL116" s="3"/>
      <c r="AM116" s="3"/>
      <c r="AN116" s="3"/>
      <c r="AO116" s="3"/>
      <c r="AP116" s="3"/>
      <c r="AQ116" s="3"/>
      <c r="AR116" s="3"/>
      <c r="AS116" s="3"/>
      <c r="AT116" s="3"/>
      <c r="AU116" s="3"/>
      <c r="AV116" s="3"/>
      <c r="AW116" s="3"/>
      <c r="AX116" s="3"/>
      <c r="AY116" s="3"/>
      <c r="AZ116" s="78"/>
      <c r="BA116" s="3"/>
      <c r="BB116" s="3"/>
      <c r="BC116" s="3"/>
      <c r="BD116" s="3"/>
      <c r="BE116" s="3"/>
      <c r="BF116" s="3"/>
      <c r="BG116" s="3">
        <f t="shared" si="78"/>
        <v>0</v>
      </c>
      <c r="BH116" s="3"/>
      <c r="BI116" s="79"/>
      <c r="BJ116" s="3"/>
      <c r="BK116" s="170" t="s">
        <v>460</v>
      </c>
      <c r="BL116" s="4" t="s">
        <v>137</v>
      </c>
      <c r="BM116" s="170" t="s">
        <v>241</v>
      </c>
      <c r="BN116" s="80" t="s">
        <v>90</v>
      </c>
      <c r="BO116" s="192" t="s">
        <v>386</v>
      </c>
      <c r="BP116" s="188" t="s">
        <v>637</v>
      </c>
      <c r="BQ116" s="133">
        <v>2021</v>
      </c>
      <c r="BR116" s="74"/>
      <c r="BS116" s="74"/>
      <c r="BT116" s="97"/>
      <c r="BU116" s="74"/>
      <c r="BV116" s="74" t="s">
        <v>443</v>
      </c>
      <c r="BW116" s="74"/>
      <c r="BX116" s="74"/>
      <c r="BY116" s="74"/>
      <c r="CH116" s="75">
        <v>2022</v>
      </c>
      <c r="DF116" s="159">
        <f t="shared" si="61"/>
        <v>0</v>
      </c>
    </row>
    <row r="117" spans="1:110" s="75" customFormat="1" ht="72" x14ac:dyDescent="0.4">
      <c r="A117" s="188">
        <v>47</v>
      </c>
      <c r="B117" s="191" t="s">
        <v>564</v>
      </c>
      <c r="C117" s="71">
        <f t="shared" si="75"/>
        <v>0.25</v>
      </c>
      <c r="D117" s="3"/>
      <c r="E117" s="3">
        <f t="shared" si="58"/>
        <v>0.25</v>
      </c>
      <c r="F117" s="3">
        <f t="shared" si="59"/>
        <v>0.25</v>
      </c>
      <c r="G117" s="3">
        <f t="shared" si="73"/>
        <v>0</v>
      </c>
      <c r="H117" s="3"/>
      <c r="I117" s="3"/>
      <c r="J117" s="3"/>
      <c r="K117" s="76">
        <v>0.2</v>
      </c>
      <c r="L117" s="188">
        <v>0.05</v>
      </c>
      <c r="M117" s="3">
        <f t="shared" si="76"/>
        <v>0</v>
      </c>
      <c r="N117" s="3"/>
      <c r="O117" s="3"/>
      <c r="P117" s="3"/>
      <c r="Q117" s="3"/>
      <c r="R117" s="3"/>
      <c r="S117" s="3"/>
      <c r="T117" s="3"/>
      <c r="U117" s="3">
        <f t="shared" si="77"/>
        <v>0</v>
      </c>
      <c r="V117" s="3"/>
      <c r="W117" s="3"/>
      <c r="X117" s="3"/>
      <c r="Y117" s="3"/>
      <c r="Z117" s="3"/>
      <c r="AA117" s="3"/>
      <c r="AB117" s="3"/>
      <c r="AC117" s="3"/>
      <c r="AD117" s="3">
        <f t="shared" si="74"/>
        <v>0</v>
      </c>
      <c r="AE117" s="3"/>
      <c r="AF117" s="3"/>
      <c r="AG117" s="3"/>
      <c r="AH117" s="77"/>
      <c r="AI117" s="77"/>
      <c r="AJ117" s="3"/>
      <c r="AK117" s="3"/>
      <c r="AL117" s="3"/>
      <c r="AM117" s="3"/>
      <c r="AN117" s="3"/>
      <c r="AO117" s="3"/>
      <c r="AP117" s="3"/>
      <c r="AQ117" s="3"/>
      <c r="AR117" s="3"/>
      <c r="AS117" s="3"/>
      <c r="AT117" s="3"/>
      <c r="AU117" s="3"/>
      <c r="AV117" s="3"/>
      <c r="AW117" s="3"/>
      <c r="AX117" s="3"/>
      <c r="AY117" s="3"/>
      <c r="AZ117" s="78"/>
      <c r="BA117" s="3"/>
      <c r="BB117" s="3"/>
      <c r="BC117" s="3"/>
      <c r="BD117" s="3"/>
      <c r="BE117" s="3"/>
      <c r="BF117" s="3"/>
      <c r="BG117" s="3">
        <f t="shared" si="78"/>
        <v>0</v>
      </c>
      <c r="BH117" s="3"/>
      <c r="BI117" s="79"/>
      <c r="BJ117" s="3"/>
      <c r="BK117" s="170" t="s">
        <v>460</v>
      </c>
      <c r="BL117" s="4" t="s">
        <v>137</v>
      </c>
      <c r="BM117" s="170" t="s">
        <v>242</v>
      </c>
      <c r="BN117" s="80" t="s">
        <v>90</v>
      </c>
      <c r="BO117" s="192" t="s">
        <v>386</v>
      </c>
      <c r="BP117" s="188" t="s">
        <v>637</v>
      </c>
      <c r="BQ117" s="133">
        <v>2021</v>
      </c>
      <c r="BR117" s="74"/>
      <c r="BS117" s="74"/>
      <c r="BT117" s="97"/>
      <c r="BU117" s="74"/>
      <c r="BV117" s="74" t="s">
        <v>440</v>
      </c>
      <c r="BW117" s="74"/>
      <c r="BX117" s="74"/>
      <c r="BY117" s="74"/>
      <c r="CH117" s="75">
        <v>2022</v>
      </c>
      <c r="DF117" s="159">
        <f t="shared" si="61"/>
        <v>0</v>
      </c>
    </row>
    <row r="118" spans="1:110" s="75" customFormat="1" ht="72" x14ac:dyDescent="0.4">
      <c r="A118" s="188">
        <v>48</v>
      </c>
      <c r="B118" s="191" t="s">
        <v>569</v>
      </c>
      <c r="C118" s="71">
        <f t="shared" si="75"/>
        <v>0.22999999999999998</v>
      </c>
      <c r="D118" s="3"/>
      <c r="E118" s="3">
        <f t="shared" si="58"/>
        <v>0.22999999999999998</v>
      </c>
      <c r="F118" s="3">
        <f t="shared" si="59"/>
        <v>0.21</v>
      </c>
      <c r="G118" s="3">
        <f t="shared" si="73"/>
        <v>0</v>
      </c>
      <c r="H118" s="3"/>
      <c r="I118" s="3"/>
      <c r="J118" s="3"/>
      <c r="K118" s="76">
        <v>0.15</v>
      </c>
      <c r="L118" s="188">
        <v>0.06</v>
      </c>
      <c r="M118" s="3">
        <f t="shared" si="76"/>
        <v>0</v>
      </c>
      <c r="N118" s="3"/>
      <c r="O118" s="3"/>
      <c r="P118" s="3"/>
      <c r="Q118" s="3"/>
      <c r="R118" s="3"/>
      <c r="S118" s="3"/>
      <c r="T118" s="3"/>
      <c r="U118" s="3">
        <f t="shared" si="77"/>
        <v>0</v>
      </c>
      <c r="V118" s="3"/>
      <c r="W118" s="3"/>
      <c r="X118" s="3"/>
      <c r="Y118" s="3"/>
      <c r="Z118" s="3"/>
      <c r="AA118" s="3"/>
      <c r="AB118" s="3"/>
      <c r="AC118" s="3"/>
      <c r="AD118" s="3">
        <f t="shared" si="74"/>
        <v>0</v>
      </c>
      <c r="AE118" s="3"/>
      <c r="AF118" s="3"/>
      <c r="AG118" s="3"/>
      <c r="AH118" s="77"/>
      <c r="AI118" s="77"/>
      <c r="AJ118" s="3"/>
      <c r="AK118" s="3"/>
      <c r="AL118" s="3"/>
      <c r="AM118" s="3"/>
      <c r="AN118" s="3"/>
      <c r="AO118" s="3"/>
      <c r="AP118" s="3"/>
      <c r="AQ118" s="3"/>
      <c r="AR118" s="3"/>
      <c r="AS118" s="3"/>
      <c r="AT118" s="3"/>
      <c r="AU118" s="3"/>
      <c r="AV118" s="3"/>
      <c r="AW118" s="3"/>
      <c r="AX118" s="3"/>
      <c r="AY118" s="3"/>
      <c r="AZ118" s="78"/>
      <c r="BA118" s="3"/>
      <c r="BB118" s="3"/>
      <c r="BC118" s="3"/>
      <c r="BD118" s="3"/>
      <c r="BE118" s="3"/>
      <c r="BF118" s="3"/>
      <c r="BG118" s="3">
        <f t="shared" si="78"/>
        <v>0.02</v>
      </c>
      <c r="BH118" s="3"/>
      <c r="BI118" s="3">
        <v>0.02</v>
      </c>
      <c r="BJ118" s="3"/>
      <c r="BK118" s="170" t="s">
        <v>460</v>
      </c>
      <c r="BL118" s="4" t="s">
        <v>137</v>
      </c>
      <c r="BM118" s="170" t="s">
        <v>243</v>
      </c>
      <c r="BN118" s="80" t="s">
        <v>90</v>
      </c>
      <c r="BO118" s="192" t="s">
        <v>386</v>
      </c>
      <c r="BP118" s="188" t="s">
        <v>637</v>
      </c>
      <c r="BQ118" s="133">
        <v>2021</v>
      </c>
      <c r="BR118" s="74"/>
      <c r="BS118" s="74"/>
      <c r="BT118" s="97"/>
      <c r="BU118" s="74"/>
      <c r="BV118" s="74" t="s">
        <v>440</v>
      </c>
      <c r="BW118" s="74"/>
      <c r="BX118" s="74"/>
      <c r="BY118" s="74"/>
      <c r="CH118" s="75">
        <v>2022</v>
      </c>
      <c r="DF118" s="159">
        <f t="shared" si="61"/>
        <v>0</v>
      </c>
    </row>
    <row r="119" spans="1:110" s="75" customFormat="1" ht="72" x14ac:dyDescent="0.4">
      <c r="A119" s="188">
        <v>49</v>
      </c>
      <c r="B119" s="191" t="s">
        <v>570</v>
      </c>
      <c r="C119" s="71">
        <f t="shared" si="75"/>
        <v>0.16</v>
      </c>
      <c r="D119" s="3"/>
      <c r="E119" s="3">
        <f t="shared" si="58"/>
        <v>0.16</v>
      </c>
      <c r="F119" s="3">
        <f t="shared" si="59"/>
        <v>0.16</v>
      </c>
      <c r="G119" s="3">
        <f t="shared" si="73"/>
        <v>0</v>
      </c>
      <c r="H119" s="3"/>
      <c r="I119" s="3"/>
      <c r="J119" s="3"/>
      <c r="K119" s="76">
        <v>0.08</v>
      </c>
      <c r="L119" s="188">
        <v>0.08</v>
      </c>
      <c r="M119" s="3">
        <f t="shared" si="76"/>
        <v>0</v>
      </c>
      <c r="N119" s="3"/>
      <c r="O119" s="3"/>
      <c r="P119" s="3"/>
      <c r="Q119" s="3"/>
      <c r="R119" s="3"/>
      <c r="S119" s="3"/>
      <c r="T119" s="3"/>
      <c r="U119" s="3">
        <f t="shared" si="77"/>
        <v>0</v>
      </c>
      <c r="V119" s="3"/>
      <c r="W119" s="3"/>
      <c r="X119" s="3"/>
      <c r="Y119" s="3"/>
      <c r="Z119" s="3"/>
      <c r="AA119" s="3"/>
      <c r="AB119" s="3"/>
      <c r="AC119" s="3"/>
      <c r="AD119" s="3">
        <f t="shared" si="74"/>
        <v>0</v>
      </c>
      <c r="AE119" s="3"/>
      <c r="AF119" s="3"/>
      <c r="AG119" s="3"/>
      <c r="AH119" s="77"/>
      <c r="AI119" s="77"/>
      <c r="AJ119" s="3"/>
      <c r="AK119" s="3"/>
      <c r="AL119" s="3"/>
      <c r="AM119" s="3"/>
      <c r="AN119" s="3"/>
      <c r="AO119" s="3"/>
      <c r="AP119" s="3"/>
      <c r="AQ119" s="3"/>
      <c r="AR119" s="3"/>
      <c r="AS119" s="3"/>
      <c r="AT119" s="3"/>
      <c r="AU119" s="3"/>
      <c r="AV119" s="3"/>
      <c r="AW119" s="3"/>
      <c r="AX119" s="3"/>
      <c r="AY119" s="3"/>
      <c r="AZ119" s="78"/>
      <c r="BA119" s="3"/>
      <c r="BB119" s="3"/>
      <c r="BC119" s="3"/>
      <c r="BD119" s="3"/>
      <c r="BE119" s="3"/>
      <c r="BF119" s="3"/>
      <c r="BG119" s="3">
        <f t="shared" si="78"/>
        <v>0</v>
      </c>
      <c r="BH119" s="3"/>
      <c r="BI119" s="79"/>
      <c r="BJ119" s="3"/>
      <c r="BK119" s="170" t="s">
        <v>460</v>
      </c>
      <c r="BL119" s="4" t="s">
        <v>137</v>
      </c>
      <c r="BM119" s="170" t="s">
        <v>244</v>
      </c>
      <c r="BN119" s="80" t="s">
        <v>90</v>
      </c>
      <c r="BO119" s="192" t="s">
        <v>386</v>
      </c>
      <c r="BP119" s="188" t="s">
        <v>637</v>
      </c>
      <c r="BQ119" s="133">
        <v>2021</v>
      </c>
      <c r="BR119" s="74"/>
      <c r="BS119" s="74"/>
      <c r="BT119" s="97"/>
      <c r="BU119" s="74"/>
      <c r="BV119" s="74" t="s">
        <v>440</v>
      </c>
      <c r="BW119" s="74"/>
      <c r="BX119" s="74"/>
      <c r="BY119" s="74"/>
      <c r="CH119" s="75">
        <v>2022</v>
      </c>
      <c r="DF119" s="159">
        <f t="shared" si="61"/>
        <v>0</v>
      </c>
    </row>
    <row r="120" spans="1:110" s="75" customFormat="1" ht="72" x14ac:dyDescent="0.4">
      <c r="A120" s="188">
        <v>50</v>
      </c>
      <c r="B120" s="191" t="s">
        <v>507</v>
      </c>
      <c r="C120" s="71">
        <f t="shared" si="75"/>
        <v>0.18</v>
      </c>
      <c r="D120" s="3"/>
      <c r="E120" s="3">
        <f t="shared" si="58"/>
        <v>0.18</v>
      </c>
      <c r="F120" s="3">
        <f t="shared" si="59"/>
        <v>0.18</v>
      </c>
      <c r="G120" s="3">
        <f t="shared" si="73"/>
        <v>0</v>
      </c>
      <c r="H120" s="3"/>
      <c r="I120" s="3"/>
      <c r="J120" s="3"/>
      <c r="K120" s="76"/>
      <c r="L120" s="188">
        <v>0.18</v>
      </c>
      <c r="M120" s="3">
        <f t="shared" si="76"/>
        <v>0</v>
      </c>
      <c r="N120" s="3"/>
      <c r="O120" s="3"/>
      <c r="P120" s="3"/>
      <c r="Q120" s="3"/>
      <c r="R120" s="3"/>
      <c r="S120" s="3"/>
      <c r="T120" s="3"/>
      <c r="U120" s="3">
        <f t="shared" si="77"/>
        <v>0</v>
      </c>
      <c r="V120" s="3"/>
      <c r="W120" s="3"/>
      <c r="X120" s="3"/>
      <c r="Y120" s="3"/>
      <c r="Z120" s="3"/>
      <c r="AA120" s="3"/>
      <c r="AB120" s="3"/>
      <c r="AC120" s="3"/>
      <c r="AD120" s="3">
        <f t="shared" si="74"/>
        <v>0</v>
      </c>
      <c r="AE120" s="3"/>
      <c r="AF120" s="3"/>
      <c r="AG120" s="3"/>
      <c r="AH120" s="77"/>
      <c r="AI120" s="77"/>
      <c r="AJ120" s="3"/>
      <c r="AK120" s="3"/>
      <c r="AL120" s="3"/>
      <c r="AM120" s="3"/>
      <c r="AN120" s="3"/>
      <c r="AO120" s="3"/>
      <c r="AP120" s="3"/>
      <c r="AQ120" s="3"/>
      <c r="AR120" s="3"/>
      <c r="AS120" s="3"/>
      <c r="AT120" s="3"/>
      <c r="AU120" s="3"/>
      <c r="AV120" s="3"/>
      <c r="AW120" s="3"/>
      <c r="AX120" s="3"/>
      <c r="AY120" s="3"/>
      <c r="AZ120" s="78"/>
      <c r="BA120" s="3"/>
      <c r="BB120" s="3"/>
      <c r="BC120" s="3"/>
      <c r="BD120" s="3"/>
      <c r="BE120" s="3"/>
      <c r="BF120" s="3"/>
      <c r="BG120" s="3">
        <f t="shared" si="78"/>
        <v>0</v>
      </c>
      <c r="BH120" s="3"/>
      <c r="BI120" s="79"/>
      <c r="BJ120" s="3"/>
      <c r="BK120" s="170" t="s">
        <v>460</v>
      </c>
      <c r="BL120" s="4" t="s">
        <v>137</v>
      </c>
      <c r="BM120" s="170" t="s">
        <v>508</v>
      </c>
      <c r="BN120" s="80" t="s">
        <v>90</v>
      </c>
      <c r="BO120" s="192" t="s">
        <v>386</v>
      </c>
      <c r="BP120" s="188" t="s">
        <v>637</v>
      </c>
      <c r="BQ120" s="133" t="s">
        <v>383</v>
      </c>
      <c r="BT120" s="97"/>
      <c r="CH120" s="75">
        <v>2022</v>
      </c>
      <c r="DF120" s="159">
        <f t="shared" si="61"/>
        <v>0</v>
      </c>
    </row>
    <row r="121" spans="1:110" s="75" customFormat="1" ht="72" x14ac:dyDescent="0.4">
      <c r="A121" s="188">
        <v>51</v>
      </c>
      <c r="B121" s="102" t="s">
        <v>506</v>
      </c>
      <c r="C121" s="71">
        <f t="shared" si="75"/>
        <v>0.5</v>
      </c>
      <c r="D121" s="3"/>
      <c r="E121" s="3">
        <f t="shared" si="58"/>
        <v>0.5</v>
      </c>
      <c r="F121" s="3">
        <f t="shared" si="59"/>
        <v>0.5</v>
      </c>
      <c r="G121" s="3">
        <f t="shared" si="73"/>
        <v>0</v>
      </c>
      <c r="H121" s="82"/>
      <c r="I121" s="82"/>
      <c r="J121" s="3"/>
      <c r="K121" s="101">
        <v>0.2</v>
      </c>
      <c r="L121" s="101">
        <v>0.3</v>
      </c>
      <c r="M121" s="3">
        <f t="shared" si="76"/>
        <v>0</v>
      </c>
      <c r="N121" s="3"/>
      <c r="O121" s="3"/>
      <c r="P121" s="3"/>
      <c r="Q121" s="3"/>
      <c r="R121" s="3"/>
      <c r="S121" s="3"/>
      <c r="T121" s="3"/>
      <c r="U121" s="3">
        <f t="shared" si="77"/>
        <v>0</v>
      </c>
      <c r="V121" s="3"/>
      <c r="W121" s="3"/>
      <c r="X121" s="3"/>
      <c r="Y121" s="3"/>
      <c r="Z121" s="3"/>
      <c r="AA121" s="3"/>
      <c r="AB121" s="3"/>
      <c r="AC121" s="3"/>
      <c r="AD121" s="3">
        <f t="shared" si="74"/>
        <v>0</v>
      </c>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71"/>
      <c r="BE121" s="3"/>
      <c r="BF121" s="3"/>
      <c r="BG121" s="3">
        <f t="shared" si="78"/>
        <v>0</v>
      </c>
      <c r="BH121" s="3"/>
      <c r="BI121" s="82"/>
      <c r="BJ121" s="3"/>
      <c r="BK121" s="170" t="s">
        <v>460</v>
      </c>
      <c r="BL121" s="189" t="s">
        <v>137</v>
      </c>
      <c r="BM121" s="170"/>
      <c r="BN121" s="189" t="s">
        <v>90</v>
      </c>
      <c r="BO121" s="192" t="s">
        <v>386</v>
      </c>
      <c r="BP121" s="188" t="s">
        <v>637</v>
      </c>
      <c r="BQ121" s="133" t="s">
        <v>383</v>
      </c>
      <c r="BT121" s="97"/>
      <c r="BY121" s="75" t="s">
        <v>498</v>
      </c>
      <c r="CH121" s="75">
        <v>2022</v>
      </c>
      <c r="DF121" s="159">
        <f t="shared" si="61"/>
        <v>0</v>
      </c>
    </row>
    <row r="122" spans="1:110" s="75" customFormat="1" ht="36" x14ac:dyDescent="0.4">
      <c r="A122" s="188">
        <v>52</v>
      </c>
      <c r="B122" s="191" t="s">
        <v>669</v>
      </c>
      <c r="C122" s="3">
        <f t="shared" si="75"/>
        <v>10</v>
      </c>
      <c r="D122" s="3"/>
      <c r="E122" s="3">
        <f t="shared" si="58"/>
        <v>10</v>
      </c>
      <c r="F122" s="3">
        <f t="shared" si="59"/>
        <v>8</v>
      </c>
      <c r="G122" s="3">
        <f t="shared" si="73"/>
        <v>0</v>
      </c>
      <c r="H122" s="3"/>
      <c r="I122" s="3"/>
      <c r="J122" s="3"/>
      <c r="K122" s="76">
        <v>4</v>
      </c>
      <c r="L122" s="188">
        <v>4</v>
      </c>
      <c r="M122" s="3">
        <f t="shared" si="76"/>
        <v>0</v>
      </c>
      <c r="N122" s="3"/>
      <c r="O122" s="3"/>
      <c r="P122" s="3"/>
      <c r="Q122" s="3"/>
      <c r="R122" s="3"/>
      <c r="S122" s="3"/>
      <c r="T122" s="3"/>
      <c r="U122" s="3">
        <f t="shared" si="77"/>
        <v>0</v>
      </c>
      <c r="V122" s="3"/>
      <c r="W122" s="3"/>
      <c r="X122" s="3"/>
      <c r="Y122" s="3"/>
      <c r="Z122" s="3"/>
      <c r="AA122" s="3"/>
      <c r="AB122" s="3"/>
      <c r="AC122" s="3"/>
      <c r="AD122" s="3">
        <f t="shared" si="74"/>
        <v>0</v>
      </c>
      <c r="AE122" s="3"/>
      <c r="AF122" s="3"/>
      <c r="AG122" s="3"/>
      <c r="AH122" s="77"/>
      <c r="AI122" s="77"/>
      <c r="AJ122" s="3"/>
      <c r="AK122" s="3"/>
      <c r="AL122" s="3"/>
      <c r="AM122" s="3"/>
      <c r="AN122" s="3"/>
      <c r="AO122" s="3"/>
      <c r="AP122" s="3"/>
      <c r="AQ122" s="3"/>
      <c r="AR122" s="3"/>
      <c r="AS122" s="3"/>
      <c r="AT122" s="3"/>
      <c r="AU122" s="3"/>
      <c r="AV122" s="3"/>
      <c r="AW122" s="3"/>
      <c r="AX122" s="3"/>
      <c r="AY122" s="3"/>
      <c r="AZ122" s="78"/>
      <c r="BA122" s="3"/>
      <c r="BB122" s="3"/>
      <c r="BC122" s="3"/>
      <c r="BD122" s="3"/>
      <c r="BE122" s="3"/>
      <c r="BF122" s="3"/>
      <c r="BG122" s="3">
        <f t="shared" si="78"/>
        <v>2</v>
      </c>
      <c r="BH122" s="3"/>
      <c r="BI122" s="3">
        <v>2</v>
      </c>
      <c r="BJ122" s="3"/>
      <c r="BK122" s="170" t="s">
        <v>460</v>
      </c>
      <c r="BL122" s="4" t="s">
        <v>137</v>
      </c>
      <c r="BM122" s="170"/>
      <c r="BN122" s="80" t="s">
        <v>90</v>
      </c>
      <c r="BO122" s="163"/>
      <c r="BP122" s="188" t="s">
        <v>668</v>
      </c>
      <c r="BQ122" s="163" t="s">
        <v>670</v>
      </c>
      <c r="BR122" s="163" t="s">
        <v>671</v>
      </c>
      <c r="BS122" s="163" t="s">
        <v>672</v>
      </c>
      <c r="BT122" s="163" t="s">
        <v>673</v>
      </c>
      <c r="BU122" s="163" t="s">
        <v>674</v>
      </c>
      <c r="BV122" s="163" t="s">
        <v>675</v>
      </c>
      <c r="BW122" s="163" t="s">
        <v>676</v>
      </c>
      <c r="BX122" s="163" t="s">
        <v>677</v>
      </c>
      <c r="BY122" s="163" t="s">
        <v>678</v>
      </c>
      <c r="BZ122" s="163" t="s">
        <v>679</v>
      </c>
      <c r="CA122" s="163" t="s">
        <v>680</v>
      </c>
      <c r="CB122" s="163" t="s">
        <v>681</v>
      </c>
      <c r="CC122" s="163" t="s">
        <v>682</v>
      </c>
      <c r="CD122" s="163" t="s">
        <v>683</v>
      </c>
      <c r="CE122" s="163" t="s">
        <v>684</v>
      </c>
      <c r="CF122" s="163" t="s">
        <v>685</v>
      </c>
      <c r="CG122" s="163" t="s">
        <v>686</v>
      </c>
      <c r="CH122" s="163" t="s">
        <v>687</v>
      </c>
      <c r="CI122" s="163" t="s">
        <v>688</v>
      </c>
      <c r="CJ122" s="163" t="s">
        <v>689</v>
      </c>
      <c r="CK122" s="163" t="s">
        <v>690</v>
      </c>
      <c r="DF122" s="159">
        <f t="shared" si="61"/>
        <v>0</v>
      </c>
    </row>
    <row r="123" spans="1:110" s="75" customFormat="1" ht="36" x14ac:dyDescent="0.4">
      <c r="A123" s="188">
        <v>53</v>
      </c>
      <c r="B123" s="191" t="s">
        <v>501</v>
      </c>
      <c r="C123" s="71">
        <f t="shared" si="75"/>
        <v>0.32000000000000006</v>
      </c>
      <c r="D123" s="3"/>
      <c r="E123" s="3">
        <f t="shared" si="58"/>
        <v>0.32000000000000006</v>
      </c>
      <c r="F123" s="3">
        <f t="shared" si="59"/>
        <v>0.29000000000000004</v>
      </c>
      <c r="G123" s="3">
        <f t="shared" si="73"/>
        <v>0</v>
      </c>
      <c r="H123" s="170"/>
      <c r="I123" s="170"/>
      <c r="J123" s="170"/>
      <c r="K123" s="188">
        <v>0.23</v>
      </c>
      <c r="L123" s="188">
        <v>0.06</v>
      </c>
      <c r="M123" s="3">
        <f t="shared" si="76"/>
        <v>0</v>
      </c>
      <c r="N123" s="188"/>
      <c r="O123" s="188"/>
      <c r="P123" s="188"/>
      <c r="Q123" s="170"/>
      <c r="R123" s="188"/>
      <c r="S123" s="170"/>
      <c r="T123" s="170"/>
      <c r="U123" s="3">
        <f t="shared" si="77"/>
        <v>0</v>
      </c>
      <c r="V123" s="188"/>
      <c r="W123" s="170"/>
      <c r="X123" s="170"/>
      <c r="Y123" s="170"/>
      <c r="Z123" s="170"/>
      <c r="AA123" s="170"/>
      <c r="AB123" s="170"/>
      <c r="AC123" s="170"/>
      <c r="AD123" s="3">
        <f t="shared" si="74"/>
        <v>0</v>
      </c>
      <c r="AE123" s="170"/>
      <c r="AF123" s="170"/>
      <c r="AG123" s="170"/>
      <c r="AH123" s="170"/>
      <c r="AI123" s="170"/>
      <c r="AJ123" s="170"/>
      <c r="AK123" s="170"/>
      <c r="AL123" s="170"/>
      <c r="AM123" s="170"/>
      <c r="AN123" s="170"/>
      <c r="AO123" s="170"/>
      <c r="AP123" s="170"/>
      <c r="AQ123" s="170"/>
      <c r="AR123" s="170"/>
      <c r="AS123" s="170"/>
      <c r="AT123" s="170"/>
      <c r="AU123" s="170"/>
      <c r="AV123" s="188"/>
      <c r="AW123" s="170"/>
      <c r="AX123" s="188"/>
      <c r="AY123" s="188"/>
      <c r="AZ123" s="188"/>
      <c r="BA123" s="188"/>
      <c r="BB123" s="170"/>
      <c r="BC123" s="170"/>
      <c r="BD123" s="188"/>
      <c r="BE123" s="170"/>
      <c r="BF123" s="170"/>
      <c r="BG123" s="3">
        <f t="shared" si="78"/>
        <v>0.03</v>
      </c>
      <c r="BH123" s="170"/>
      <c r="BI123" s="170">
        <v>0.03</v>
      </c>
      <c r="BJ123" s="170"/>
      <c r="BK123" s="170" t="s">
        <v>460</v>
      </c>
      <c r="BL123" s="188" t="s">
        <v>138</v>
      </c>
      <c r="BM123" s="170" t="s">
        <v>372</v>
      </c>
      <c r="BN123" s="188" t="s">
        <v>90</v>
      </c>
      <c r="BO123" s="192"/>
      <c r="BP123" s="188" t="s">
        <v>637</v>
      </c>
      <c r="BQ123" s="133">
        <v>2021</v>
      </c>
      <c r="BR123" s="95"/>
      <c r="BS123" s="74"/>
      <c r="BT123" s="74"/>
      <c r="BU123" s="74"/>
      <c r="BV123" s="74"/>
      <c r="BW123" s="74"/>
      <c r="BX123" s="74"/>
      <c r="BY123" s="74"/>
      <c r="CH123" s="75">
        <v>2022</v>
      </c>
      <c r="DF123" s="159">
        <f t="shared" si="61"/>
        <v>0</v>
      </c>
    </row>
    <row r="124" spans="1:110" s="75" customFormat="1" ht="72" x14ac:dyDescent="0.4">
      <c r="A124" s="188">
        <v>54</v>
      </c>
      <c r="B124" s="191" t="s">
        <v>245</v>
      </c>
      <c r="C124" s="71">
        <f t="shared" si="75"/>
        <v>0.3</v>
      </c>
      <c r="D124" s="3"/>
      <c r="E124" s="3">
        <f t="shared" si="58"/>
        <v>0.3</v>
      </c>
      <c r="F124" s="3">
        <f t="shared" si="59"/>
        <v>0.3</v>
      </c>
      <c r="G124" s="3">
        <f t="shared" si="73"/>
        <v>0</v>
      </c>
      <c r="H124" s="170"/>
      <c r="I124" s="170"/>
      <c r="J124" s="170"/>
      <c r="K124" s="188">
        <v>0.15</v>
      </c>
      <c r="L124" s="188">
        <v>0.15</v>
      </c>
      <c r="M124" s="3">
        <f t="shared" si="76"/>
        <v>0</v>
      </c>
      <c r="N124" s="188"/>
      <c r="O124" s="188"/>
      <c r="P124" s="188"/>
      <c r="Q124" s="170"/>
      <c r="R124" s="188"/>
      <c r="S124" s="170"/>
      <c r="T124" s="170"/>
      <c r="U124" s="3">
        <f t="shared" si="77"/>
        <v>0</v>
      </c>
      <c r="V124" s="188"/>
      <c r="W124" s="170"/>
      <c r="X124" s="170"/>
      <c r="Y124" s="170"/>
      <c r="Z124" s="170"/>
      <c r="AA124" s="170"/>
      <c r="AB124" s="170"/>
      <c r="AC124" s="170"/>
      <c r="AD124" s="3">
        <f t="shared" si="74"/>
        <v>0</v>
      </c>
      <c r="AE124" s="170"/>
      <c r="AF124" s="170"/>
      <c r="AG124" s="170"/>
      <c r="AH124" s="170"/>
      <c r="AI124" s="170"/>
      <c r="AJ124" s="170"/>
      <c r="AK124" s="170"/>
      <c r="AL124" s="170"/>
      <c r="AM124" s="170"/>
      <c r="AN124" s="170"/>
      <c r="AO124" s="170"/>
      <c r="AP124" s="170"/>
      <c r="AQ124" s="170"/>
      <c r="AR124" s="170"/>
      <c r="AS124" s="170"/>
      <c r="AT124" s="170"/>
      <c r="AU124" s="170"/>
      <c r="AV124" s="188"/>
      <c r="AW124" s="170"/>
      <c r="AX124" s="188"/>
      <c r="AY124" s="188"/>
      <c r="AZ124" s="188"/>
      <c r="BA124" s="188"/>
      <c r="BB124" s="170"/>
      <c r="BC124" s="170"/>
      <c r="BD124" s="188"/>
      <c r="BE124" s="170"/>
      <c r="BF124" s="170"/>
      <c r="BG124" s="3">
        <f t="shared" si="78"/>
        <v>0</v>
      </c>
      <c r="BH124" s="170"/>
      <c r="BI124" s="170"/>
      <c r="BJ124" s="170"/>
      <c r="BK124" s="170" t="s">
        <v>460</v>
      </c>
      <c r="BL124" s="188" t="s">
        <v>138</v>
      </c>
      <c r="BM124" s="170" t="s">
        <v>246</v>
      </c>
      <c r="BN124" s="188" t="s">
        <v>90</v>
      </c>
      <c r="BO124" s="192" t="s">
        <v>386</v>
      </c>
      <c r="BP124" s="188" t="s">
        <v>637</v>
      </c>
      <c r="BQ124" s="133">
        <v>2021</v>
      </c>
      <c r="BR124" s="95"/>
      <c r="BS124" s="74"/>
      <c r="BT124" s="97"/>
      <c r="BU124" s="74"/>
      <c r="BV124" s="74"/>
      <c r="BW124" s="74"/>
      <c r="BX124" s="74"/>
      <c r="BY124" s="74"/>
      <c r="CH124" s="75">
        <v>2022</v>
      </c>
      <c r="DF124" s="159">
        <f t="shared" si="61"/>
        <v>0</v>
      </c>
    </row>
    <row r="125" spans="1:110" s="75" customFormat="1" ht="72" x14ac:dyDescent="0.4">
      <c r="A125" s="188">
        <v>55</v>
      </c>
      <c r="B125" s="14" t="s">
        <v>502</v>
      </c>
      <c r="C125" s="71">
        <f t="shared" si="75"/>
        <v>0.48</v>
      </c>
      <c r="D125" s="3"/>
      <c r="E125" s="3">
        <f t="shared" si="58"/>
        <v>0.48</v>
      </c>
      <c r="F125" s="3">
        <f t="shared" si="59"/>
        <v>0.48</v>
      </c>
      <c r="G125" s="3">
        <f t="shared" si="73"/>
        <v>0.03</v>
      </c>
      <c r="H125" s="170">
        <v>0.03</v>
      </c>
      <c r="I125" s="170"/>
      <c r="J125" s="170"/>
      <c r="K125" s="188">
        <v>0.3</v>
      </c>
      <c r="L125" s="188">
        <v>0.15</v>
      </c>
      <c r="M125" s="3">
        <f t="shared" si="76"/>
        <v>0</v>
      </c>
      <c r="N125" s="188"/>
      <c r="O125" s="188"/>
      <c r="P125" s="188"/>
      <c r="Q125" s="170"/>
      <c r="R125" s="188"/>
      <c r="S125" s="170"/>
      <c r="T125" s="170"/>
      <c r="U125" s="3">
        <f t="shared" si="77"/>
        <v>0</v>
      </c>
      <c r="V125" s="188"/>
      <c r="W125" s="170"/>
      <c r="X125" s="170"/>
      <c r="Y125" s="170"/>
      <c r="Z125" s="170"/>
      <c r="AA125" s="170"/>
      <c r="AB125" s="170"/>
      <c r="AC125" s="170"/>
      <c r="AD125" s="3">
        <f t="shared" si="74"/>
        <v>0</v>
      </c>
      <c r="AE125" s="170"/>
      <c r="AF125" s="170"/>
      <c r="AG125" s="170"/>
      <c r="AH125" s="170"/>
      <c r="AI125" s="170"/>
      <c r="AJ125" s="170"/>
      <c r="AK125" s="170"/>
      <c r="AL125" s="170"/>
      <c r="AM125" s="170"/>
      <c r="AN125" s="170"/>
      <c r="AO125" s="170"/>
      <c r="AP125" s="170"/>
      <c r="AQ125" s="170"/>
      <c r="AR125" s="170"/>
      <c r="AS125" s="170"/>
      <c r="AT125" s="170"/>
      <c r="AU125" s="170"/>
      <c r="AV125" s="188"/>
      <c r="AW125" s="170"/>
      <c r="AX125" s="188"/>
      <c r="AY125" s="188"/>
      <c r="AZ125" s="188"/>
      <c r="BA125" s="188"/>
      <c r="BB125" s="170"/>
      <c r="BC125" s="170"/>
      <c r="BD125" s="188"/>
      <c r="BE125" s="170"/>
      <c r="BF125" s="170"/>
      <c r="BG125" s="3">
        <f t="shared" si="78"/>
        <v>0</v>
      </c>
      <c r="BH125" s="170"/>
      <c r="BI125" s="170"/>
      <c r="BJ125" s="170"/>
      <c r="BK125" s="170" t="s">
        <v>460</v>
      </c>
      <c r="BL125" s="188" t="s">
        <v>138</v>
      </c>
      <c r="BM125" s="170" t="s">
        <v>503</v>
      </c>
      <c r="BN125" s="188" t="s">
        <v>90</v>
      </c>
      <c r="BO125" s="192" t="s">
        <v>386</v>
      </c>
      <c r="BP125" s="188" t="s">
        <v>637</v>
      </c>
      <c r="BQ125" s="133">
        <v>2021</v>
      </c>
      <c r="BR125" s="95"/>
      <c r="BT125" s="172"/>
      <c r="CH125" s="75">
        <v>2022</v>
      </c>
      <c r="DF125" s="159">
        <f t="shared" si="61"/>
        <v>0</v>
      </c>
    </row>
    <row r="126" spans="1:110" s="75" customFormat="1" ht="36" x14ac:dyDescent="0.4">
      <c r="A126" s="188">
        <v>56</v>
      </c>
      <c r="B126" s="191" t="s">
        <v>504</v>
      </c>
      <c r="C126" s="71">
        <f t="shared" si="75"/>
        <v>0.48</v>
      </c>
      <c r="D126" s="3"/>
      <c r="E126" s="3">
        <f t="shared" si="58"/>
        <v>0.48</v>
      </c>
      <c r="F126" s="3">
        <f t="shared" si="59"/>
        <v>0.44999999999999996</v>
      </c>
      <c r="G126" s="3">
        <f t="shared" si="73"/>
        <v>0</v>
      </c>
      <c r="H126" s="170"/>
      <c r="I126" s="170"/>
      <c r="J126" s="170"/>
      <c r="K126" s="188">
        <v>0.3</v>
      </c>
      <c r="L126" s="188">
        <v>0.15</v>
      </c>
      <c r="M126" s="3">
        <f t="shared" si="76"/>
        <v>0</v>
      </c>
      <c r="N126" s="188"/>
      <c r="O126" s="188"/>
      <c r="P126" s="188"/>
      <c r="Q126" s="170"/>
      <c r="R126" s="188"/>
      <c r="S126" s="170"/>
      <c r="T126" s="170"/>
      <c r="U126" s="3">
        <f t="shared" si="77"/>
        <v>0</v>
      </c>
      <c r="V126" s="188"/>
      <c r="W126" s="170"/>
      <c r="X126" s="170"/>
      <c r="Y126" s="170"/>
      <c r="Z126" s="170"/>
      <c r="AA126" s="170"/>
      <c r="AB126" s="170"/>
      <c r="AC126" s="170"/>
      <c r="AD126" s="3">
        <f t="shared" si="74"/>
        <v>0</v>
      </c>
      <c r="AE126" s="170"/>
      <c r="AF126" s="170"/>
      <c r="AG126" s="170"/>
      <c r="AH126" s="170"/>
      <c r="AI126" s="170"/>
      <c r="AJ126" s="170"/>
      <c r="AK126" s="170"/>
      <c r="AL126" s="170"/>
      <c r="AM126" s="170"/>
      <c r="AN126" s="170"/>
      <c r="AO126" s="170"/>
      <c r="AP126" s="170"/>
      <c r="AQ126" s="170"/>
      <c r="AR126" s="170"/>
      <c r="AS126" s="170"/>
      <c r="AT126" s="170"/>
      <c r="AU126" s="170"/>
      <c r="AV126" s="188"/>
      <c r="AW126" s="170"/>
      <c r="AX126" s="188"/>
      <c r="AY126" s="188"/>
      <c r="AZ126" s="188"/>
      <c r="BA126" s="188"/>
      <c r="BB126" s="170"/>
      <c r="BC126" s="170"/>
      <c r="BD126" s="188"/>
      <c r="BE126" s="170"/>
      <c r="BF126" s="170"/>
      <c r="BG126" s="3">
        <f t="shared" si="78"/>
        <v>0.03</v>
      </c>
      <c r="BH126" s="170"/>
      <c r="BI126" s="170">
        <v>0.03</v>
      </c>
      <c r="BJ126" s="170"/>
      <c r="BK126" s="170" t="s">
        <v>460</v>
      </c>
      <c r="BL126" s="188" t="s">
        <v>138</v>
      </c>
      <c r="BM126" s="170" t="s">
        <v>247</v>
      </c>
      <c r="BN126" s="188" t="s">
        <v>90</v>
      </c>
      <c r="BO126" s="192"/>
      <c r="BP126" s="188" t="s">
        <v>638</v>
      </c>
      <c r="BQ126" s="138">
        <v>2022</v>
      </c>
      <c r="BR126" s="95"/>
      <c r="BS126" s="74"/>
      <c r="BT126" s="74"/>
      <c r="BU126" s="74"/>
      <c r="BV126" s="74" t="s">
        <v>440</v>
      </c>
      <c r="BW126" s="74"/>
      <c r="BX126" s="74"/>
      <c r="BY126" s="74"/>
      <c r="CH126" s="75">
        <v>2022</v>
      </c>
      <c r="DF126" s="159">
        <f t="shared" si="61"/>
        <v>0</v>
      </c>
    </row>
    <row r="127" spans="1:110" s="75" customFormat="1" ht="72" x14ac:dyDescent="0.4">
      <c r="A127" s="188">
        <v>57</v>
      </c>
      <c r="B127" s="112" t="s">
        <v>505</v>
      </c>
      <c r="C127" s="71">
        <f t="shared" si="75"/>
        <v>0.42</v>
      </c>
      <c r="D127" s="3"/>
      <c r="E127" s="3">
        <f t="shared" ref="E127:E135" si="81">F127+U127+BG127</f>
        <v>0.42</v>
      </c>
      <c r="F127" s="3">
        <f t="shared" ref="F127:F135" si="82">G127+K127+L127+M127+R127+S127+T127</f>
        <v>0.37</v>
      </c>
      <c r="G127" s="3">
        <f t="shared" si="73"/>
        <v>0.02</v>
      </c>
      <c r="H127" s="170">
        <v>0.02</v>
      </c>
      <c r="I127" s="170"/>
      <c r="J127" s="170"/>
      <c r="K127" s="188"/>
      <c r="L127" s="188">
        <v>0.35</v>
      </c>
      <c r="M127" s="3">
        <f t="shared" si="76"/>
        <v>0</v>
      </c>
      <c r="N127" s="188"/>
      <c r="O127" s="188"/>
      <c r="P127" s="188"/>
      <c r="Q127" s="170"/>
      <c r="R127" s="188"/>
      <c r="S127" s="170"/>
      <c r="T127" s="170"/>
      <c r="U127" s="3">
        <f t="shared" si="77"/>
        <v>0</v>
      </c>
      <c r="V127" s="188"/>
      <c r="W127" s="170"/>
      <c r="X127" s="170"/>
      <c r="Y127" s="170"/>
      <c r="Z127" s="170"/>
      <c r="AA127" s="170"/>
      <c r="AB127" s="170"/>
      <c r="AC127" s="170"/>
      <c r="AD127" s="3">
        <f t="shared" si="74"/>
        <v>0</v>
      </c>
      <c r="AE127" s="170"/>
      <c r="AF127" s="170"/>
      <c r="AG127" s="170"/>
      <c r="AH127" s="170"/>
      <c r="AI127" s="170"/>
      <c r="AJ127" s="170"/>
      <c r="AK127" s="170"/>
      <c r="AL127" s="170"/>
      <c r="AM127" s="170"/>
      <c r="AN127" s="170"/>
      <c r="AO127" s="170"/>
      <c r="AP127" s="170"/>
      <c r="AQ127" s="170"/>
      <c r="AR127" s="170"/>
      <c r="AS127" s="170"/>
      <c r="AT127" s="170"/>
      <c r="AU127" s="170"/>
      <c r="AV127" s="188"/>
      <c r="AW127" s="170"/>
      <c r="AX127" s="188"/>
      <c r="AY127" s="188"/>
      <c r="AZ127" s="188"/>
      <c r="BA127" s="188"/>
      <c r="BB127" s="170"/>
      <c r="BC127" s="170"/>
      <c r="BD127" s="188"/>
      <c r="BE127" s="170"/>
      <c r="BF127" s="170"/>
      <c r="BG127" s="3">
        <f t="shared" si="78"/>
        <v>0.05</v>
      </c>
      <c r="BH127" s="170"/>
      <c r="BI127" s="170">
        <v>0.05</v>
      </c>
      <c r="BJ127" s="170"/>
      <c r="BK127" s="170" t="s">
        <v>460</v>
      </c>
      <c r="BL127" s="188" t="s">
        <v>138</v>
      </c>
      <c r="BM127" s="170" t="s">
        <v>359</v>
      </c>
      <c r="BN127" s="188" t="s">
        <v>90</v>
      </c>
      <c r="BO127" s="192" t="s">
        <v>386</v>
      </c>
      <c r="BP127" s="188" t="s">
        <v>638</v>
      </c>
      <c r="BQ127" s="133"/>
      <c r="BT127" s="172"/>
      <c r="CH127" s="75">
        <v>2022</v>
      </c>
      <c r="DF127" s="159">
        <f t="shared" ref="DF127:DF135" si="83">C127-D127-E127</f>
        <v>0</v>
      </c>
    </row>
    <row r="128" spans="1:110" s="75" customFormat="1" ht="36" x14ac:dyDescent="0.4">
      <c r="A128" s="188">
        <v>58</v>
      </c>
      <c r="B128" s="191" t="s">
        <v>249</v>
      </c>
      <c r="C128" s="71">
        <f t="shared" si="75"/>
        <v>0.25</v>
      </c>
      <c r="D128" s="3"/>
      <c r="E128" s="3">
        <f t="shared" si="81"/>
        <v>0.25</v>
      </c>
      <c r="F128" s="3">
        <f t="shared" si="82"/>
        <v>0.25</v>
      </c>
      <c r="G128" s="3">
        <f t="shared" si="73"/>
        <v>0</v>
      </c>
      <c r="H128" s="3"/>
      <c r="I128" s="3"/>
      <c r="J128" s="3"/>
      <c r="K128" s="76">
        <v>0.25</v>
      </c>
      <c r="L128" s="188"/>
      <c r="M128" s="3">
        <f t="shared" si="76"/>
        <v>0</v>
      </c>
      <c r="N128" s="3"/>
      <c r="O128" s="3"/>
      <c r="P128" s="3"/>
      <c r="Q128" s="3"/>
      <c r="R128" s="3"/>
      <c r="S128" s="3"/>
      <c r="T128" s="3"/>
      <c r="U128" s="3">
        <f t="shared" si="77"/>
        <v>0</v>
      </c>
      <c r="V128" s="3"/>
      <c r="W128" s="3"/>
      <c r="X128" s="3"/>
      <c r="Y128" s="3"/>
      <c r="Z128" s="3"/>
      <c r="AA128" s="3"/>
      <c r="AB128" s="3"/>
      <c r="AC128" s="3"/>
      <c r="AD128" s="3">
        <f t="shared" ref="AD128:AD180" si="84">SUM(AE128:AT128)</f>
        <v>0</v>
      </c>
      <c r="AE128" s="3"/>
      <c r="AF128" s="3"/>
      <c r="AG128" s="3"/>
      <c r="AH128" s="77"/>
      <c r="AI128" s="77"/>
      <c r="AJ128" s="3"/>
      <c r="AK128" s="3"/>
      <c r="AL128" s="3"/>
      <c r="AM128" s="3"/>
      <c r="AN128" s="3"/>
      <c r="AO128" s="3"/>
      <c r="AP128" s="3"/>
      <c r="AQ128" s="3"/>
      <c r="AR128" s="3"/>
      <c r="AS128" s="3"/>
      <c r="AT128" s="3"/>
      <c r="AU128" s="3"/>
      <c r="AV128" s="3"/>
      <c r="AW128" s="3"/>
      <c r="AX128" s="3"/>
      <c r="AY128" s="3"/>
      <c r="AZ128" s="78"/>
      <c r="BA128" s="3"/>
      <c r="BB128" s="3"/>
      <c r="BC128" s="3"/>
      <c r="BD128" s="3"/>
      <c r="BE128" s="3"/>
      <c r="BF128" s="3"/>
      <c r="BG128" s="3">
        <f t="shared" si="78"/>
        <v>0</v>
      </c>
      <c r="BH128" s="3"/>
      <c r="BI128" s="79"/>
      <c r="BJ128" s="3"/>
      <c r="BK128" s="170" t="s">
        <v>460</v>
      </c>
      <c r="BL128" s="188" t="s">
        <v>140</v>
      </c>
      <c r="BM128" s="170" t="s">
        <v>250</v>
      </c>
      <c r="BN128" s="188" t="s">
        <v>90</v>
      </c>
      <c r="BO128" s="192"/>
      <c r="BP128" s="188" t="s">
        <v>638</v>
      </c>
      <c r="BQ128" s="138">
        <v>2022</v>
      </c>
      <c r="BR128" s="74"/>
      <c r="BS128" s="74"/>
      <c r="BT128" s="74"/>
      <c r="BU128" s="74"/>
      <c r="BV128" s="74" t="s">
        <v>440</v>
      </c>
      <c r="BW128" s="74"/>
      <c r="BX128" s="74"/>
      <c r="BY128" s="74"/>
      <c r="CH128" s="75">
        <v>2022</v>
      </c>
      <c r="DF128" s="159">
        <f t="shared" si="83"/>
        <v>0</v>
      </c>
    </row>
    <row r="129" spans="1:110" s="75" customFormat="1" ht="36" x14ac:dyDescent="0.4">
      <c r="A129" s="188">
        <v>59</v>
      </c>
      <c r="B129" s="191" t="s">
        <v>251</v>
      </c>
      <c r="C129" s="71">
        <f t="shared" ref="C129:C191" si="85">D129+E129</f>
        <v>0.3</v>
      </c>
      <c r="D129" s="3"/>
      <c r="E129" s="3">
        <f t="shared" si="81"/>
        <v>0.3</v>
      </c>
      <c r="F129" s="3">
        <f t="shared" si="82"/>
        <v>0.3</v>
      </c>
      <c r="G129" s="3">
        <f t="shared" si="73"/>
        <v>0</v>
      </c>
      <c r="H129" s="3"/>
      <c r="I129" s="3"/>
      <c r="J129" s="3"/>
      <c r="K129" s="76"/>
      <c r="L129" s="188">
        <v>0.3</v>
      </c>
      <c r="M129" s="3">
        <f t="shared" ref="M129:M191" si="86">N129+O129+P129</f>
        <v>0</v>
      </c>
      <c r="N129" s="3"/>
      <c r="O129" s="3"/>
      <c r="P129" s="3"/>
      <c r="Q129" s="3"/>
      <c r="R129" s="3"/>
      <c r="S129" s="3"/>
      <c r="T129" s="3"/>
      <c r="U129" s="3">
        <f t="shared" si="77"/>
        <v>0</v>
      </c>
      <c r="V129" s="3"/>
      <c r="W129" s="3"/>
      <c r="X129" s="3"/>
      <c r="Y129" s="3"/>
      <c r="Z129" s="3"/>
      <c r="AA129" s="3"/>
      <c r="AB129" s="3"/>
      <c r="AC129" s="3"/>
      <c r="AD129" s="3">
        <f t="shared" si="84"/>
        <v>0</v>
      </c>
      <c r="AE129" s="3"/>
      <c r="AF129" s="3"/>
      <c r="AG129" s="3"/>
      <c r="AH129" s="77"/>
      <c r="AI129" s="77"/>
      <c r="AJ129" s="3"/>
      <c r="AK129" s="3"/>
      <c r="AL129" s="3"/>
      <c r="AM129" s="3"/>
      <c r="AN129" s="3"/>
      <c r="AO129" s="3"/>
      <c r="AP129" s="3"/>
      <c r="AQ129" s="3"/>
      <c r="AR129" s="3"/>
      <c r="AS129" s="3"/>
      <c r="AT129" s="3"/>
      <c r="AU129" s="3"/>
      <c r="AV129" s="3"/>
      <c r="AW129" s="3"/>
      <c r="AX129" s="3"/>
      <c r="AY129" s="3"/>
      <c r="AZ129" s="78"/>
      <c r="BA129" s="3"/>
      <c r="BB129" s="3"/>
      <c r="BC129" s="3"/>
      <c r="BD129" s="3"/>
      <c r="BE129" s="3"/>
      <c r="BF129" s="3"/>
      <c r="BG129" s="3">
        <f t="shared" ref="BG129:BG191" si="87">BH129+BI129+BJ129</f>
        <v>0</v>
      </c>
      <c r="BH129" s="3"/>
      <c r="BI129" s="79"/>
      <c r="BJ129" s="3"/>
      <c r="BK129" s="170" t="s">
        <v>460</v>
      </c>
      <c r="BL129" s="188" t="s">
        <v>140</v>
      </c>
      <c r="BM129" s="170" t="s">
        <v>252</v>
      </c>
      <c r="BN129" s="188" t="s">
        <v>90</v>
      </c>
      <c r="BO129" s="192"/>
      <c r="BP129" s="188" t="s">
        <v>638</v>
      </c>
      <c r="BQ129" s="138">
        <v>2022</v>
      </c>
      <c r="BR129" s="74"/>
      <c r="BS129" s="74"/>
      <c r="BT129" s="74"/>
      <c r="BU129" s="74"/>
      <c r="BV129" s="74" t="s">
        <v>440</v>
      </c>
      <c r="BW129" s="74"/>
      <c r="BX129" s="74"/>
      <c r="BY129" s="74"/>
      <c r="CH129" s="75">
        <v>2022</v>
      </c>
      <c r="DF129" s="159">
        <f t="shared" si="83"/>
        <v>0</v>
      </c>
    </row>
    <row r="130" spans="1:110" s="75" customFormat="1" ht="36" x14ac:dyDescent="0.4">
      <c r="A130" s="188">
        <v>60</v>
      </c>
      <c r="B130" s="191" t="s">
        <v>253</v>
      </c>
      <c r="C130" s="71">
        <f t="shared" si="85"/>
        <v>0.06</v>
      </c>
      <c r="D130" s="3"/>
      <c r="E130" s="3">
        <f t="shared" si="81"/>
        <v>0.06</v>
      </c>
      <c r="F130" s="3">
        <f t="shared" si="82"/>
        <v>0.06</v>
      </c>
      <c r="G130" s="3">
        <f t="shared" si="73"/>
        <v>0</v>
      </c>
      <c r="H130" s="3"/>
      <c r="I130" s="3"/>
      <c r="J130" s="3"/>
      <c r="K130" s="76"/>
      <c r="L130" s="188">
        <v>0.06</v>
      </c>
      <c r="M130" s="3">
        <f t="shared" si="86"/>
        <v>0</v>
      </c>
      <c r="N130" s="3"/>
      <c r="O130" s="3"/>
      <c r="P130" s="3"/>
      <c r="Q130" s="3"/>
      <c r="R130" s="3"/>
      <c r="S130" s="3"/>
      <c r="T130" s="3"/>
      <c r="U130" s="3">
        <f t="shared" ref="U130:U191" si="88">V130+W130+X130+Y130+Z130+AA130+AB130+AC130+AD130+AU130+AV130+AW130+AX130+AY130+AZ130+BA130+BB130+BC130+BD130+BE130+BF130</f>
        <v>0</v>
      </c>
      <c r="V130" s="3"/>
      <c r="W130" s="3"/>
      <c r="X130" s="3"/>
      <c r="Y130" s="3"/>
      <c r="Z130" s="3"/>
      <c r="AA130" s="3"/>
      <c r="AB130" s="3"/>
      <c r="AC130" s="3"/>
      <c r="AD130" s="3">
        <f t="shared" si="84"/>
        <v>0</v>
      </c>
      <c r="AE130" s="3"/>
      <c r="AF130" s="3"/>
      <c r="AG130" s="3"/>
      <c r="AH130" s="77"/>
      <c r="AI130" s="77"/>
      <c r="AJ130" s="3"/>
      <c r="AK130" s="3"/>
      <c r="AL130" s="3"/>
      <c r="AM130" s="3"/>
      <c r="AN130" s="3"/>
      <c r="AO130" s="3"/>
      <c r="AP130" s="3"/>
      <c r="AQ130" s="3"/>
      <c r="AR130" s="3"/>
      <c r="AS130" s="3"/>
      <c r="AT130" s="3"/>
      <c r="AU130" s="3"/>
      <c r="AV130" s="3"/>
      <c r="AW130" s="3"/>
      <c r="AX130" s="3"/>
      <c r="AY130" s="3"/>
      <c r="AZ130" s="78"/>
      <c r="BA130" s="3"/>
      <c r="BB130" s="3"/>
      <c r="BC130" s="3"/>
      <c r="BD130" s="3"/>
      <c r="BE130" s="3"/>
      <c r="BF130" s="3"/>
      <c r="BG130" s="3">
        <f t="shared" si="87"/>
        <v>0</v>
      </c>
      <c r="BH130" s="3"/>
      <c r="BI130" s="79"/>
      <c r="BJ130" s="3"/>
      <c r="BK130" s="170" t="s">
        <v>460</v>
      </c>
      <c r="BL130" s="188" t="s">
        <v>140</v>
      </c>
      <c r="BM130" s="170" t="s">
        <v>254</v>
      </c>
      <c r="BN130" s="188" t="s">
        <v>90</v>
      </c>
      <c r="BO130" s="192"/>
      <c r="BP130" s="188" t="s">
        <v>638</v>
      </c>
      <c r="BQ130" s="138">
        <v>2022</v>
      </c>
      <c r="BR130" s="95"/>
      <c r="BS130" s="74"/>
      <c r="BT130" s="74"/>
      <c r="BU130" s="74"/>
      <c r="BV130" s="74" t="s">
        <v>440</v>
      </c>
      <c r="BW130" s="74"/>
      <c r="BX130" s="74"/>
      <c r="BY130" s="74"/>
      <c r="CH130" s="75">
        <v>2022</v>
      </c>
      <c r="DF130" s="159">
        <f t="shared" si="83"/>
        <v>0</v>
      </c>
    </row>
    <row r="131" spans="1:110" s="75" customFormat="1" ht="36" x14ac:dyDescent="0.4">
      <c r="A131" s="188">
        <v>61</v>
      </c>
      <c r="B131" s="191" t="s">
        <v>248</v>
      </c>
      <c r="C131" s="71">
        <f t="shared" si="85"/>
        <v>4.5</v>
      </c>
      <c r="D131" s="3"/>
      <c r="E131" s="3">
        <f t="shared" si="81"/>
        <v>4.5</v>
      </c>
      <c r="F131" s="3">
        <f t="shared" si="82"/>
        <v>4.5</v>
      </c>
      <c r="G131" s="3">
        <f t="shared" si="73"/>
        <v>0</v>
      </c>
      <c r="H131" s="3"/>
      <c r="I131" s="3"/>
      <c r="J131" s="3"/>
      <c r="K131" s="76">
        <v>2</v>
      </c>
      <c r="L131" s="188">
        <v>2.5</v>
      </c>
      <c r="M131" s="3">
        <f t="shared" si="86"/>
        <v>0</v>
      </c>
      <c r="N131" s="3"/>
      <c r="O131" s="3"/>
      <c r="P131" s="3"/>
      <c r="Q131" s="3"/>
      <c r="R131" s="3"/>
      <c r="S131" s="3"/>
      <c r="T131" s="3"/>
      <c r="U131" s="3">
        <f t="shared" si="88"/>
        <v>0</v>
      </c>
      <c r="V131" s="3"/>
      <c r="W131" s="3"/>
      <c r="X131" s="3"/>
      <c r="Y131" s="3"/>
      <c r="Z131" s="3"/>
      <c r="AA131" s="3"/>
      <c r="AB131" s="3"/>
      <c r="AC131" s="3"/>
      <c r="AD131" s="3">
        <f t="shared" si="84"/>
        <v>0</v>
      </c>
      <c r="AE131" s="3"/>
      <c r="AF131" s="3"/>
      <c r="AG131" s="3"/>
      <c r="AH131" s="77"/>
      <c r="AI131" s="77"/>
      <c r="AJ131" s="3"/>
      <c r="AK131" s="3"/>
      <c r="AL131" s="3"/>
      <c r="AM131" s="3"/>
      <c r="AN131" s="3"/>
      <c r="AO131" s="3"/>
      <c r="AP131" s="3"/>
      <c r="AQ131" s="3"/>
      <c r="AR131" s="3"/>
      <c r="AS131" s="3"/>
      <c r="AT131" s="3"/>
      <c r="AU131" s="3"/>
      <c r="AV131" s="3"/>
      <c r="AW131" s="3"/>
      <c r="AX131" s="3"/>
      <c r="AY131" s="3"/>
      <c r="AZ131" s="78"/>
      <c r="BA131" s="3"/>
      <c r="BB131" s="3"/>
      <c r="BC131" s="3"/>
      <c r="BD131" s="3"/>
      <c r="BE131" s="3"/>
      <c r="BF131" s="3"/>
      <c r="BG131" s="3">
        <f t="shared" si="87"/>
        <v>0</v>
      </c>
      <c r="BH131" s="3"/>
      <c r="BI131" s="79"/>
      <c r="BJ131" s="3"/>
      <c r="BK131" s="170" t="s">
        <v>460</v>
      </c>
      <c r="BL131" s="188" t="s">
        <v>140</v>
      </c>
      <c r="BM131" s="170" t="s">
        <v>255</v>
      </c>
      <c r="BN131" s="188" t="s">
        <v>90</v>
      </c>
      <c r="BO131" s="192"/>
      <c r="BP131" s="188" t="s">
        <v>638</v>
      </c>
      <c r="BQ131" s="138">
        <v>2022</v>
      </c>
      <c r="BR131" s="95"/>
      <c r="BS131" s="74"/>
      <c r="BT131" s="74"/>
      <c r="BU131" s="74"/>
      <c r="BV131" s="74" t="s">
        <v>440</v>
      </c>
      <c r="BW131" s="74"/>
      <c r="BX131" s="74"/>
      <c r="BY131" s="74"/>
      <c r="CH131" s="75">
        <v>2022</v>
      </c>
      <c r="DF131" s="159">
        <f t="shared" si="83"/>
        <v>0</v>
      </c>
    </row>
    <row r="132" spans="1:110" s="75" customFormat="1" ht="36" x14ac:dyDescent="0.4">
      <c r="A132" s="188">
        <v>62</v>
      </c>
      <c r="B132" s="99" t="s">
        <v>237</v>
      </c>
      <c r="C132" s="71">
        <f t="shared" si="85"/>
        <v>0.42000000000000004</v>
      </c>
      <c r="D132" s="3"/>
      <c r="E132" s="3">
        <f t="shared" si="81"/>
        <v>0.42000000000000004</v>
      </c>
      <c r="F132" s="3">
        <f t="shared" si="82"/>
        <v>0.42000000000000004</v>
      </c>
      <c r="G132" s="3">
        <f t="shared" si="73"/>
        <v>0</v>
      </c>
      <c r="H132" s="3"/>
      <c r="I132" s="3"/>
      <c r="J132" s="3"/>
      <c r="K132" s="88">
        <v>0.2</v>
      </c>
      <c r="L132" s="88">
        <v>0.22</v>
      </c>
      <c r="M132" s="3">
        <f t="shared" si="86"/>
        <v>0</v>
      </c>
      <c r="N132" s="3"/>
      <c r="O132" s="3"/>
      <c r="P132" s="3"/>
      <c r="Q132" s="3"/>
      <c r="R132" s="3"/>
      <c r="S132" s="3"/>
      <c r="T132" s="3"/>
      <c r="U132" s="3">
        <f t="shared" si="88"/>
        <v>0</v>
      </c>
      <c r="V132" s="3"/>
      <c r="W132" s="3"/>
      <c r="X132" s="3"/>
      <c r="Y132" s="3"/>
      <c r="Z132" s="3"/>
      <c r="AA132" s="3"/>
      <c r="AB132" s="3"/>
      <c r="AC132" s="3"/>
      <c r="AD132" s="3">
        <f t="shared" si="84"/>
        <v>0</v>
      </c>
      <c r="AE132" s="3"/>
      <c r="AF132" s="3"/>
      <c r="AG132" s="3"/>
      <c r="AH132" s="77"/>
      <c r="AI132" s="77"/>
      <c r="AJ132" s="3"/>
      <c r="AK132" s="3"/>
      <c r="AL132" s="3"/>
      <c r="AM132" s="3"/>
      <c r="AN132" s="3"/>
      <c r="AO132" s="3"/>
      <c r="AP132" s="3"/>
      <c r="AQ132" s="3"/>
      <c r="AR132" s="3"/>
      <c r="AS132" s="3"/>
      <c r="AT132" s="3"/>
      <c r="AU132" s="3"/>
      <c r="AV132" s="3"/>
      <c r="AW132" s="3"/>
      <c r="AX132" s="3"/>
      <c r="AY132" s="3"/>
      <c r="AZ132" s="78"/>
      <c r="BA132" s="3"/>
      <c r="BB132" s="3"/>
      <c r="BC132" s="3"/>
      <c r="BD132" s="3"/>
      <c r="BE132" s="3"/>
      <c r="BF132" s="3"/>
      <c r="BG132" s="3">
        <f t="shared" si="87"/>
        <v>0</v>
      </c>
      <c r="BH132" s="3"/>
      <c r="BI132" s="79"/>
      <c r="BJ132" s="3"/>
      <c r="BK132" s="170" t="s">
        <v>460</v>
      </c>
      <c r="BL132" s="4" t="s">
        <v>143</v>
      </c>
      <c r="BM132" s="170" t="s">
        <v>238</v>
      </c>
      <c r="BN132" s="80" t="s">
        <v>90</v>
      </c>
      <c r="BO132" s="192"/>
      <c r="BP132" s="188" t="s">
        <v>638</v>
      </c>
      <c r="BQ132" s="138">
        <v>2022</v>
      </c>
      <c r="BR132" s="74"/>
      <c r="BS132" s="74"/>
      <c r="BT132" s="74"/>
      <c r="BU132" s="74"/>
      <c r="BV132" s="74" t="s">
        <v>440</v>
      </c>
      <c r="BW132" s="74"/>
      <c r="BX132" s="74"/>
      <c r="BY132" s="74"/>
      <c r="CH132" s="75">
        <v>2022</v>
      </c>
      <c r="DF132" s="159">
        <f t="shared" si="83"/>
        <v>0</v>
      </c>
    </row>
    <row r="133" spans="1:110" s="75" customFormat="1" ht="36" x14ac:dyDescent="0.4">
      <c r="A133" s="188">
        <v>63</v>
      </c>
      <c r="B133" s="99" t="s">
        <v>239</v>
      </c>
      <c r="C133" s="71">
        <f t="shared" si="85"/>
        <v>0.09</v>
      </c>
      <c r="D133" s="3"/>
      <c r="E133" s="3">
        <f t="shared" si="81"/>
        <v>0.09</v>
      </c>
      <c r="F133" s="3">
        <f t="shared" si="82"/>
        <v>0.09</v>
      </c>
      <c r="G133" s="3">
        <f t="shared" si="73"/>
        <v>0</v>
      </c>
      <c r="H133" s="3"/>
      <c r="I133" s="3"/>
      <c r="J133" s="3"/>
      <c r="K133" s="88">
        <v>0.09</v>
      </c>
      <c r="L133" s="88"/>
      <c r="M133" s="3">
        <f t="shared" si="86"/>
        <v>0</v>
      </c>
      <c r="N133" s="3"/>
      <c r="O133" s="3"/>
      <c r="P133" s="3"/>
      <c r="Q133" s="3"/>
      <c r="R133" s="3"/>
      <c r="S133" s="3"/>
      <c r="T133" s="3"/>
      <c r="U133" s="3">
        <f t="shared" si="88"/>
        <v>0</v>
      </c>
      <c r="V133" s="3"/>
      <c r="W133" s="3"/>
      <c r="X133" s="3"/>
      <c r="Y133" s="3"/>
      <c r="Z133" s="3"/>
      <c r="AA133" s="3"/>
      <c r="AB133" s="3"/>
      <c r="AC133" s="3"/>
      <c r="AD133" s="3">
        <f t="shared" si="84"/>
        <v>0</v>
      </c>
      <c r="AE133" s="3"/>
      <c r="AF133" s="3"/>
      <c r="AG133" s="3"/>
      <c r="AH133" s="77"/>
      <c r="AI133" s="77"/>
      <c r="AJ133" s="3"/>
      <c r="AK133" s="3"/>
      <c r="AL133" s="3"/>
      <c r="AM133" s="3"/>
      <c r="AN133" s="3"/>
      <c r="AO133" s="3"/>
      <c r="AP133" s="3"/>
      <c r="AQ133" s="3"/>
      <c r="AR133" s="3"/>
      <c r="AS133" s="3"/>
      <c r="AT133" s="3"/>
      <c r="AU133" s="3"/>
      <c r="AV133" s="3"/>
      <c r="AW133" s="3"/>
      <c r="AX133" s="3"/>
      <c r="AY133" s="3"/>
      <c r="AZ133" s="78"/>
      <c r="BA133" s="3"/>
      <c r="BB133" s="3"/>
      <c r="BC133" s="3"/>
      <c r="BD133" s="3"/>
      <c r="BE133" s="3"/>
      <c r="BF133" s="3"/>
      <c r="BG133" s="3">
        <f t="shared" si="87"/>
        <v>0</v>
      </c>
      <c r="BH133" s="3"/>
      <c r="BI133" s="79"/>
      <c r="BJ133" s="3"/>
      <c r="BK133" s="170" t="s">
        <v>460</v>
      </c>
      <c r="BL133" s="4" t="s">
        <v>143</v>
      </c>
      <c r="BM133" s="170" t="s">
        <v>240</v>
      </c>
      <c r="BN133" s="80" t="s">
        <v>90</v>
      </c>
      <c r="BO133" s="192"/>
      <c r="BP133" s="188" t="s">
        <v>638</v>
      </c>
      <c r="BQ133" s="138">
        <v>2022</v>
      </c>
      <c r="BR133" s="74"/>
      <c r="BS133" s="74"/>
      <c r="BT133" s="74"/>
      <c r="BU133" s="74"/>
      <c r="BV133" s="74" t="s">
        <v>441</v>
      </c>
      <c r="BW133" s="74"/>
      <c r="BX133" s="74"/>
      <c r="BY133" s="74"/>
      <c r="CH133" s="75">
        <v>2022</v>
      </c>
      <c r="DF133" s="159">
        <f t="shared" si="83"/>
        <v>0</v>
      </c>
    </row>
    <row r="134" spans="1:110" s="75" customFormat="1" ht="72" x14ac:dyDescent="0.4">
      <c r="A134" s="188">
        <v>64</v>
      </c>
      <c r="B134" s="150" t="s">
        <v>466</v>
      </c>
      <c r="C134" s="71">
        <f t="shared" si="85"/>
        <v>18.700000000000003</v>
      </c>
      <c r="D134" s="3">
        <v>8.5</v>
      </c>
      <c r="E134" s="3">
        <f t="shared" si="81"/>
        <v>10.200000000000001</v>
      </c>
      <c r="F134" s="3">
        <f t="shared" si="82"/>
        <v>7.33</v>
      </c>
      <c r="G134" s="3">
        <f t="shared" si="73"/>
        <v>0.38</v>
      </c>
      <c r="H134" s="3"/>
      <c r="I134" s="3">
        <v>0.38</v>
      </c>
      <c r="J134" s="3"/>
      <c r="K134" s="3">
        <v>2.65</v>
      </c>
      <c r="L134" s="3">
        <v>4.3</v>
      </c>
      <c r="M134" s="3">
        <f t="shared" si="86"/>
        <v>0</v>
      </c>
      <c r="N134" s="3"/>
      <c r="O134" s="3"/>
      <c r="P134" s="3"/>
      <c r="Q134" s="3"/>
      <c r="R134" s="3"/>
      <c r="S134" s="3"/>
      <c r="T134" s="3"/>
      <c r="U134" s="3">
        <f t="shared" si="88"/>
        <v>1.3</v>
      </c>
      <c r="V134" s="3"/>
      <c r="W134" s="3"/>
      <c r="X134" s="3"/>
      <c r="Y134" s="3"/>
      <c r="Z134" s="3"/>
      <c r="AA134" s="3"/>
      <c r="AB134" s="3"/>
      <c r="AC134" s="3"/>
      <c r="AD134" s="3">
        <f t="shared" si="84"/>
        <v>0.1</v>
      </c>
      <c r="AE134" s="3"/>
      <c r="AF134" s="3">
        <v>0.03</v>
      </c>
      <c r="AG134" s="3"/>
      <c r="AH134" s="3"/>
      <c r="AI134" s="3"/>
      <c r="AJ134" s="3"/>
      <c r="AK134" s="3">
        <v>0.02</v>
      </c>
      <c r="AL134" s="3"/>
      <c r="AM134" s="3"/>
      <c r="AN134" s="3"/>
      <c r="AO134" s="3"/>
      <c r="AP134" s="3"/>
      <c r="AQ134" s="3">
        <v>0.05</v>
      </c>
      <c r="AR134" s="3"/>
      <c r="AS134" s="3"/>
      <c r="AT134" s="3"/>
      <c r="AU134" s="3"/>
      <c r="AV134" s="3"/>
      <c r="AW134" s="3"/>
      <c r="AX134" s="3"/>
      <c r="AY134" s="3"/>
      <c r="AZ134" s="3"/>
      <c r="BA134" s="3"/>
      <c r="BB134" s="3"/>
      <c r="BC134" s="3"/>
      <c r="BD134" s="3">
        <v>1.2</v>
      </c>
      <c r="BE134" s="3"/>
      <c r="BF134" s="3"/>
      <c r="BG134" s="3">
        <f t="shared" si="87"/>
        <v>1.57</v>
      </c>
      <c r="BH134" s="3"/>
      <c r="BI134" s="3">
        <v>1.57</v>
      </c>
      <c r="BJ134" s="3"/>
      <c r="BK134" s="170" t="s">
        <v>460</v>
      </c>
      <c r="BL134" s="4" t="s">
        <v>143</v>
      </c>
      <c r="BM134" s="170" t="s">
        <v>467</v>
      </c>
      <c r="BN134" s="188" t="s">
        <v>90</v>
      </c>
      <c r="BO134" s="188" t="s">
        <v>468</v>
      </c>
      <c r="BP134" s="188" t="s">
        <v>638</v>
      </c>
      <c r="BQ134" s="95"/>
      <c r="BZ134" s="75" t="s">
        <v>469</v>
      </c>
      <c r="CH134" s="75">
        <v>2022</v>
      </c>
      <c r="DF134" s="159">
        <f t="shared" si="83"/>
        <v>0</v>
      </c>
    </row>
    <row r="135" spans="1:110" s="75" customFormat="1" ht="54" x14ac:dyDescent="0.4">
      <c r="A135" s="188">
        <v>65</v>
      </c>
      <c r="B135" s="99" t="s">
        <v>510</v>
      </c>
      <c r="C135" s="71">
        <f t="shared" si="85"/>
        <v>0.3</v>
      </c>
      <c r="D135" s="3"/>
      <c r="E135" s="3">
        <f t="shared" si="81"/>
        <v>0.3</v>
      </c>
      <c r="F135" s="3">
        <f t="shared" si="82"/>
        <v>0.3</v>
      </c>
      <c r="G135" s="3">
        <f t="shared" si="73"/>
        <v>0</v>
      </c>
      <c r="H135" s="3"/>
      <c r="I135" s="3"/>
      <c r="J135" s="3"/>
      <c r="K135" s="88">
        <v>0.3</v>
      </c>
      <c r="L135" s="88"/>
      <c r="M135" s="3">
        <f t="shared" si="86"/>
        <v>0</v>
      </c>
      <c r="N135" s="3"/>
      <c r="O135" s="3"/>
      <c r="P135" s="3"/>
      <c r="Q135" s="3"/>
      <c r="R135" s="3"/>
      <c r="S135" s="3"/>
      <c r="T135" s="3"/>
      <c r="U135" s="3">
        <f t="shared" si="88"/>
        <v>0</v>
      </c>
      <c r="V135" s="3"/>
      <c r="W135" s="3"/>
      <c r="X135" s="3"/>
      <c r="Y135" s="3"/>
      <c r="Z135" s="3"/>
      <c r="AA135" s="3"/>
      <c r="AB135" s="3"/>
      <c r="AC135" s="3"/>
      <c r="AD135" s="3">
        <f t="shared" si="84"/>
        <v>0</v>
      </c>
      <c r="AE135" s="3"/>
      <c r="AF135" s="3"/>
      <c r="AG135" s="3"/>
      <c r="AH135" s="77"/>
      <c r="AI135" s="77"/>
      <c r="AJ135" s="3"/>
      <c r="AK135" s="3"/>
      <c r="AL135" s="3"/>
      <c r="AM135" s="3"/>
      <c r="AN135" s="3"/>
      <c r="AO135" s="3"/>
      <c r="AP135" s="3"/>
      <c r="AQ135" s="3"/>
      <c r="AR135" s="3"/>
      <c r="AS135" s="3"/>
      <c r="AT135" s="3"/>
      <c r="AU135" s="3"/>
      <c r="AV135" s="3"/>
      <c r="AW135" s="3"/>
      <c r="AX135" s="3"/>
      <c r="AY135" s="3"/>
      <c r="AZ135" s="78"/>
      <c r="BA135" s="3"/>
      <c r="BB135" s="3"/>
      <c r="BC135" s="3"/>
      <c r="BD135" s="3"/>
      <c r="BE135" s="3"/>
      <c r="BF135" s="3"/>
      <c r="BG135" s="3">
        <f t="shared" si="87"/>
        <v>0</v>
      </c>
      <c r="BH135" s="3"/>
      <c r="BI135" s="79"/>
      <c r="BJ135" s="3"/>
      <c r="BK135" s="170" t="s">
        <v>460</v>
      </c>
      <c r="BL135" s="4" t="s">
        <v>143</v>
      </c>
      <c r="BM135" s="170" t="s">
        <v>511</v>
      </c>
      <c r="BN135" s="80" t="s">
        <v>90</v>
      </c>
      <c r="BO135" s="192" t="s">
        <v>385</v>
      </c>
      <c r="BP135" s="188" t="s">
        <v>637</v>
      </c>
      <c r="BQ135" s="133" t="s">
        <v>383</v>
      </c>
      <c r="BT135" s="172"/>
      <c r="BY135" s="75" t="s">
        <v>512</v>
      </c>
      <c r="CH135" s="75">
        <v>2022</v>
      </c>
      <c r="DF135" s="159">
        <f t="shared" si="83"/>
        <v>0</v>
      </c>
    </row>
    <row r="136" spans="1:110" s="68" customFormat="1" ht="17.5" x14ac:dyDescent="0.35">
      <c r="A136" s="89" t="s">
        <v>182</v>
      </c>
      <c r="B136" s="96" t="s">
        <v>50</v>
      </c>
      <c r="C136" s="21">
        <f t="shared" si="85"/>
        <v>14.299999999999999</v>
      </c>
      <c r="D136" s="90">
        <f t="shared" ref="D136:AC136" si="89">SUM(D137:D157)</f>
        <v>0.22</v>
      </c>
      <c r="E136" s="90">
        <f t="shared" si="89"/>
        <v>14.079999999999998</v>
      </c>
      <c r="F136" s="90">
        <f t="shared" si="89"/>
        <v>9.6499999999999986</v>
      </c>
      <c r="G136" s="90">
        <f t="shared" si="73"/>
        <v>0.21000000000000002</v>
      </c>
      <c r="H136" s="90">
        <f t="shared" si="89"/>
        <v>0.21000000000000002</v>
      </c>
      <c r="I136" s="90">
        <f t="shared" si="89"/>
        <v>0</v>
      </c>
      <c r="J136" s="90">
        <f t="shared" si="89"/>
        <v>0</v>
      </c>
      <c r="K136" s="90">
        <f t="shared" si="89"/>
        <v>5.4099999999999993</v>
      </c>
      <c r="L136" s="90">
        <f t="shared" si="89"/>
        <v>4.0299999999999994</v>
      </c>
      <c r="M136" s="90">
        <f t="shared" si="89"/>
        <v>0</v>
      </c>
      <c r="N136" s="90">
        <f t="shared" si="89"/>
        <v>0</v>
      </c>
      <c r="O136" s="90">
        <f t="shared" si="89"/>
        <v>0</v>
      </c>
      <c r="P136" s="90">
        <f t="shared" si="89"/>
        <v>0</v>
      </c>
      <c r="Q136" s="90">
        <f t="shared" si="89"/>
        <v>0</v>
      </c>
      <c r="R136" s="90">
        <f t="shared" si="89"/>
        <v>0</v>
      </c>
      <c r="S136" s="90">
        <f t="shared" si="89"/>
        <v>0</v>
      </c>
      <c r="T136" s="90">
        <f t="shared" si="89"/>
        <v>0</v>
      </c>
      <c r="U136" s="90">
        <f t="shared" si="89"/>
        <v>4.42</v>
      </c>
      <c r="V136" s="90">
        <f t="shared" si="89"/>
        <v>0</v>
      </c>
      <c r="W136" s="90">
        <f t="shared" si="89"/>
        <v>0</v>
      </c>
      <c r="X136" s="90">
        <f t="shared" si="89"/>
        <v>0</v>
      </c>
      <c r="Y136" s="90">
        <f t="shared" si="89"/>
        <v>0</v>
      </c>
      <c r="Z136" s="90">
        <f t="shared" si="89"/>
        <v>0</v>
      </c>
      <c r="AA136" s="90">
        <f t="shared" si="89"/>
        <v>0</v>
      </c>
      <c r="AB136" s="90">
        <f t="shared" si="89"/>
        <v>0</v>
      </c>
      <c r="AC136" s="90">
        <f t="shared" si="89"/>
        <v>0</v>
      </c>
      <c r="AD136" s="90">
        <f t="shared" si="84"/>
        <v>0.02</v>
      </c>
      <c r="AE136" s="90">
        <f t="shared" ref="AE136:BJ136" si="90">SUM(AE137:AE157)</f>
        <v>0</v>
      </c>
      <c r="AF136" s="90">
        <f t="shared" si="90"/>
        <v>0</v>
      </c>
      <c r="AG136" s="90">
        <f t="shared" si="90"/>
        <v>0.02</v>
      </c>
      <c r="AH136" s="90">
        <f t="shared" si="90"/>
        <v>0</v>
      </c>
      <c r="AI136" s="90">
        <f t="shared" si="90"/>
        <v>0</v>
      </c>
      <c r="AJ136" s="90">
        <f t="shared" si="90"/>
        <v>0</v>
      </c>
      <c r="AK136" s="90">
        <f t="shared" si="90"/>
        <v>0</v>
      </c>
      <c r="AL136" s="90">
        <f t="shared" si="90"/>
        <v>0</v>
      </c>
      <c r="AM136" s="90">
        <f t="shared" si="90"/>
        <v>0</v>
      </c>
      <c r="AN136" s="90">
        <f t="shared" si="90"/>
        <v>0</v>
      </c>
      <c r="AO136" s="90">
        <f t="shared" si="90"/>
        <v>0</v>
      </c>
      <c r="AP136" s="90">
        <f t="shared" si="90"/>
        <v>0</v>
      </c>
      <c r="AQ136" s="90">
        <f t="shared" si="90"/>
        <v>0</v>
      </c>
      <c r="AR136" s="90">
        <f t="shared" si="90"/>
        <v>0</v>
      </c>
      <c r="AS136" s="90">
        <f t="shared" si="90"/>
        <v>0</v>
      </c>
      <c r="AT136" s="90">
        <f t="shared" si="90"/>
        <v>0</v>
      </c>
      <c r="AU136" s="90">
        <f t="shared" si="90"/>
        <v>0</v>
      </c>
      <c r="AV136" s="90">
        <f t="shared" si="90"/>
        <v>0</v>
      </c>
      <c r="AW136" s="90">
        <f t="shared" si="90"/>
        <v>0</v>
      </c>
      <c r="AX136" s="90">
        <f t="shared" si="90"/>
        <v>0</v>
      </c>
      <c r="AY136" s="90">
        <f t="shared" si="90"/>
        <v>0.1</v>
      </c>
      <c r="AZ136" s="90">
        <f t="shared" si="90"/>
        <v>0</v>
      </c>
      <c r="BA136" s="90">
        <f t="shared" si="90"/>
        <v>0</v>
      </c>
      <c r="BB136" s="90">
        <f t="shared" si="90"/>
        <v>0</v>
      </c>
      <c r="BC136" s="90">
        <f t="shared" si="90"/>
        <v>0</v>
      </c>
      <c r="BD136" s="90">
        <f t="shared" si="90"/>
        <v>4.3</v>
      </c>
      <c r="BE136" s="90">
        <f t="shared" si="90"/>
        <v>0</v>
      </c>
      <c r="BF136" s="90">
        <f t="shared" si="90"/>
        <v>0</v>
      </c>
      <c r="BG136" s="90">
        <f t="shared" si="90"/>
        <v>0.01</v>
      </c>
      <c r="BH136" s="90">
        <f t="shared" si="90"/>
        <v>0</v>
      </c>
      <c r="BI136" s="90">
        <f t="shared" si="90"/>
        <v>0.01</v>
      </c>
      <c r="BJ136" s="90">
        <f t="shared" si="90"/>
        <v>0</v>
      </c>
      <c r="BK136" s="169"/>
      <c r="BL136" s="169"/>
      <c r="BM136" s="89"/>
      <c r="BN136" s="169"/>
      <c r="BO136" s="122"/>
      <c r="BP136" s="89" t="s">
        <v>638</v>
      </c>
      <c r="BQ136" s="139"/>
      <c r="BR136" s="179"/>
    </row>
    <row r="137" spans="1:110" s="75" customFormat="1" ht="72" x14ac:dyDescent="0.4">
      <c r="A137" s="188">
        <v>1</v>
      </c>
      <c r="B137" s="191" t="s">
        <v>256</v>
      </c>
      <c r="C137" s="71">
        <f t="shared" si="85"/>
        <v>0.22</v>
      </c>
      <c r="D137" s="3">
        <v>0.22</v>
      </c>
      <c r="E137" s="3">
        <f t="shared" ref="E137:E191" si="91">F137+U137+BG137</f>
        <v>0</v>
      </c>
      <c r="F137" s="3">
        <f t="shared" ref="F137:F157" si="92">G137+K137+L137+M137+R137+S137+T137</f>
        <v>0</v>
      </c>
      <c r="G137" s="3">
        <f t="shared" si="73"/>
        <v>0</v>
      </c>
      <c r="H137" s="3"/>
      <c r="I137" s="3"/>
      <c r="J137" s="3"/>
      <c r="K137" s="3"/>
      <c r="L137" s="3"/>
      <c r="M137" s="3">
        <f t="shared" si="86"/>
        <v>0</v>
      </c>
      <c r="N137" s="3"/>
      <c r="O137" s="3"/>
      <c r="P137" s="3"/>
      <c r="Q137" s="3"/>
      <c r="R137" s="3"/>
      <c r="S137" s="3"/>
      <c r="T137" s="3"/>
      <c r="U137" s="3">
        <f t="shared" si="88"/>
        <v>0</v>
      </c>
      <c r="V137" s="3"/>
      <c r="W137" s="3"/>
      <c r="X137" s="3"/>
      <c r="Y137" s="3"/>
      <c r="Z137" s="3"/>
      <c r="AA137" s="3"/>
      <c r="AB137" s="3"/>
      <c r="AC137" s="3"/>
      <c r="AD137" s="3">
        <f t="shared" si="84"/>
        <v>0</v>
      </c>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f t="shared" si="87"/>
        <v>0</v>
      </c>
      <c r="BH137" s="3"/>
      <c r="BI137" s="3">
        <v>0</v>
      </c>
      <c r="BJ137" s="3"/>
      <c r="BK137" s="170" t="s">
        <v>460</v>
      </c>
      <c r="BL137" s="188" t="s">
        <v>130</v>
      </c>
      <c r="BM137" s="170"/>
      <c r="BN137" s="188" t="s">
        <v>91</v>
      </c>
      <c r="BO137" s="189" t="s">
        <v>543</v>
      </c>
      <c r="BP137" s="188" t="s">
        <v>637</v>
      </c>
      <c r="BQ137" s="133">
        <v>2021</v>
      </c>
      <c r="BR137" s="95">
        <v>2030</v>
      </c>
      <c r="BS137" s="74"/>
      <c r="BT137" s="73"/>
      <c r="BU137" s="74"/>
      <c r="BV137" s="74"/>
      <c r="BW137" s="74"/>
      <c r="BX137" s="74"/>
      <c r="BY137" s="74"/>
      <c r="CH137" s="75">
        <v>2022</v>
      </c>
    </row>
    <row r="138" spans="1:110" s="75" customFormat="1" ht="36" x14ac:dyDescent="0.4">
      <c r="A138" s="188">
        <v>2</v>
      </c>
      <c r="B138" s="191" t="s">
        <v>257</v>
      </c>
      <c r="C138" s="71">
        <f t="shared" si="85"/>
        <v>0.62000000000000011</v>
      </c>
      <c r="D138" s="3"/>
      <c r="E138" s="3">
        <f t="shared" si="91"/>
        <v>0.62000000000000011</v>
      </c>
      <c r="F138" s="3">
        <f t="shared" si="92"/>
        <v>0.62000000000000011</v>
      </c>
      <c r="G138" s="3">
        <f t="shared" si="73"/>
        <v>0</v>
      </c>
      <c r="H138" s="3"/>
      <c r="I138" s="3"/>
      <c r="J138" s="3"/>
      <c r="K138" s="3">
        <v>0.56000000000000005</v>
      </c>
      <c r="L138" s="3">
        <v>0.06</v>
      </c>
      <c r="M138" s="3">
        <f t="shared" si="86"/>
        <v>0</v>
      </c>
      <c r="N138" s="3"/>
      <c r="O138" s="3"/>
      <c r="P138" s="3"/>
      <c r="Q138" s="3"/>
      <c r="R138" s="3"/>
      <c r="S138" s="3"/>
      <c r="T138" s="3"/>
      <c r="U138" s="3">
        <f t="shared" si="88"/>
        <v>0</v>
      </c>
      <c r="V138" s="3"/>
      <c r="W138" s="3"/>
      <c r="X138" s="3"/>
      <c r="Y138" s="3"/>
      <c r="Z138" s="3"/>
      <c r="AA138" s="3"/>
      <c r="AB138" s="3"/>
      <c r="AC138" s="3"/>
      <c r="AD138" s="3">
        <f t="shared" si="84"/>
        <v>0</v>
      </c>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f t="shared" si="87"/>
        <v>0</v>
      </c>
      <c r="BH138" s="3"/>
      <c r="BI138" s="3"/>
      <c r="BJ138" s="3"/>
      <c r="BK138" s="170" t="s">
        <v>460</v>
      </c>
      <c r="BL138" s="188" t="s">
        <v>142</v>
      </c>
      <c r="BM138" s="170" t="s">
        <v>258</v>
      </c>
      <c r="BN138" s="104" t="s">
        <v>91</v>
      </c>
      <c r="BO138" s="192"/>
      <c r="BP138" s="188" t="s">
        <v>637</v>
      </c>
      <c r="BQ138" s="133">
        <v>2022</v>
      </c>
      <c r="BR138" s="95"/>
      <c r="BV138" s="75" t="s">
        <v>440</v>
      </c>
      <c r="CH138" s="75">
        <v>2022</v>
      </c>
    </row>
    <row r="139" spans="1:110" s="75" customFormat="1" ht="36" x14ac:dyDescent="0.4">
      <c r="A139" s="188">
        <v>3</v>
      </c>
      <c r="B139" s="191" t="s">
        <v>259</v>
      </c>
      <c r="C139" s="71">
        <f t="shared" si="85"/>
        <v>0.30000000000000004</v>
      </c>
      <c r="D139" s="3"/>
      <c r="E139" s="3">
        <f t="shared" si="91"/>
        <v>0.30000000000000004</v>
      </c>
      <c r="F139" s="3">
        <f t="shared" si="92"/>
        <v>0.30000000000000004</v>
      </c>
      <c r="G139" s="3">
        <f t="shared" si="73"/>
        <v>0</v>
      </c>
      <c r="H139" s="3"/>
      <c r="I139" s="3"/>
      <c r="J139" s="3"/>
      <c r="K139" s="3">
        <v>0.2</v>
      </c>
      <c r="L139" s="3">
        <v>0.1</v>
      </c>
      <c r="M139" s="3">
        <f t="shared" si="86"/>
        <v>0</v>
      </c>
      <c r="N139" s="3"/>
      <c r="O139" s="3"/>
      <c r="P139" s="3"/>
      <c r="Q139" s="3"/>
      <c r="R139" s="3"/>
      <c r="S139" s="3"/>
      <c r="T139" s="3"/>
      <c r="U139" s="3">
        <f t="shared" si="88"/>
        <v>0</v>
      </c>
      <c r="V139" s="3"/>
      <c r="W139" s="3"/>
      <c r="X139" s="3"/>
      <c r="Y139" s="3"/>
      <c r="Z139" s="3"/>
      <c r="AA139" s="3"/>
      <c r="AB139" s="3"/>
      <c r="AC139" s="3"/>
      <c r="AD139" s="3">
        <f t="shared" si="84"/>
        <v>0</v>
      </c>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f t="shared" si="87"/>
        <v>0</v>
      </c>
      <c r="BH139" s="3"/>
      <c r="BI139" s="3"/>
      <c r="BJ139" s="3"/>
      <c r="BK139" s="170" t="s">
        <v>460</v>
      </c>
      <c r="BL139" s="188" t="s">
        <v>142</v>
      </c>
      <c r="BM139" s="170"/>
      <c r="BN139" s="104" t="s">
        <v>91</v>
      </c>
      <c r="BO139" s="192"/>
      <c r="BP139" s="188" t="s">
        <v>637</v>
      </c>
      <c r="BQ139" s="133">
        <v>2022</v>
      </c>
      <c r="BV139" s="75" t="s">
        <v>440</v>
      </c>
      <c r="CH139" s="75">
        <v>2022</v>
      </c>
    </row>
    <row r="140" spans="1:110" s="75" customFormat="1" ht="36" x14ac:dyDescent="0.4">
      <c r="A140" s="188">
        <v>4</v>
      </c>
      <c r="B140" s="191" t="s">
        <v>260</v>
      </c>
      <c r="C140" s="71">
        <f t="shared" si="85"/>
        <v>0.04</v>
      </c>
      <c r="D140" s="3"/>
      <c r="E140" s="3">
        <f t="shared" si="91"/>
        <v>0.04</v>
      </c>
      <c r="F140" s="3">
        <f t="shared" si="92"/>
        <v>0.04</v>
      </c>
      <c r="G140" s="3">
        <f t="shared" si="73"/>
        <v>0</v>
      </c>
      <c r="H140" s="3"/>
      <c r="I140" s="3"/>
      <c r="J140" s="3"/>
      <c r="K140" s="3"/>
      <c r="L140" s="3">
        <v>0.04</v>
      </c>
      <c r="M140" s="3">
        <f t="shared" si="86"/>
        <v>0</v>
      </c>
      <c r="N140" s="3"/>
      <c r="O140" s="3"/>
      <c r="P140" s="3"/>
      <c r="Q140" s="3"/>
      <c r="R140" s="3"/>
      <c r="S140" s="3"/>
      <c r="T140" s="3"/>
      <c r="U140" s="3">
        <f t="shared" si="88"/>
        <v>0</v>
      </c>
      <c r="V140" s="3"/>
      <c r="W140" s="3"/>
      <c r="X140" s="3"/>
      <c r="Y140" s="3"/>
      <c r="Z140" s="3"/>
      <c r="AA140" s="3"/>
      <c r="AB140" s="3"/>
      <c r="AC140" s="3"/>
      <c r="AD140" s="3">
        <f t="shared" si="84"/>
        <v>0</v>
      </c>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f t="shared" si="87"/>
        <v>0</v>
      </c>
      <c r="BH140" s="3"/>
      <c r="BI140" s="3"/>
      <c r="BJ140" s="3"/>
      <c r="BK140" s="170" t="s">
        <v>460</v>
      </c>
      <c r="BL140" s="188" t="s">
        <v>133</v>
      </c>
      <c r="BM140" s="170" t="s">
        <v>261</v>
      </c>
      <c r="BN140" s="188" t="s">
        <v>91</v>
      </c>
      <c r="BO140" s="192"/>
      <c r="BP140" s="188" t="s">
        <v>637</v>
      </c>
      <c r="BQ140" s="133">
        <v>2022</v>
      </c>
      <c r="BR140" s="74"/>
      <c r="BS140" s="74"/>
      <c r="BT140" s="74"/>
      <c r="BU140" s="74"/>
      <c r="BV140" s="74" t="s">
        <v>440</v>
      </c>
      <c r="BW140" s="74"/>
      <c r="BX140" s="74"/>
      <c r="BY140" s="74"/>
      <c r="CH140" s="75">
        <v>2022</v>
      </c>
    </row>
    <row r="141" spans="1:110" s="75" customFormat="1" ht="36" x14ac:dyDescent="0.4">
      <c r="A141" s="188">
        <v>5</v>
      </c>
      <c r="B141" s="191" t="s">
        <v>262</v>
      </c>
      <c r="C141" s="71">
        <f t="shared" si="85"/>
        <v>0.04</v>
      </c>
      <c r="D141" s="3"/>
      <c r="E141" s="3">
        <f t="shared" si="91"/>
        <v>0.04</v>
      </c>
      <c r="F141" s="3">
        <f t="shared" si="92"/>
        <v>0.03</v>
      </c>
      <c r="G141" s="3">
        <f t="shared" ref="G141:G204" si="93">H141+I141+J141</f>
        <v>0</v>
      </c>
      <c r="H141" s="3"/>
      <c r="I141" s="3"/>
      <c r="J141" s="3"/>
      <c r="K141" s="3">
        <v>0.03</v>
      </c>
      <c r="L141" s="3"/>
      <c r="M141" s="3">
        <f t="shared" si="86"/>
        <v>0</v>
      </c>
      <c r="N141" s="3"/>
      <c r="O141" s="3"/>
      <c r="P141" s="3"/>
      <c r="Q141" s="3"/>
      <c r="R141" s="3"/>
      <c r="S141" s="3"/>
      <c r="T141" s="3"/>
      <c r="U141" s="3">
        <f t="shared" si="88"/>
        <v>0</v>
      </c>
      <c r="V141" s="3"/>
      <c r="W141" s="3"/>
      <c r="X141" s="3"/>
      <c r="Y141" s="3"/>
      <c r="Z141" s="3"/>
      <c r="AA141" s="3"/>
      <c r="AB141" s="3"/>
      <c r="AC141" s="3"/>
      <c r="AD141" s="3">
        <f t="shared" si="84"/>
        <v>0</v>
      </c>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f t="shared" si="87"/>
        <v>0.01</v>
      </c>
      <c r="BH141" s="3"/>
      <c r="BI141" s="3">
        <v>0.01</v>
      </c>
      <c r="BJ141" s="3"/>
      <c r="BK141" s="170" t="s">
        <v>460</v>
      </c>
      <c r="BL141" s="188" t="s">
        <v>133</v>
      </c>
      <c r="BM141" s="170" t="s">
        <v>263</v>
      </c>
      <c r="BN141" s="188" t="s">
        <v>91</v>
      </c>
      <c r="BO141" s="192"/>
      <c r="BP141" s="188" t="s">
        <v>637</v>
      </c>
      <c r="BQ141" s="133">
        <v>2022</v>
      </c>
      <c r="BR141" s="74"/>
      <c r="BS141" s="74"/>
      <c r="BT141" s="74"/>
      <c r="BU141" s="74"/>
      <c r="BV141" s="74" t="s">
        <v>440</v>
      </c>
      <c r="BW141" s="74"/>
      <c r="BX141" s="74"/>
      <c r="BY141" s="74"/>
      <c r="CH141" s="75">
        <v>2022</v>
      </c>
    </row>
    <row r="142" spans="1:110" s="75" customFormat="1" ht="36" x14ac:dyDescent="0.4">
      <c r="A142" s="188">
        <v>6</v>
      </c>
      <c r="B142" s="191" t="s">
        <v>393</v>
      </c>
      <c r="C142" s="71">
        <f t="shared" si="85"/>
        <v>1.6</v>
      </c>
      <c r="D142" s="3"/>
      <c r="E142" s="3">
        <f t="shared" si="91"/>
        <v>1.6</v>
      </c>
      <c r="F142" s="3">
        <f t="shared" si="92"/>
        <v>1.5</v>
      </c>
      <c r="G142" s="3">
        <f t="shared" si="93"/>
        <v>0</v>
      </c>
      <c r="H142" s="3"/>
      <c r="I142" s="3"/>
      <c r="J142" s="3"/>
      <c r="K142" s="3">
        <v>0.8</v>
      </c>
      <c r="L142" s="88">
        <v>0.7</v>
      </c>
      <c r="M142" s="3">
        <f t="shared" si="86"/>
        <v>0</v>
      </c>
      <c r="N142" s="3"/>
      <c r="O142" s="3"/>
      <c r="P142" s="3"/>
      <c r="Q142" s="3"/>
      <c r="R142" s="3"/>
      <c r="S142" s="3"/>
      <c r="T142" s="3"/>
      <c r="U142" s="3">
        <f t="shared" si="88"/>
        <v>0.1</v>
      </c>
      <c r="V142" s="3"/>
      <c r="W142" s="3"/>
      <c r="X142" s="3"/>
      <c r="Y142" s="3"/>
      <c r="Z142" s="3"/>
      <c r="AA142" s="3"/>
      <c r="AB142" s="3"/>
      <c r="AC142" s="3"/>
      <c r="AD142" s="3">
        <f t="shared" si="84"/>
        <v>0</v>
      </c>
      <c r="AE142" s="3"/>
      <c r="AF142" s="3"/>
      <c r="AG142" s="3"/>
      <c r="AH142" s="77"/>
      <c r="AI142" s="77"/>
      <c r="AJ142" s="3"/>
      <c r="AK142" s="3"/>
      <c r="AL142" s="3"/>
      <c r="AM142" s="3"/>
      <c r="AN142" s="3"/>
      <c r="AO142" s="3"/>
      <c r="AP142" s="3"/>
      <c r="AQ142" s="3"/>
      <c r="AR142" s="3"/>
      <c r="AS142" s="3"/>
      <c r="AT142" s="3"/>
      <c r="AU142" s="3"/>
      <c r="AV142" s="3"/>
      <c r="AW142" s="3"/>
      <c r="AX142" s="3"/>
      <c r="AY142" s="3">
        <v>0.1</v>
      </c>
      <c r="AZ142" s="78"/>
      <c r="BA142" s="3"/>
      <c r="BB142" s="3"/>
      <c r="BC142" s="3"/>
      <c r="BD142" s="3"/>
      <c r="BE142" s="3"/>
      <c r="BF142" s="3"/>
      <c r="BG142" s="3">
        <f t="shared" si="87"/>
        <v>0</v>
      </c>
      <c r="BH142" s="3"/>
      <c r="BI142" s="79"/>
      <c r="BJ142" s="3"/>
      <c r="BK142" s="170" t="s">
        <v>460</v>
      </c>
      <c r="BL142" s="4" t="s">
        <v>128</v>
      </c>
      <c r="BM142" s="170" t="s">
        <v>394</v>
      </c>
      <c r="BN142" s="188" t="s">
        <v>91</v>
      </c>
      <c r="BO142" s="192"/>
      <c r="BP142" s="188" t="s">
        <v>638</v>
      </c>
      <c r="BQ142" s="133">
        <v>2022</v>
      </c>
      <c r="BR142" s="95"/>
      <c r="CH142" s="75">
        <v>2022</v>
      </c>
    </row>
    <row r="143" spans="1:110" s="75" customFormat="1" ht="36" x14ac:dyDescent="0.4">
      <c r="A143" s="188">
        <v>7</v>
      </c>
      <c r="B143" s="99" t="s">
        <v>264</v>
      </c>
      <c r="C143" s="71">
        <f t="shared" si="85"/>
        <v>0.09</v>
      </c>
      <c r="D143" s="3"/>
      <c r="E143" s="3">
        <f t="shared" si="91"/>
        <v>0.09</v>
      </c>
      <c r="F143" s="3">
        <f t="shared" si="92"/>
        <v>0.09</v>
      </c>
      <c r="G143" s="3">
        <f t="shared" si="93"/>
        <v>0</v>
      </c>
      <c r="H143" s="3"/>
      <c r="I143" s="3"/>
      <c r="J143" s="3"/>
      <c r="K143" s="88">
        <v>0.09</v>
      </c>
      <c r="L143" s="88"/>
      <c r="M143" s="3">
        <f t="shared" si="86"/>
        <v>0</v>
      </c>
      <c r="N143" s="3"/>
      <c r="O143" s="3"/>
      <c r="P143" s="3"/>
      <c r="Q143" s="3"/>
      <c r="R143" s="3"/>
      <c r="S143" s="3"/>
      <c r="T143" s="3"/>
      <c r="U143" s="3">
        <f t="shared" si="88"/>
        <v>0</v>
      </c>
      <c r="V143" s="3"/>
      <c r="W143" s="3"/>
      <c r="X143" s="3"/>
      <c r="Y143" s="3"/>
      <c r="Z143" s="3"/>
      <c r="AA143" s="3"/>
      <c r="AB143" s="3"/>
      <c r="AC143" s="3"/>
      <c r="AD143" s="3">
        <f t="shared" si="84"/>
        <v>0</v>
      </c>
      <c r="AE143" s="3"/>
      <c r="AF143" s="3"/>
      <c r="AG143" s="3"/>
      <c r="AH143" s="77"/>
      <c r="AI143" s="77"/>
      <c r="AJ143" s="3"/>
      <c r="AK143" s="3"/>
      <c r="AL143" s="3"/>
      <c r="AM143" s="3"/>
      <c r="AN143" s="3"/>
      <c r="AO143" s="3"/>
      <c r="AP143" s="3"/>
      <c r="AQ143" s="3"/>
      <c r="AR143" s="3"/>
      <c r="AS143" s="3"/>
      <c r="AT143" s="3"/>
      <c r="AU143" s="3"/>
      <c r="AV143" s="3"/>
      <c r="AW143" s="3"/>
      <c r="AX143" s="3"/>
      <c r="AY143" s="3"/>
      <c r="AZ143" s="78"/>
      <c r="BA143" s="3"/>
      <c r="BB143" s="3"/>
      <c r="BC143" s="3"/>
      <c r="BD143" s="3"/>
      <c r="BE143" s="3"/>
      <c r="BF143" s="3"/>
      <c r="BG143" s="3">
        <f t="shared" si="87"/>
        <v>0</v>
      </c>
      <c r="BH143" s="3"/>
      <c r="BI143" s="79"/>
      <c r="BJ143" s="3"/>
      <c r="BK143" s="170" t="s">
        <v>460</v>
      </c>
      <c r="BL143" s="4" t="s">
        <v>143</v>
      </c>
      <c r="BM143" s="170"/>
      <c r="BN143" s="80" t="s">
        <v>91</v>
      </c>
      <c r="BO143" s="192"/>
      <c r="BP143" s="188" t="s">
        <v>638</v>
      </c>
      <c r="BQ143" s="140">
        <v>2022</v>
      </c>
      <c r="BR143" s="74"/>
      <c r="BS143" s="74"/>
      <c r="BT143" s="74"/>
      <c r="BU143" s="74"/>
      <c r="BV143" s="74" t="s">
        <v>440</v>
      </c>
      <c r="BW143" s="74"/>
      <c r="BX143" s="74"/>
      <c r="BY143" s="74"/>
      <c r="CH143" s="75">
        <v>2022</v>
      </c>
    </row>
    <row r="144" spans="1:110" s="75" customFormat="1" ht="72" x14ac:dyDescent="0.4">
      <c r="A144" s="188">
        <v>8</v>
      </c>
      <c r="B144" s="102" t="s">
        <v>473</v>
      </c>
      <c r="C144" s="71">
        <f t="shared" si="85"/>
        <v>0.6</v>
      </c>
      <c r="D144" s="3"/>
      <c r="E144" s="3">
        <f t="shared" si="91"/>
        <v>0.6</v>
      </c>
      <c r="F144" s="3">
        <f t="shared" si="92"/>
        <v>0.3</v>
      </c>
      <c r="G144" s="3">
        <f t="shared" si="93"/>
        <v>0</v>
      </c>
      <c r="H144" s="3"/>
      <c r="I144" s="3"/>
      <c r="J144" s="3"/>
      <c r="K144" s="88">
        <v>0.3</v>
      </c>
      <c r="L144" s="88"/>
      <c r="M144" s="3">
        <f t="shared" si="86"/>
        <v>0</v>
      </c>
      <c r="N144" s="3"/>
      <c r="O144" s="3"/>
      <c r="P144" s="3"/>
      <c r="Q144" s="3"/>
      <c r="R144" s="3"/>
      <c r="S144" s="3"/>
      <c r="T144" s="3"/>
      <c r="U144" s="3">
        <f t="shared" si="88"/>
        <v>0.3</v>
      </c>
      <c r="V144" s="3"/>
      <c r="W144" s="3"/>
      <c r="X144" s="3"/>
      <c r="Y144" s="3"/>
      <c r="Z144" s="3"/>
      <c r="AA144" s="3"/>
      <c r="AB144" s="3"/>
      <c r="AC144" s="3"/>
      <c r="AD144" s="3">
        <f t="shared" si="84"/>
        <v>0</v>
      </c>
      <c r="AE144" s="3"/>
      <c r="AF144" s="3"/>
      <c r="AG144" s="3"/>
      <c r="AH144" s="77"/>
      <c r="AI144" s="77"/>
      <c r="AJ144" s="3"/>
      <c r="AK144" s="3"/>
      <c r="AL144" s="3"/>
      <c r="AM144" s="3"/>
      <c r="AN144" s="3"/>
      <c r="AO144" s="3"/>
      <c r="AP144" s="3"/>
      <c r="AQ144" s="3"/>
      <c r="AR144" s="3"/>
      <c r="AS144" s="3"/>
      <c r="AT144" s="3"/>
      <c r="AU144" s="3"/>
      <c r="AV144" s="3"/>
      <c r="AW144" s="3"/>
      <c r="AX144" s="3"/>
      <c r="AY144" s="3"/>
      <c r="AZ144" s="78"/>
      <c r="BA144" s="3"/>
      <c r="BB144" s="3"/>
      <c r="BC144" s="3"/>
      <c r="BD144" s="3">
        <v>0.3</v>
      </c>
      <c r="BE144" s="3"/>
      <c r="BF144" s="3"/>
      <c r="BG144" s="3">
        <f t="shared" si="87"/>
        <v>0</v>
      </c>
      <c r="BH144" s="3"/>
      <c r="BI144" s="79"/>
      <c r="BJ144" s="3"/>
      <c r="BK144" s="170" t="s">
        <v>460</v>
      </c>
      <c r="BL144" s="4" t="s">
        <v>143</v>
      </c>
      <c r="BM144" s="170" t="s">
        <v>265</v>
      </c>
      <c r="BN144" s="80" t="s">
        <v>91</v>
      </c>
      <c r="BO144" s="192" t="s">
        <v>386</v>
      </c>
      <c r="BP144" s="188" t="s">
        <v>637</v>
      </c>
      <c r="BQ144" s="133">
        <v>2021</v>
      </c>
      <c r="BR144" s="74"/>
      <c r="BS144" s="74"/>
      <c r="BT144" s="97"/>
      <c r="BU144" s="74"/>
      <c r="BV144" s="74"/>
      <c r="BW144" s="74"/>
      <c r="BX144" s="74"/>
      <c r="BY144" s="74"/>
      <c r="CH144" s="75">
        <v>2022</v>
      </c>
    </row>
    <row r="145" spans="1:86" s="75" customFormat="1" ht="72" x14ac:dyDescent="0.4">
      <c r="A145" s="188">
        <v>9</v>
      </c>
      <c r="B145" s="191" t="s">
        <v>513</v>
      </c>
      <c r="C145" s="71">
        <f t="shared" si="85"/>
        <v>0.65999999999999992</v>
      </c>
      <c r="D145" s="3"/>
      <c r="E145" s="3">
        <f t="shared" si="91"/>
        <v>0.65999999999999992</v>
      </c>
      <c r="F145" s="3">
        <f t="shared" si="92"/>
        <v>0.65999999999999992</v>
      </c>
      <c r="G145" s="3">
        <f t="shared" si="93"/>
        <v>0</v>
      </c>
      <c r="H145" s="3"/>
      <c r="I145" s="3"/>
      <c r="J145" s="3"/>
      <c r="K145" s="76">
        <v>0.3</v>
      </c>
      <c r="L145" s="188">
        <v>0.36</v>
      </c>
      <c r="M145" s="3">
        <f t="shared" si="86"/>
        <v>0</v>
      </c>
      <c r="N145" s="3"/>
      <c r="O145" s="3"/>
      <c r="P145" s="3"/>
      <c r="Q145" s="3"/>
      <c r="R145" s="3"/>
      <c r="S145" s="3"/>
      <c r="T145" s="3"/>
      <c r="U145" s="3">
        <f t="shared" si="88"/>
        <v>0</v>
      </c>
      <c r="V145" s="3"/>
      <c r="W145" s="3"/>
      <c r="X145" s="3"/>
      <c r="Y145" s="3"/>
      <c r="Z145" s="3"/>
      <c r="AA145" s="3"/>
      <c r="AB145" s="3"/>
      <c r="AC145" s="3"/>
      <c r="AD145" s="3">
        <f t="shared" si="84"/>
        <v>0</v>
      </c>
      <c r="AE145" s="3"/>
      <c r="AF145" s="3"/>
      <c r="AG145" s="3"/>
      <c r="AH145" s="77"/>
      <c r="AI145" s="77"/>
      <c r="AJ145" s="3"/>
      <c r="AK145" s="3"/>
      <c r="AL145" s="3"/>
      <c r="AM145" s="3"/>
      <c r="AN145" s="3"/>
      <c r="AO145" s="3"/>
      <c r="AP145" s="3"/>
      <c r="AQ145" s="3"/>
      <c r="AR145" s="3"/>
      <c r="AS145" s="3"/>
      <c r="AT145" s="3"/>
      <c r="AU145" s="3"/>
      <c r="AV145" s="3"/>
      <c r="AW145" s="3"/>
      <c r="AX145" s="3"/>
      <c r="AY145" s="3"/>
      <c r="AZ145" s="78"/>
      <c r="BA145" s="3"/>
      <c r="BB145" s="3"/>
      <c r="BC145" s="3"/>
      <c r="BD145" s="3"/>
      <c r="BE145" s="3"/>
      <c r="BF145" s="3"/>
      <c r="BG145" s="3">
        <f t="shared" si="87"/>
        <v>0</v>
      </c>
      <c r="BH145" s="3"/>
      <c r="BI145" s="79"/>
      <c r="BJ145" s="3"/>
      <c r="BK145" s="170" t="s">
        <v>460</v>
      </c>
      <c r="BL145" s="4" t="s">
        <v>137</v>
      </c>
      <c r="BM145" s="170"/>
      <c r="BN145" s="80" t="s">
        <v>91</v>
      </c>
      <c r="BO145" s="192" t="s">
        <v>386</v>
      </c>
      <c r="BP145" s="188" t="s">
        <v>637</v>
      </c>
      <c r="BQ145" s="133">
        <v>2021</v>
      </c>
      <c r="BR145" s="74"/>
      <c r="BS145" s="74"/>
      <c r="BT145" s="97"/>
      <c r="BU145" s="74"/>
      <c r="BV145" s="74"/>
      <c r="BW145" s="74"/>
      <c r="BX145" s="74"/>
      <c r="BY145" s="74"/>
      <c r="CH145" s="75">
        <v>2022</v>
      </c>
    </row>
    <row r="146" spans="1:86" s="75" customFormat="1" ht="36" x14ac:dyDescent="0.4">
      <c r="A146" s="188">
        <v>10</v>
      </c>
      <c r="B146" s="191" t="s">
        <v>266</v>
      </c>
      <c r="C146" s="71">
        <f t="shared" si="85"/>
        <v>2.5</v>
      </c>
      <c r="D146" s="3"/>
      <c r="E146" s="3">
        <f t="shared" si="91"/>
        <v>2.5</v>
      </c>
      <c r="F146" s="3">
        <f t="shared" si="92"/>
        <v>2.5</v>
      </c>
      <c r="G146" s="3">
        <f t="shared" si="93"/>
        <v>0</v>
      </c>
      <c r="H146" s="3"/>
      <c r="I146" s="3"/>
      <c r="J146" s="3"/>
      <c r="K146" s="76">
        <v>1</v>
      </c>
      <c r="L146" s="188">
        <v>1.5</v>
      </c>
      <c r="M146" s="3">
        <f t="shared" si="86"/>
        <v>0</v>
      </c>
      <c r="N146" s="3"/>
      <c r="O146" s="3"/>
      <c r="P146" s="3"/>
      <c r="Q146" s="3"/>
      <c r="R146" s="3"/>
      <c r="S146" s="3"/>
      <c r="T146" s="3"/>
      <c r="U146" s="3">
        <f t="shared" si="88"/>
        <v>0</v>
      </c>
      <c r="V146" s="3"/>
      <c r="W146" s="3"/>
      <c r="X146" s="3"/>
      <c r="Y146" s="3"/>
      <c r="Z146" s="3"/>
      <c r="AA146" s="3"/>
      <c r="AB146" s="3"/>
      <c r="AC146" s="3"/>
      <c r="AD146" s="3">
        <f t="shared" si="84"/>
        <v>0</v>
      </c>
      <c r="AE146" s="3"/>
      <c r="AF146" s="3"/>
      <c r="AG146" s="3"/>
      <c r="AH146" s="77"/>
      <c r="AI146" s="77"/>
      <c r="AJ146" s="3"/>
      <c r="AK146" s="3"/>
      <c r="AL146" s="3"/>
      <c r="AM146" s="3"/>
      <c r="AN146" s="3"/>
      <c r="AO146" s="3"/>
      <c r="AP146" s="3"/>
      <c r="AQ146" s="3"/>
      <c r="AR146" s="3"/>
      <c r="AS146" s="3"/>
      <c r="AT146" s="3"/>
      <c r="AU146" s="3"/>
      <c r="AV146" s="3"/>
      <c r="AW146" s="3"/>
      <c r="AX146" s="3"/>
      <c r="AY146" s="3"/>
      <c r="AZ146" s="78"/>
      <c r="BA146" s="3"/>
      <c r="BB146" s="3"/>
      <c r="BC146" s="3"/>
      <c r="BD146" s="3"/>
      <c r="BE146" s="3"/>
      <c r="BF146" s="3"/>
      <c r="BG146" s="3">
        <f t="shared" si="87"/>
        <v>0</v>
      </c>
      <c r="BH146" s="3"/>
      <c r="BI146" s="79"/>
      <c r="BJ146" s="3"/>
      <c r="BK146" s="170" t="s">
        <v>460</v>
      </c>
      <c r="BL146" s="188" t="s">
        <v>140</v>
      </c>
      <c r="BM146" s="170" t="s">
        <v>267</v>
      </c>
      <c r="BN146" s="188" t="s">
        <v>91</v>
      </c>
      <c r="BO146" s="192"/>
      <c r="BP146" s="188" t="s">
        <v>637</v>
      </c>
      <c r="BQ146" s="138">
        <v>2022</v>
      </c>
      <c r="BR146" s="74"/>
      <c r="BS146" s="74"/>
      <c r="BT146" s="74"/>
      <c r="BU146" s="74"/>
      <c r="BV146" s="74" t="s">
        <v>440</v>
      </c>
      <c r="BW146" s="74"/>
      <c r="BX146" s="74"/>
      <c r="BY146" s="74"/>
      <c r="CH146" s="75">
        <v>2022</v>
      </c>
    </row>
    <row r="147" spans="1:86" s="75" customFormat="1" ht="36" x14ac:dyDescent="0.4">
      <c r="A147" s="188">
        <v>11</v>
      </c>
      <c r="B147" s="190" t="s">
        <v>279</v>
      </c>
      <c r="C147" s="71">
        <f t="shared" si="85"/>
        <v>0.2</v>
      </c>
      <c r="D147" s="3"/>
      <c r="E147" s="3">
        <f t="shared" si="91"/>
        <v>0.2</v>
      </c>
      <c r="F147" s="3">
        <f t="shared" si="92"/>
        <v>0.2</v>
      </c>
      <c r="G147" s="3">
        <f t="shared" si="93"/>
        <v>0</v>
      </c>
      <c r="H147" s="3"/>
      <c r="I147" s="3"/>
      <c r="J147" s="3"/>
      <c r="K147" s="3"/>
      <c r="L147" s="3">
        <v>0.2</v>
      </c>
      <c r="M147" s="3">
        <f t="shared" si="86"/>
        <v>0</v>
      </c>
      <c r="N147" s="3"/>
      <c r="O147" s="3"/>
      <c r="P147" s="3"/>
      <c r="Q147" s="3"/>
      <c r="R147" s="3"/>
      <c r="S147" s="3"/>
      <c r="T147" s="3"/>
      <c r="U147" s="3">
        <f t="shared" si="88"/>
        <v>0</v>
      </c>
      <c r="V147" s="3"/>
      <c r="W147" s="3"/>
      <c r="X147" s="3"/>
      <c r="Y147" s="3"/>
      <c r="Z147" s="3"/>
      <c r="AA147" s="3"/>
      <c r="AB147" s="3"/>
      <c r="AC147" s="3"/>
      <c r="AD147" s="3">
        <f t="shared" si="84"/>
        <v>0</v>
      </c>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f t="shared" si="87"/>
        <v>0</v>
      </c>
      <c r="BH147" s="3"/>
      <c r="BI147" s="3"/>
      <c r="BJ147" s="3"/>
      <c r="BK147" s="170" t="s">
        <v>460</v>
      </c>
      <c r="BL147" s="4" t="s">
        <v>128</v>
      </c>
      <c r="BM147" s="170"/>
      <c r="BN147" s="188" t="s">
        <v>91</v>
      </c>
      <c r="BO147" s="192"/>
      <c r="BP147" s="188" t="s">
        <v>638</v>
      </c>
      <c r="BQ147" s="133">
        <v>2022</v>
      </c>
      <c r="BR147" s="95"/>
      <c r="BS147" s="74"/>
      <c r="BT147" s="74"/>
      <c r="BU147" s="74"/>
      <c r="BV147" s="74" t="s">
        <v>440</v>
      </c>
      <c r="BW147" s="74"/>
      <c r="BX147" s="74"/>
      <c r="BY147" s="74"/>
      <c r="CH147" s="75">
        <v>2022</v>
      </c>
    </row>
    <row r="148" spans="1:86" s="75" customFormat="1" ht="72" x14ac:dyDescent="0.4">
      <c r="A148" s="188">
        <v>12</v>
      </c>
      <c r="B148" s="14" t="s">
        <v>514</v>
      </c>
      <c r="C148" s="71">
        <f t="shared" si="85"/>
        <v>0.5</v>
      </c>
      <c r="D148" s="3"/>
      <c r="E148" s="3">
        <f t="shared" si="91"/>
        <v>0.5</v>
      </c>
      <c r="F148" s="3">
        <f t="shared" si="92"/>
        <v>0.5</v>
      </c>
      <c r="G148" s="3">
        <f t="shared" si="93"/>
        <v>0</v>
      </c>
      <c r="H148" s="170"/>
      <c r="I148" s="170"/>
      <c r="J148" s="170"/>
      <c r="K148" s="188"/>
      <c r="L148" s="188">
        <v>0.5</v>
      </c>
      <c r="M148" s="3">
        <f t="shared" si="86"/>
        <v>0</v>
      </c>
      <c r="N148" s="188"/>
      <c r="O148" s="188"/>
      <c r="P148" s="188"/>
      <c r="Q148" s="170"/>
      <c r="R148" s="188"/>
      <c r="S148" s="170"/>
      <c r="T148" s="170"/>
      <c r="U148" s="3">
        <f t="shared" si="88"/>
        <v>0</v>
      </c>
      <c r="V148" s="188"/>
      <c r="W148" s="170"/>
      <c r="X148" s="170"/>
      <c r="Y148" s="170"/>
      <c r="Z148" s="170"/>
      <c r="AA148" s="170"/>
      <c r="AB148" s="170"/>
      <c r="AC148" s="170"/>
      <c r="AD148" s="3">
        <f t="shared" si="84"/>
        <v>0</v>
      </c>
      <c r="AE148" s="170"/>
      <c r="AF148" s="170"/>
      <c r="AG148" s="170"/>
      <c r="AH148" s="170"/>
      <c r="AI148" s="170"/>
      <c r="AJ148" s="170"/>
      <c r="AK148" s="170"/>
      <c r="AL148" s="170"/>
      <c r="AM148" s="170"/>
      <c r="AN148" s="170"/>
      <c r="AO148" s="170"/>
      <c r="AP148" s="170"/>
      <c r="AQ148" s="170"/>
      <c r="AR148" s="170"/>
      <c r="AS148" s="170"/>
      <c r="AT148" s="170"/>
      <c r="AU148" s="170"/>
      <c r="AV148" s="188"/>
      <c r="AW148" s="170"/>
      <c r="AX148" s="188"/>
      <c r="AY148" s="188"/>
      <c r="AZ148" s="188"/>
      <c r="BA148" s="188"/>
      <c r="BB148" s="170"/>
      <c r="BC148" s="170"/>
      <c r="BD148" s="188"/>
      <c r="BE148" s="170"/>
      <c r="BF148" s="170"/>
      <c r="BG148" s="3">
        <f t="shared" si="87"/>
        <v>0</v>
      </c>
      <c r="BH148" s="170"/>
      <c r="BI148" s="170"/>
      <c r="BJ148" s="170"/>
      <c r="BK148" s="170" t="s">
        <v>460</v>
      </c>
      <c r="BL148" s="188" t="s">
        <v>138</v>
      </c>
      <c r="BM148" s="170"/>
      <c r="BN148" s="188" t="s">
        <v>91</v>
      </c>
      <c r="BO148" s="189" t="s">
        <v>543</v>
      </c>
      <c r="BP148" s="188" t="s">
        <v>637</v>
      </c>
      <c r="BQ148" s="133" t="s">
        <v>383</v>
      </c>
      <c r="BT148" s="171"/>
      <c r="BY148" s="75" t="s">
        <v>515</v>
      </c>
      <c r="CH148" s="75">
        <v>2022</v>
      </c>
    </row>
    <row r="149" spans="1:86" s="75" customFormat="1" ht="72" x14ac:dyDescent="0.4">
      <c r="A149" s="188">
        <v>13</v>
      </c>
      <c r="B149" s="111" t="s">
        <v>379</v>
      </c>
      <c r="C149" s="71">
        <f t="shared" si="85"/>
        <v>0.3</v>
      </c>
      <c r="D149" s="3"/>
      <c r="E149" s="3">
        <f t="shared" si="91"/>
        <v>0.3</v>
      </c>
      <c r="F149" s="3">
        <f t="shared" si="92"/>
        <v>0.3</v>
      </c>
      <c r="G149" s="3">
        <f t="shared" si="93"/>
        <v>0</v>
      </c>
      <c r="H149" s="82"/>
      <c r="I149" s="82"/>
      <c r="J149" s="3"/>
      <c r="K149" s="71">
        <v>0.3</v>
      </c>
      <c r="L149" s="71"/>
      <c r="M149" s="3">
        <f t="shared" si="86"/>
        <v>0</v>
      </c>
      <c r="N149" s="3"/>
      <c r="O149" s="3"/>
      <c r="P149" s="3"/>
      <c r="Q149" s="3"/>
      <c r="R149" s="3"/>
      <c r="S149" s="3"/>
      <c r="T149" s="3"/>
      <c r="U149" s="3">
        <f t="shared" si="88"/>
        <v>0</v>
      </c>
      <c r="V149" s="3"/>
      <c r="W149" s="3"/>
      <c r="X149" s="3"/>
      <c r="Y149" s="3"/>
      <c r="Z149" s="3"/>
      <c r="AA149" s="3"/>
      <c r="AB149" s="3"/>
      <c r="AC149" s="3"/>
      <c r="AD149" s="3">
        <f t="shared" si="84"/>
        <v>0</v>
      </c>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71"/>
      <c r="BE149" s="3"/>
      <c r="BF149" s="3"/>
      <c r="BG149" s="3">
        <f t="shared" si="87"/>
        <v>0</v>
      </c>
      <c r="BH149" s="3"/>
      <c r="BI149" s="82"/>
      <c r="BJ149" s="3"/>
      <c r="BK149" s="170" t="s">
        <v>460</v>
      </c>
      <c r="BL149" s="189" t="s">
        <v>135</v>
      </c>
      <c r="BM149" s="170"/>
      <c r="BN149" s="189" t="s">
        <v>91</v>
      </c>
      <c r="BO149" s="189" t="s">
        <v>543</v>
      </c>
      <c r="BP149" s="188" t="s">
        <v>637</v>
      </c>
      <c r="BQ149" s="133" t="s">
        <v>383</v>
      </c>
      <c r="BT149" s="73"/>
      <c r="BY149" s="75" t="s">
        <v>498</v>
      </c>
      <c r="CH149" s="75">
        <v>2022</v>
      </c>
    </row>
    <row r="150" spans="1:86" s="75" customFormat="1" ht="72" x14ac:dyDescent="0.4">
      <c r="A150" s="188">
        <v>14</v>
      </c>
      <c r="B150" s="99" t="s">
        <v>380</v>
      </c>
      <c r="C150" s="71">
        <f t="shared" si="85"/>
        <v>0.06</v>
      </c>
      <c r="D150" s="3"/>
      <c r="E150" s="3">
        <f t="shared" si="91"/>
        <v>0.06</v>
      </c>
      <c r="F150" s="3">
        <f t="shared" si="92"/>
        <v>0.06</v>
      </c>
      <c r="G150" s="3">
        <f t="shared" si="93"/>
        <v>0</v>
      </c>
      <c r="H150" s="82"/>
      <c r="I150" s="82"/>
      <c r="J150" s="3"/>
      <c r="K150" s="71">
        <v>0.03</v>
      </c>
      <c r="L150" s="71">
        <v>0.03</v>
      </c>
      <c r="M150" s="3">
        <f t="shared" si="86"/>
        <v>0</v>
      </c>
      <c r="N150" s="3"/>
      <c r="O150" s="3"/>
      <c r="P150" s="3"/>
      <c r="Q150" s="3"/>
      <c r="R150" s="3"/>
      <c r="S150" s="3"/>
      <c r="T150" s="3"/>
      <c r="U150" s="3">
        <f t="shared" si="88"/>
        <v>0</v>
      </c>
      <c r="V150" s="3"/>
      <c r="W150" s="3"/>
      <c r="X150" s="3"/>
      <c r="Y150" s="3"/>
      <c r="Z150" s="3"/>
      <c r="AA150" s="3"/>
      <c r="AB150" s="3"/>
      <c r="AC150" s="3"/>
      <c r="AD150" s="3">
        <f t="shared" si="84"/>
        <v>0</v>
      </c>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71"/>
      <c r="BE150" s="3"/>
      <c r="BF150" s="3"/>
      <c r="BG150" s="3">
        <f t="shared" si="87"/>
        <v>0</v>
      </c>
      <c r="BH150" s="3"/>
      <c r="BI150" s="82"/>
      <c r="BJ150" s="3"/>
      <c r="BK150" s="170" t="s">
        <v>460</v>
      </c>
      <c r="BL150" s="189" t="s">
        <v>143</v>
      </c>
      <c r="BM150" s="170"/>
      <c r="BN150" s="189" t="s">
        <v>91</v>
      </c>
      <c r="BO150" s="192" t="s">
        <v>386</v>
      </c>
      <c r="BP150" s="188" t="s">
        <v>637</v>
      </c>
      <c r="BQ150" s="133" t="s">
        <v>383</v>
      </c>
      <c r="BT150" s="97"/>
      <c r="BY150" s="75" t="s">
        <v>498</v>
      </c>
      <c r="CH150" s="75">
        <v>2022</v>
      </c>
    </row>
    <row r="151" spans="1:86" s="75" customFormat="1" ht="72" x14ac:dyDescent="0.4">
      <c r="A151" s="188">
        <v>15</v>
      </c>
      <c r="B151" s="99" t="s">
        <v>381</v>
      </c>
      <c r="C151" s="71">
        <f t="shared" si="85"/>
        <v>0.06</v>
      </c>
      <c r="D151" s="3"/>
      <c r="E151" s="3">
        <f t="shared" si="91"/>
        <v>0.06</v>
      </c>
      <c r="F151" s="3">
        <f t="shared" si="92"/>
        <v>0.06</v>
      </c>
      <c r="G151" s="3">
        <f t="shared" si="93"/>
        <v>0</v>
      </c>
      <c r="H151" s="82"/>
      <c r="I151" s="82"/>
      <c r="J151" s="3"/>
      <c r="K151" s="71">
        <v>0.03</v>
      </c>
      <c r="L151" s="71">
        <v>0.03</v>
      </c>
      <c r="M151" s="3">
        <f t="shared" si="86"/>
        <v>0</v>
      </c>
      <c r="N151" s="3"/>
      <c r="O151" s="3"/>
      <c r="P151" s="3"/>
      <c r="Q151" s="3"/>
      <c r="R151" s="3"/>
      <c r="S151" s="3"/>
      <c r="T151" s="3"/>
      <c r="U151" s="3">
        <f t="shared" si="88"/>
        <v>0</v>
      </c>
      <c r="V151" s="3"/>
      <c r="W151" s="3"/>
      <c r="X151" s="3"/>
      <c r="Y151" s="3"/>
      <c r="Z151" s="3"/>
      <c r="AA151" s="3"/>
      <c r="AB151" s="3"/>
      <c r="AC151" s="3"/>
      <c r="AD151" s="3">
        <f t="shared" si="84"/>
        <v>0</v>
      </c>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71"/>
      <c r="BE151" s="3"/>
      <c r="BF151" s="3"/>
      <c r="BG151" s="3">
        <f t="shared" si="87"/>
        <v>0</v>
      </c>
      <c r="BH151" s="3"/>
      <c r="BI151" s="82"/>
      <c r="BJ151" s="3"/>
      <c r="BK151" s="170" t="s">
        <v>460</v>
      </c>
      <c r="BL151" s="189" t="s">
        <v>143</v>
      </c>
      <c r="BM151" s="170"/>
      <c r="BN151" s="189" t="s">
        <v>91</v>
      </c>
      <c r="BO151" s="192" t="s">
        <v>386</v>
      </c>
      <c r="BP151" s="188" t="s">
        <v>637</v>
      </c>
      <c r="BQ151" s="133" t="s">
        <v>383</v>
      </c>
      <c r="BT151" s="97"/>
      <c r="BY151" s="75" t="s">
        <v>498</v>
      </c>
      <c r="CH151" s="75">
        <v>2022</v>
      </c>
    </row>
    <row r="152" spans="1:86" s="75" customFormat="1" ht="72" x14ac:dyDescent="0.4">
      <c r="A152" s="188">
        <v>16</v>
      </c>
      <c r="B152" s="99" t="s">
        <v>382</v>
      </c>
      <c r="C152" s="71">
        <f t="shared" si="85"/>
        <v>0.15000000000000002</v>
      </c>
      <c r="D152" s="3"/>
      <c r="E152" s="3">
        <f t="shared" si="91"/>
        <v>0.15000000000000002</v>
      </c>
      <c r="F152" s="3">
        <f t="shared" si="92"/>
        <v>0.15000000000000002</v>
      </c>
      <c r="G152" s="3">
        <f t="shared" si="93"/>
        <v>0</v>
      </c>
      <c r="H152" s="82"/>
      <c r="I152" s="82"/>
      <c r="J152" s="3"/>
      <c r="K152" s="71">
        <v>0.1</v>
      </c>
      <c r="L152" s="71">
        <v>0.05</v>
      </c>
      <c r="M152" s="3">
        <f t="shared" si="86"/>
        <v>0</v>
      </c>
      <c r="N152" s="3"/>
      <c r="O152" s="3"/>
      <c r="P152" s="3"/>
      <c r="Q152" s="3"/>
      <c r="R152" s="3"/>
      <c r="S152" s="3"/>
      <c r="T152" s="3"/>
      <c r="U152" s="3">
        <f t="shared" si="88"/>
        <v>0</v>
      </c>
      <c r="V152" s="3"/>
      <c r="W152" s="3"/>
      <c r="X152" s="3"/>
      <c r="Y152" s="3"/>
      <c r="Z152" s="3"/>
      <c r="AA152" s="3"/>
      <c r="AB152" s="3"/>
      <c r="AC152" s="3"/>
      <c r="AD152" s="3">
        <f t="shared" si="84"/>
        <v>0</v>
      </c>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71"/>
      <c r="BE152" s="3"/>
      <c r="BF152" s="3"/>
      <c r="BG152" s="3">
        <f t="shared" si="87"/>
        <v>0</v>
      </c>
      <c r="BH152" s="3"/>
      <c r="BI152" s="82"/>
      <c r="BJ152" s="3"/>
      <c r="BK152" s="170" t="s">
        <v>460</v>
      </c>
      <c r="BL152" s="189" t="s">
        <v>143</v>
      </c>
      <c r="BM152" s="170"/>
      <c r="BN152" s="189" t="s">
        <v>91</v>
      </c>
      <c r="BO152" s="192" t="s">
        <v>386</v>
      </c>
      <c r="BP152" s="188" t="s">
        <v>637</v>
      </c>
      <c r="BQ152" s="133" t="s">
        <v>383</v>
      </c>
      <c r="BT152" s="97"/>
      <c r="BY152" s="75" t="s">
        <v>498</v>
      </c>
      <c r="CH152" s="75">
        <v>2022</v>
      </c>
    </row>
    <row r="153" spans="1:86" s="75" customFormat="1" ht="36" x14ac:dyDescent="0.4">
      <c r="A153" s="188">
        <v>17</v>
      </c>
      <c r="B153" s="191" t="s">
        <v>565</v>
      </c>
      <c r="C153" s="71">
        <f t="shared" ref="C153" si="94">D153+E153</f>
        <v>5.2399999999999993</v>
      </c>
      <c r="D153" s="3"/>
      <c r="E153" s="3">
        <f t="shared" ref="E153" si="95">F153+U153+BG153</f>
        <v>5.2399999999999993</v>
      </c>
      <c r="F153" s="3">
        <f>G153+K153+L153+M153+R153+S153+T153</f>
        <v>1.22</v>
      </c>
      <c r="G153" s="3">
        <f t="shared" si="93"/>
        <v>0</v>
      </c>
      <c r="H153" s="3"/>
      <c r="I153" s="3"/>
      <c r="J153" s="3"/>
      <c r="K153" s="76">
        <v>1.22</v>
      </c>
      <c r="L153" s="189"/>
      <c r="M153" s="3"/>
      <c r="N153" s="3"/>
      <c r="O153" s="3"/>
      <c r="P153" s="3"/>
      <c r="Q153" s="3"/>
      <c r="R153" s="3"/>
      <c r="S153" s="3"/>
      <c r="T153" s="3"/>
      <c r="U153" s="3">
        <f t="shared" ref="U153" si="96">V153+W153+X153+Y153+Z153+AA153+AB153+AC153+AD153+AU153+AV153+AW153+AX153+AY153+AZ153+BA153+BB153+BC153+BD153+BE153+BF153</f>
        <v>4.0199999999999996</v>
      </c>
      <c r="V153" s="3"/>
      <c r="W153" s="3"/>
      <c r="X153" s="3"/>
      <c r="Y153" s="3"/>
      <c r="Z153" s="3"/>
      <c r="AA153" s="3"/>
      <c r="AB153" s="3"/>
      <c r="AC153" s="3"/>
      <c r="AD153" s="3">
        <f>SUM(AE153:AT153)</f>
        <v>0.02</v>
      </c>
      <c r="AE153" s="3"/>
      <c r="AF153" s="3"/>
      <c r="AG153" s="3">
        <v>0.02</v>
      </c>
      <c r="AH153" s="3"/>
      <c r="AI153" s="3"/>
      <c r="AJ153" s="3"/>
      <c r="AK153" s="3"/>
      <c r="AL153" s="3"/>
      <c r="AM153" s="3"/>
      <c r="AN153" s="3"/>
      <c r="AO153" s="3"/>
      <c r="AP153" s="3"/>
      <c r="AQ153" s="3"/>
      <c r="AR153" s="3"/>
      <c r="AS153" s="3"/>
      <c r="AT153" s="3"/>
      <c r="AU153" s="3"/>
      <c r="AV153" s="3"/>
      <c r="AW153" s="3"/>
      <c r="AX153" s="3"/>
      <c r="AY153" s="3"/>
      <c r="AZ153" s="78"/>
      <c r="BA153" s="3"/>
      <c r="BB153" s="3"/>
      <c r="BC153" s="3"/>
      <c r="BD153" s="3">
        <v>4</v>
      </c>
      <c r="BE153" s="3"/>
      <c r="BF153" s="3"/>
      <c r="BG153" s="3"/>
      <c r="BH153" s="3"/>
      <c r="BI153" s="79"/>
      <c r="BJ153" s="3"/>
      <c r="BK153" s="170" t="s">
        <v>460</v>
      </c>
      <c r="BL153" s="4" t="s">
        <v>566</v>
      </c>
      <c r="BM153" s="109"/>
      <c r="BN153" s="189" t="s">
        <v>91</v>
      </c>
      <c r="BO153" s="192"/>
      <c r="BP153" s="188" t="s">
        <v>638</v>
      </c>
      <c r="BQ153" s="181"/>
    </row>
    <row r="154" spans="1:86" s="75" customFormat="1" ht="36" x14ac:dyDescent="0.4">
      <c r="A154" s="188">
        <v>18</v>
      </c>
      <c r="B154" s="190" t="s">
        <v>450</v>
      </c>
      <c r="C154" s="71">
        <f t="shared" si="85"/>
        <v>0.16</v>
      </c>
      <c r="D154" s="3"/>
      <c r="E154" s="3">
        <f t="shared" si="91"/>
        <v>0.16</v>
      </c>
      <c r="F154" s="3">
        <f t="shared" si="92"/>
        <v>0.16</v>
      </c>
      <c r="G154" s="3">
        <f t="shared" si="93"/>
        <v>0.1</v>
      </c>
      <c r="H154" s="3">
        <v>0.1</v>
      </c>
      <c r="I154" s="3"/>
      <c r="J154" s="3"/>
      <c r="K154" s="3">
        <v>0.03</v>
      </c>
      <c r="L154" s="88">
        <v>0.03</v>
      </c>
      <c r="M154" s="3">
        <f t="shared" si="86"/>
        <v>0</v>
      </c>
      <c r="N154" s="3"/>
      <c r="O154" s="3"/>
      <c r="P154" s="3"/>
      <c r="Q154" s="3"/>
      <c r="R154" s="3"/>
      <c r="S154" s="3"/>
      <c r="T154" s="3"/>
      <c r="U154" s="3">
        <f t="shared" si="88"/>
        <v>0</v>
      </c>
      <c r="V154" s="3"/>
      <c r="W154" s="3"/>
      <c r="X154" s="3"/>
      <c r="Y154" s="3"/>
      <c r="Z154" s="3"/>
      <c r="AA154" s="3"/>
      <c r="AB154" s="3"/>
      <c r="AC154" s="3"/>
      <c r="AD154" s="3">
        <f t="shared" si="84"/>
        <v>0</v>
      </c>
      <c r="AE154" s="3"/>
      <c r="AF154" s="3"/>
      <c r="AG154" s="3"/>
      <c r="AH154" s="77"/>
      <c r="AI154" s="77"/>
      <c r="AJ154" s="3"/>
      <c r="AK154" s="3"/>
      <c r="AL154" s="3"/>
      <c r="AM154" s="3"/>
      <c r="AN154" s="3"/>
      <c r="AO154" s="3"/>
      <c r="AP154" s="3"/>
      <c r="AQ154" s="3"/>
      <c r="AR154" s="3"/>
      <c r="AS154" s="3"/>
      <c r="AT154" s="3"/>
      <c r="AU154" s="3"/>
      <c r="AV154" s="3"/>
      <c r="AW154" s="3"/>
      <c r="AX154" s="3"/>
      <c r="AY154" s="3"/>
      <c r="AZ154" s="78"/>
      <c r="BA154" s="3"/>
      <c r="BB154" s="3"/>
      <c r="BC154" s="3"/>
      <c r="BD154" s="3"/>
      <c r="BE154" s="3"/>
      <c r="BF154" s="3"/>
      <c r="BG154" s="3">
        <f t="shared" si="87"/>
        <v>0</v>
      </c>
      <c r="BH154" s="3"/>
      <c r="BI154" s="79"/>
      <c r="BJ154" s="3"/>
      <c r="BK154" s="170" t="s">
        <v>460</v>
      </c>
      <c r="BL154" s="188" t="s">
        <v>149</v>
      </c>
      <c r="BM154" s="113" t="s">
        <v>454</v>
      </c>
      <c r="BN154" s="188" t="s">
        <v>91</v>
      </c>
      <c r="BO154" s="192"/>
      <c r="BP154" s="188" t="s">
        <v>638</v>
      </c>
      <c r="BQ154" s="133"/>
      <c r="BT154" s="97"/>
      <c r="CH154" s="75">
        <v>2022</v>
      </c>
    </row>
    <row r="155" spans="1:86" s="75" customFormat="1" ht="36" x14ac:dyDescent="0.4">
      <c r="A155" s="188">
        <v>19</v>
      </c>
      <c r="B155" s="190" t="s">
        <v>451</v>
      </c>
      <c r="C155" s="71">
        <f t="shared" si="85"/>
        <v>0.16</v>
      </c>
      <c r="D155" s="3"/>
      <c r="E155" s="3">
        <f t="shared" si="91"/>
        <v>0.16</v>
      </c>
      <c r="F155" s="3">
        <f t="shared" si="92"/>
        <v>0.16</v>
      </c>
      <c r="G155" s="3">
        <f t="shared" si="93"/>
        <v>0.11</v>
      </c>
      <c r="H155" s="3">
        <v>0.11</v>
      </c>
      <c r="I155" s="3"/>
      <c r="J155" s="3"/>
      <c r="K155" s="3">
        <v>0.02</v>
      </c>
      <c r="L155" s="88">
        <v>0.03</v>
      </c>
      <c r="M155" s="3">
        <f t="shared" si="86"/>
        <v>0</v>
      </c>
      <c r="N155" s="3"/>
      <c r="O155" s="3"/>
      <c r="P155" s="3"/>
      <c r="Q155" s="3"/>
      <c r="R155" s="3"/>
      <c r="S155" s="3"/>
      <c r="T155" s="3"/>
      <c r="U155" s="3">
        <f t="shared" si="88"/>
        <v>0</v>
      </c>
      <c r="V155" s="3"/>
      <c r="W155" s="3"/>
      <c r="X155" s="3"/>
      <c r="Y155" s="3"/>
      <c r="Z155" s="3"/>
      <c r="AA155" s="3"/>
      <c r="AB155" s="3"/>
      <c r="AC155" s="3"/>
      <c r="AD155" s="3">
        <f t="shared" si="84"/>
        <v>0</v>
      </c>
      <c r="AE155" s="3"/>
      <c r="AF155" s="3"/>
      <c r="AG155" s="3"/>
      <c r="AH155" s="77"/>
      <c r="AI155" s="77"/>
      <c r="AJ155" s="3"/>
      <c r="AK155" s="3"/>
      <c r="AL155" s="3"/>
      <c r="AM155" s="3"/>
      <c r="AN155" s="3"/>
      <c r="AO155" s="3"/>
      <c r="AP155" s="3"/>
      <c r="AQ155" s="3"/>
      <c r="AR155" s="3"/>
      <c r="AS155" s="3"/>
      <c r="AT155" s="3"/>
      <c r="AU155" s="3"/>
      <c r="AV155" s="3"/>
      <c r="AW155" s="3"/>
      <c r="AX155" s="3"/>
      <c r="AY155" s="3"/>
      <c r="AZ155" s="78"/>
      <c r="BA155" s="3"/>
      <c r="BB155" s="3"/>
      <c r="BC155" s="3"/>
      <c r="BD155" s="3"/>
      <c r="BE155" s="3"/>
      <c r="BF155" s="3"/>
      <c r="BG155" s="3">
        <f t="shared" si="87"/>
        <v>0</v>
      </c>
      <c r="BH155" s="3"/>
      <c r="BI155" s="79"/>
      <c r="BJ155" s="3"/>
      <c r="BK155" s="170" t="s">
        <v>460</v>
      </c>
      <c r="BL155" s="188" t="s">
        <v>149</v>
      </c>
      <c r="BM155" s="113" t="s">
        <v>455</v>
      </c>
      <c r="BN155" s="188" t="s">
        <v>91</v>
      </c>
      <c r="BO155" s="192"/>
      <c r="BP155" s="188" t="s">
        <v>638</v>
      </c>
      <c r="BQ155" s="133"/>
      <c r="BT155" s="97"/>
      <c r="CH155" s="75">
        <v>2022</v>
      </c>
    </row>
    <row r="156" spans="1:86" s="75" customFormat="1" ht="72" x14ac:dyDescent="0.4">
      <c r="A156" s="188">
        <v>20</v>
      </c>
      <c r="B156" s="190" t="s">
        <v>516</v>
      </c>
      <c r="C156" s="71">
        <f t="shared" si="85"/>
        <v>0.1</v>
      </c>
      <c r="D156" s="3"/>
      <c r="E156" s="3">
        <f t="shared" si="91"/>
        <v>0.1</v>
      </c>
      <c r="F156" s="3">
        <f t="shared" si="92"/>
        <v>0.1</v>
      </c>
      <c r="G156" s="3">
        <f t="shared" si="93"/>
        <v>0</v>
      </c>
      <c r="H156" s="71"/>
      <c r="I156" s="71"/>
      <c r="J156" s="3"/>
      <c r="K156" s="71">
        <v>0.1</v>
      </c>
      <c r="L156" s="71"/>
      <c r="M156" s="3">
        <f t="shared" si="86"/>
        <v>0</v>
      </c>
      <c r="N156" s="3"/>
      <c r="O156" s="3"/>
      <c r="P156" s="3"/>
      <c r="Q156" s="3"/>
      <c r="R156" s="3"/>
      <c r="S156" s="3"/>
      <c r="T156" s="3"/>
      <c r="U156" s="3">
        <f t="shared" si="88"/>
        <v>0</v>
      </c>
      <c r="V156" s="3"/>
      <c r="W156" s="3"/>
      <c r="X156" s="3"/>
      <c r="Y156" s="3"/>
      <c r="Z156" s="3"/>
      <c r="AA156" s="3"/>
      <c r="AB156" s="3"/>
      <c r="AC156" s="3"/>
      <c r="AD156" s="3">
        <f t="shared" si="84"/>
        <v>0</v>
      </c>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71"/>
      <c r="BE156" s="3"/>
      <c r="BF156" s="3"/>
      <c r="BG156" s="3">
        <f t="shared" si="87"/>
        <v>0</v>
      </c>
      <c r="BH156" s="3"/>
      <c r="BI156" s="71"/>
      <c r="BJ156" s="3"/>
      <c r="BK156" s="170" t="s">
        <v>460</v>
      </c>
      <c r="BL156" s="189" t="s">
        <v>135</v>
      </c>
      <c r="BM156" s="170" t="s">
        <v>517</v>
      </c>
      <c r="BN156" s="189" t="s">
        <v>91</v>
      </c>
      <c r="BO156" s="192" t="s">
        <v>386</v>
      </c>
      <c r="BP156" s="188" t="s">
        <v>637</v>
      </c>
      <c r="BQ156" s="133" t="s">
        <v>383</v>
      </c>
      <c r="BT156" s="172"/>
      <c r="BY156" s="75" t="s">
        <v>518</v>
      </c>
      <c r="CH156" s="75">
        <v>2022</v>
      </c>
    </row>
    <row r="157" spans="1:86" s="75" customFormat="1" ht="36" x14ac:dyDescent="0.4">
      <c r="A157" s="188">
        <v>21</v>
      </c>
      <c r="B157" s="191" t="s">
        <v>376</v>
      </c>
      <c r="C157" s="71">
        <f t="shared" si="85"/>
        <v>0.7</v>
      </c>
      <c r="D157" s="3"/>
      <c r="E157" s="3">
        <f t="shared" si="91"/>
        <v>0.7</v>
      </c>
      <c r="F157" s="3">
        <f t="shared" si="92"/>
        <v>0.7</v>
      </c>
      <c r="G157" s="3">
        <f t="shared" si="93"/>
        <v>0</v>
      </c>
      <c r="H157" s="3"/>
      <c r="I157" s="3"/>
      <c r="J157" s="3"/>
      <c r="K157" s="76">
        <v>0.3</v>
      </c>
      <c r="L157" s="189">
        <v>0.4</v>
      </c>
      <c r="M157" s="3">
        <f t="shared" si="86"/>
        <v>0</v>
      </c>
      <c r="N157" s="3"/>
      <c r="O157" s="3"/>
      <c r="P157" s="3"/>
      <c r="Q157" s="3"/>
      <c r="R157" s="3"/>
      <c r="S157" s="3"/>
      <c r="T157" s="3"/>
      <c r="U157" s="3">
        <f t="shared" si="88"/>
        <v>0</v>
      </c>
      <c r="V157" s="3"/>
      <c r="W157" s="3"/>
      <c r="X157" s="3"/>
      <c r="Y157" s="3"/>
      <c r="Z157" s="3"/>
      <c r="AA157" s="3"/>
      <c r="AB157" s="3"/>
      <c r="AC157" s="3"/>
      <c r="AD157" s="3">
        <f t="shared" si="84"/>
        <v>0</v>
      </c>
      <c r="AE157" s="3"/>
      <c r="AF157" s="3"/>
      <c r="AG157" s="3"/>
      <c r="AH157" s="77"/>
      <c r="AI157" s="77"/>
      <c r="AJ157" s="3"/>
      <c r="AK157" s="3"/>
      <c r="AL157" s="3"/>
      <c r="AM157" s="3"/>
      <c r="AN157" s="3"/>
      <c r="AO157" s="3"/>
      <c r="AP157" s="3"/>
      <c r="AQ157" s="3"/>
      <c r="AR157" s="3"/>
      <c r="AS157" s="3"/>
      <c r="AT157" s="3"/>
      <c r="AU157" s="3"/>
      <c r="AV157" s="3"/>
      <c r="AW157" s="3"/>
      <c r="AX157" s="3"/>
      <c r="AY157" s="3"/>
      <c r="AZ157" s="78"/>
      <c r="BA157" s="3"/>
      <c r="BB157" s="3"/>
      <c r="BC157" s="3"/>
      <c r="BD157" s="3"/>
      <c r="BE157" s="3"/>
      <c r="BF157" s="3"/>
      <c r="BG157" s="3">
        <f t="shared" si="87"/>
        <v>0</v>
      </c>
      <c r="BH157" s="3"/>
      <c r="BI157" s="79"/>
      <c r="BJ157" s="3"/>
      <c r="BK157" s="170" t="s">
        <v>460</v>
      </c>
      <c r="BL157" s="4" t="s">
        <v>135</v>
      </c>
      <c r="BM157" s="109"/>
      <c r="BN157" s="189" t="s">
        <v>91</v>
      </c>
      <c r="BO157" s="192"/>
      <c r="BP157" s="188" t="s">
        <v>638</v>
      </c>
      <c r="BQ157" s="181">
        <v>2022</v>
      </c>
      <c r="BR157" s="75" t="s">
        <v>366</v>
      </c>
      <c r="BV157" s="75" t="s">
        <v>441</v>
      </c>
      <c r="BY157" s="75" t="s">
        <v>519</v>
      </c>
      <c r="CH157" s="75">
        <v>2022</v>
      </c>
    </row>
    <row r="158" spans="1:86" s="68" customFormat="1" ht="17.5" x14ac:dyDescent="0.35">
      <c r="A158" s="89" t="s">
        <v>182</v>
      </c>
      <c r="B158" s="96" t="s">
        <v>51</v>
      </c>
      <c r="C158" s="21">
        <f t="shared" si="85"/>
        <v>1.2</v>
      </c>
      <c r="D158" s="90">
        <f>SUM(D159:D161)</f>
        <v>0</v>
      </c>
      <c r="E158" s="90">
        <f t="shared" si="91"/>
        <v>1.2</v>
      </c>
      <c r="F158" s="90">
        <f t="shared" ref="F158:F191" si="97">G158+K158+L158+M158+R158+S158+T158</f>
        <v>1.2</v>
      </c>
      <c r="G158" s="90">
        <f t="shared" si="93"/>
        <v>0.5</v>
      </c>
      <c r="H158" s="90">
        <f>SUM(H159:H161)</f>
        <v>0</v>
      </c>
      <c r="I158" s="90">
        <f>SUM(I159:I161)</f>
        <v>0.5</v>
      </c>
      <c r="J158" s="90">
        <f>SUM(J159:J161)</f>
        <v>0</v>
      </c>
      <c r="K158" s="90">
        <f>SUM(K159:K161)</f>
        <v>0</v>
      </c>
      <c r="L158" s="90">
        <f>SUM(L159:L161)</f>
        <v>0.5</v>
      </c>
      <c r="M158" s="90">
        <f t="shared" si="86"/>
        <v>0.2</v>
      </c>
      <c r="N158" s="90">
        <f t="shared" ref="N158:T158" si="98">SUM(N159:N161)</f>
        <v>0</v>
      </c>
      <c r="O158" s="90">
        <f t="shared" si="98"/>
        <v>0</v>
      </c>
      <c r="P158" s="90">
        <f t="shared" si="98"/>
        <v>0.2</v>
      </c>
      <c r="Q158" s="90">
        <f t="shared" si="98"/>
        <v>0</v>
      </c>
      <c r="R158" s="90">
        <f t="shared" si="98"/>
        <v>0</v>
      </c>
      <c r="S158" s="90">
        <f t="shared" si="98"/>
        <v>0</v>
      </c>
      <c r="T158" s="90">
        <f t="shared" si="98"/>
        <v>0</v>
      </c>
      <c r="U158" s="90">
        <f t="shared" si="88"/>
        <v>0</v>
      </c>
      <c r="V158" s="90">
        <f t="shared" ref="V158:AC158" si="99">SUM(V159:V161)</f>
        <v>0</v>
      </c>
      <c r="W158" s="90">
        <f t="shared" si="99"/>
        <v>0</v>
      </c>
      <c r="X158" s="90">
        <f t="shared" si="99"/>
        <v>0</v>
      </c>
      <c r="Y158" s="90">
        <f t="shared" si="99"/>
        <v>0</v>
      </c>
      <c r="Z158" s="90">
        <f t="shared" si="99"/>
        <v>0</v>
      </c>
      <c r="AA158" s="90">
        <f t="shared" si="99"/>
        <v>0</v>
      </c>
      <c r="AB158" s="90">
        <f t="shared" si="99"/>
        <v>0</v>
      </c>
      <c r="AC158" s="90">
        <f t="shared" si="99"/>
        <v>0</v>
      </c>
      <c r="AD158" s="90">
        <f t="shared" si="84"/>
        <v>0</v>
      </c>
      <c r="AE158" s="90">
        <f t="shared" ref="AE158:BF158" si="100">SUM(AE159:AE161)</f>
        <v>0</v>
      </c>
      <c r="AF158" s="90">
        <f t="shared" si="100"/>
        <v>0</v>
      </c>
      <c r="AG158" s="90">
        <f t="shared" si="100"/>
        <v>0</v>
      </c>
      <c r="AH158" s="90">
        <f t="shared" si="100"/>
        <v>0</v>
      </c>
      <c r="AI158" s="90">
        <f t="shared" si="100"/>
        <v>0</v>
      </c>
      <c r="AJ158" s="90">
        <f t="shared" si="100"/>
        <v>0</v>
      </c>
      <c r="AK158" s="90">
        <f t="shared" si="100"/>
        <v>0</v>
      </c>
      <c r="AL158" s="90">
        <f t="shared" si="100"/>
        <v>0</v>
      </c>
      <c r="AM158" s="90">
        <f t="shared" si="100"/>
        <v>0</v>
      </c>
      <c r="AN158" s="90">
        <f t="shared" si="100"/>
        <v>0</v>
      </c>
      <c r="AO158" s="90">
        <f t="shared" si="100"/>
        <v>0</v>
      </c>
      <c r="AP158" s="90">
        <f t="shared" si="100"/>
        <v>0</v>
      </c>
      <c r="AQ158" s="90">
        <f t="shared" si="100"/>
        <v>0</v>
      </c>
      <c r="AR158" s="90">
        <f t="shared" si="100"/>
        <v>0</v>
      </c>
      <c r="AS158" s="90">
        <f t="shared" si="100"/>
        <v>0</v>
      </c>
      <c r="AT158" s="90">
        <f t="shared" si="100"/>
        <v>0</v>
      </c>
      <c r="AU158" s="90">
        <f t="shared" si="100"/>
        <v>0</v>
      </c>
      <c r="AV158" s="90">
        <f t="shared" si="100"/>
        <v>0</v>
      </c>
      <c r="AW158" s="90">
        <f t="shared" si="100"/>
        <v>0</v>
      </c>
      <c r="AX158" s="90">
        <f t="shared" si="100"/>
        <v>0</v>
      </c>
      <c r="AY158" s="90">
        <f t="shared" si="100"/>
        <v>0</v>
      </c>
      <c r="AZ158" s="90">
        <f t="shared" si="100"/>
        <v>0</v>
      </c>
      <c r="BA158" s="90">
        <f t="shared" si="100"/>
        <v>0</v>
      </c>
      <c r="BB158" s="90">
        <f t="shared" si="100"/>
        <v>0</v>
      </c>
      <c r="BC158" s="90">
        <f t="shared" si="100"/>
        <v>0</v>
      </c>
      <c r="BD158" s="90">
        <f t="shared" si="100"/>
        <v>0</v>
      </c>
      <c r="BE158" s="90">
        <f t="shared" si="100"/>
        <v>0</v>
      </c>
      <c r="BF158" s="90">
        <f t="shared" si="100"/>
        <v>0</v>
      </c>
      <c r="BG158" s="90">
        <f t="shared" si="87"/>
        <v>0</v>
      </c>
      <c r="BH158" s="90">
        <f>SUM(BH159:BH161)</f>
        <v>0</v>
      </c>
      <c r="BI158" s="90">
        <f>SUM(BI159:BI161)</f>
        <v>0</v>
      </c>
      <c r="BJ158" s="90">
        <f>SUM(BJ159:BJ161)</f>
        <v>0</v>
      </c>
      <c r="BK158" s="169"/>
      <c r="BL158" s="169"/>
      <c r="BM158" s="89"/>
      <c r="BN158" s="169"/>
      <c r="BO158" s="122"/>
      <c r="BP158" s="89" t="s">
        <v>638</v>
      </c>
      <c r="BQ158" s="139"/>
      <c r="BR158" s="179"/>
    </row>
    <row r="159" spans="1:86" s="75" customFormat="1" ht="54" x14ac:dyDescent="0.4">
      <c r="A159" s="188">
        <v>1</v>
      </c>
      <c r="B159" s="191" t="s">
        <v>268</v>
      </c>
      <c r="C159" s="71">
        <f t="shared" si="85"/>
        <v>0.2</v>
      </c>
      <c r="D159" s="3"/>
      <c r="E159" s="3">
        <f t="shared" si="91"/>
        <v>0.2</v>
      </c>
      <c r="F159" s="3">
        <f t="shared" si="97"/>
        <v>0.2</v>
      </c>
      <c r="G159" s="3">
        <f t="shared" si="93"/>
        <v>0</v>
      </c>
      <c r="H159" s="3"/>
      <c r="I159" s="3"/>
      <c r="J159" s="3"/>
      <c r="K159" s="3"/>
      <c r="L159" s="3"/>
      <c r="M159" s="3">
        <f t="shared" si="86"/>
        <v>0.2</v>
      </c>
      <c r="N159" s="3"/>
      <c r="O159" s="3"/>
      <c r="P159" s="3">
        <v>0.2</v>
      </c>
      <c r="Q159" s="3"/>
      <c r="R159" s="3"/>
      <c r="S159" s="3"/>
      <c r="T159" s="3"/>
      <c r="U159" s="3">
        <f t="shared" si="88"/>
        <v>0</v>
      </c>
      <c r="V159" s="3"/>
      <c r="W159" s="3"/>
      <c r="X159" s="3"/>
      <c r="Y159" s="3"/>
      <c r="Z159" s="3"/>
      <c r="AA159" s="3"/>
      <c r="AB159" s="3"/>
      <c r="AC159" s="3"/>
      <c r="AD159" s="3">
        <f t="shared" si="84"/>
        <v>0</v>
      </c>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f t="shared" si="87"/>
        <v>0</v>
      </c>
      <c r="BH159" s="3"/>
      <c r="BI159" s="3"/>
      <c r="BJ159" s="3"/>
      <c r="BK159" s="170" t="s">
        <v>460</v>
      </c>
      <c r="BL159" s="4" t="s">
        <v>128</v>
      </c>
      <c r="BM159" s="170" t="s">
        <v>269</v>
      </c>
      <c r="BN159" s="188" t="s">
        <v>92</v>
      </c>
      <c r="BO159" s="192" t="s">
        <v>542</v>
      </c>
      <c r="BP159" s="188" t="s">
        <v>638</v>
      </c>
      <c r="BQ159" s="133">
        <v>2022</v>
      </c>
      <c r="BR159" s="103">
        <v>0.2</v>
      </c>
      <c r="BS159" s="74"/>
      <c r="BT159" s="74"/>
      <c r="BU159" s="74"/>
      <c r="BV159" s="74"/>
      <c r="BW159" s="74"/>
      <c r="BX159" s="74"/>
      <c r="BY159" s="74"/>
      <c r="CH159" s="75">
        <v>2022</v>
      </c>
    </row>
    <row r="160" spans="1:86" s="75" customFormat="1" ht="54" x14ac:dyDescent="0.4">
      <c r="A160" s="188">
        <v>2</v>
      </c>
      <c r="B160" s="100" t="s">
        <v>270</v>
      </c>
      <c r="C160" s="71">
        <f t="shared" si="85"/>
        <v>0.5</v>
      </c>
      <c r="D160" s="3"/>
      <c r="E160" s="3">
        <f t="shared" si="91"/>
        <v>0.5</v>
      </c>
      <c r="F160" s="3">
        <f t="shared" si="97"/>
        <v>0.5</v>
      </c>
      <c r="G160" s="3">
        <f t="shared" si="93"/>
        <v>0.5</v>
      </c>
      <c r="H160" s="3"/>
      <c r="I160" s="3">
        <v>0.5</v>
      </c>
      <c r="J160" s="3"/>
      <c r="K160" s="3"/>
      <c r="L160" s="3"/>
      <c r="M160" s="3">
        <f t="shared" si="86"/>
        <v>0</v>
      </c>
      <c r="N160" s="3"/>
      <c r="O160" s="3"/>
      <c r="P160" s="3"/>
      <c r="Q160" s="3"/>
      <c r="R160" s="3"/>
      <c r="S160" s="3"/>
      <c r="T160" s="3"/>
      <c r="U160" s="3">
        <f t="shared" si="88"/>
        <v>0</v>
      </c>
      <c r="V160" s="3"/>
      <c r="W160" s="3"/>
      <c r="X160" s="3"/>
      <c r="Y160" s="3"/>
      <c r="Z160" s="3"/>
      <c r="AA160" s="3"/>
      <c r="AB160" s="3"/>
      <c r="AC160" s="3"/>
      <c r="AD160" s="3">
        <f t="shared" si="84"/>
        <v>0</v>
      </c>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f t="shared" si="87"/>
        <v>0</v>
      </c>
      <c r="BH160" s="3"/>
      <c r="BI160" s="3"/>
      <c r="BJ160" s="3"/>
      <c r="BK160" s="170" t="s">
        <v>460</v>
      </c>
      <c r="BL160" s="188" t="s">
        <v>130</v>
      </c>
      <c r="BM160" s="170" t="s">
        <v>271</v>
      </c>
      <c r="BN160" s="188" t="s">
        <v>92</v>
      </c>
      <c r="BO160" s="192" t="s">
        <v>542</v>
      </c>
      <c r="BP160" s="188" t="s">
        <v>637</v>
      </c>
      <c r="BQ160" s="133">
        <v>2021</v>
      </c>
      <c r="BR160" s="95"/>
      <c r="BS160" s="74"/>
      <c r="BT160" s="97"/>
      <c r="BU160" s="74"/>
      <c r="BV160" s="74" t="s">
        <v>440</v>
      </c>
      <c r="BW160" s="74"/>
      <c r="BX160" s="74"/>
      <c r="BY160" s="74"/>
      <c r="CH160" s="75">
        <v>2022</v>
      </c>
    </row>
    <row r="161" spans="1:113" s="75" customFormat="1" ht="54" x14ac:dyDescent="0.4">
      <c r="A161" s="188">
        <v>3</v>
      </c>
      <c r="B161" s="191" t="s">
        <v>272</v>
      </c>
      <c r="C161" s="71">
        <f t="shared" si="85"/>
        <v>0.5</v>
      </c>
      <c r="D161" s="3"/>
      <c r="E161" s="3">
        <f t="shared" si="91"/>
        <v>0.5</v>
      </c>
      <c r="F161" s="3">
        <f t="shared" si="97"/>
        <v>0.5</v>
      </c>
      <c r="G161" s="3">
        <f t="shared" si="93"/>
        <v>0</v>
      </c>
      <c r="H161" s="3"/>
      <c r="I161" s="3"/>
      <c r="J161" s="3"/>
      <c r="K161" s="3"/>
      <c r="L161" s="3">
        <v>0.5</v>
      </c>
      <c r="M161" s="3">
        <f t="shared" si="86"/>
        <v>0</v>
      </c>
      <c r="N161" s="3"/>
      <c r="O161" s="3"/>
      <c r="P161" s="3"/>
      <c r="Q161" s="3"/>
      <c r="R161" s="3"/>
      <c r="S161" s="3"/>
      <c r="T161" s="3"/>
      <c r="U161" s="3">
        <f t="shared" si="88"/>
        <v>0</v>
      </c>
      <c r="V161" s="3"/>
      <c r="W161" s="3"/>
      <c r="X161" s="3"/>
      <c r="Y161" s="3"/>
      <c r="Z161" s="3"/>
      <c r="AA161" s="3"/>
      <c r="AB161" s="3"/>
      <c r="AC161" s="3"/>
      <c r="AD161" s="3">
        <f t="shared" si="84"/>
        <v>0</v>
      </c>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f t="shared" si="87"/>
        <v>0</v>
      </c>
      <c r="BH161" s="3"/>
      <c r="BI161" s="3"/>
      <c r="BJ161" s="3"/>
      <c r="BK161" s="170" t="s">
        <v>460</v>
      </c>
      <c r="BL161" s="188" t="s">
        <v>142</v>
      </c>
      <c r="BM161" s="170" t="s">
        <v>273</v>
      </c>
      <c r="BN161" s="188" t="s">
        <v>92</v>
      </c>
      <c r="BO161" s="192" t="s">
        <v>542</v>
      </c>
      <c r="BP161" s="188" t="s">
        <v>638</v>
      </c>
      <c r="BQ161" s="133">
        <v>2022</v>
      </c>
      <c r="BR161" s="95"/>
      <c r="BV161" s="75" t="s">
        <v>440</v>
      </c>
      <c r="CH161" s="75">
        <v>2022</v>
      </c>
    </row>
    <row r="162" spans="1:113" s="68" customFormat="1" ht="17.5" x14ac:dyDescent="0.35">
      <c r="A162" s="89" t="s">
        <v>182</v>
      </c>
      <c r="B162" s="96" t="s">
        <v>52</v>
      </c>
      <c r="C162" s="21">
        <f t="shared" si="85"/>
        <v>0</v>
      </c>
      <c r="D162" s="90"/>
      <c r="E162" s="90">
        <f t="shared" si="91"/>
        <v>0</v>
      </c>
      <c r="F162" s="90">
        <f t="shared" si="97"/>
        <v>0</v>
      </c>
      <c r="G162" s="90">
        <f t="shared" si="93"/>
        <v>0</v>
      </c>
      <c r="H162" s="90"/>
      <c r="I162" s="90"/>
      <c r="J162" s="90"/>
      <c r="K162" s="90"/>
      <c r="L162" s="90"/>
      <c r="M162" s="90">
        <f t="shared" si="86"/>
        <v>0</v>
      </c>
      <c r="N162" s="90"/>
      <c r="O162" s="90"/>
      <c r="P162" s="90"/>
      <c r="Q162" s="90"/>
      <c r="R162" s="90"/>
      <c r="S162" s="90"/>
      <c r="T162" s="90"/>
      <c r="U162" s="90">
        <f t="shared" si="88"/>
        <v>0</v>
      </c>
      <c r="V162" s="90"/>
      <c r="W162" s="90"/>
      <c r="X162" s="90"/>
      <c r="Y162" s="90"/>
      <c r="Z162" s="90"/>
      <c r="AA162" s="90"/>
      <c r="AB162" s="90"/>
      <c r="AC162" s="90"/>
      <c r="AD162" s="90">
        <f t="shared" si="84"/>
        <v>0</v>
      </c>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f t="shared" si="87"/>
        <v>0</v>
      </c>
      <c r="BH162" s="90"/>
      <c r="BI162" s="90"/>
      <c r="BJ162" s="90"/>
      <c r="BK162" s="169"/>
      <c r="BL162" s="169"/>
      <c r="BM162" s="89"/>
      <c r="BN162" s="169"/>
      <c r="BO162" s="122"/>
      <c r="BP162" s="89" t="s">
        <v>638</v>
      </c>
      <c r="BQ162" s="139"/>
    </row>
    <row r="163" spans="1:113" s="68" customFormat="1" ht="17.5" x14ac:dyDescent="0.35">
      <c r="A163" s="169" t="s">
        <v>274</v>
      </c>
      <c r="B163" s="96" t="s">
        <v>53</v>
      </c>
      <c r="C163" s="21">
        <f t="shared" si="85"/>
        <v>3.14</v>
      </c>
      <c r="D163" s="90">
        <f>SUM(D164:D165)</f>
        <v>2.92</v>
      </c>
      <c r="E163" s="90">
        <f t="shared" si="91"/>
        <v>0.22</v>
      </c>
      <c r="F163" s="90">
        <f t="shared" si="97"/>
        <v>0.22</v>
      </c>
      <c r="G163" s="90">
        <f t="shared" si="93"/>
        <v>0</v>
      </c>
      <c r="H163" s="90">
        <f>SUM(H164:H165)</f>
        <v>0</v>
      </c>
      <c r="I163" s="90">
        <f>SUM(I164:I165)</f>
        <v>0</v>
      </c>
      <c r="J163" s="90">
        <f>SUM(J164:J165)</f>
        <v>0</v>
      </c>
      <c r="K163" s="90">
        <f>SUM(K164:K165)</f>
        <v>0</v>
      </c>
      <c r="L163" s="90">
        <f>SUM(L164:L165)</f>
        <v>0.22</v>
      </c>
      <c r="M163" s="90">
        <f t="shared" si="86"/>
        <v>0</v>
      </c>
      <c r="N163" s="90">
        <f t="shared" ref="N163:T163" si="101">SUM(N164:N165)</f>
        <v>0</v>
      </c>
      <c r="O163" s="90">
        <f t="shared" si="101"/>
        <v>0</v>
      </c>
      <c r="P163" s="90">
        <f t="shared" si="101"/>
        <v>0</v>
      </c>
      <c r="Q163" s="90">
        <f t="shared" si="101"/>
        <v>0</v>
      </c>
      <c r="R163" s="90">
        <f t="shared" si="101"/>
        <v>0</v>
      </c>
      <c r="S163" s="90">
        <f t="shared" si="101"/>
        <v>0</v>
      </c>
      <c r="T163" s="90">
        <f t="shared" si="101"/>
        <v>0</v>
      </c>
      <c r="U163" s="90">
        <f t="shared" si="88"/>
        <v>0</v>
      </c>
      <c r="V163" s="90">
        <f t="shared" ref="V163:AC163" si="102">SUM(V164:V165)</f>
        <v>0</v>
      </c>
      <c r="W163" s="90">
        <f t="shared" si="102"/>
        <v>0</v>
      </c>
      <c r="X163" s="90">
        <f t="shared" si="102"/>
        <v>0</v>
      </c>
      <c r="Y163" s="90">
        <f t="shared" si="102"/>
        <v>0</v>
      </c>
      <c r="Z163" s="90">
        <f t="shared" si="102"/>
        <v>0</v>
      </c>
      <c r="AA163" s="90">
        <f t="shared" si="102"/>
        <v>0</v>
      </c>
      <c r="AB163" s="90">
        <f t="shared" si="102"/>
        <v>0</v>
      </c>
      <c r="AC163" s="90">
        <f t="shared" si="102"/>
        <v>0</v>
      </c>
      <c r="AD163" s="90">
        <f t="shared" si="84"/>
        <v>0</v>
      </c>
      <c r="AE163" s="90">
        <f t="shared" ref="AE163:BF163" si="103">SUM(AE164:AE165)</f>
        <v>0</v>
      </c>
      <c r="AF163" s="90">
        <f t="shared" si="103"/>
        <v>0</v>
      </c>
      <c r="AG163" s="90">
        <f t="shared" si="103"/>
        <v>0</v>
      </c>
      <c r="AH163" s="90">
        <f t="shared" si="103"/>
        <v>0</v>
      </c>
      <c r="AI163" s="90">
        <f t="shared" si="103"/>
        <v>0</v>
      </c>
      <c r="AJ163" s="90">
        <f t="shared" si="103"/>
        <v>0</v>
      </c>
      <c r="AK163" s="90">
        <f t="shared" si="103"/>
        <v>0</v>
      </c>
      <c r="AL163" s="90">
        <f t="shared" si="103"/>
        <v>0</v>
      </c>
      <c r="AM163" s="90">
        <f t="shared" si="103"/>
        <v>0</v>
      </c>
      <c r="AN163" s="90">
        <f t="shared" si="103"/>
        <v>0</v>
      </c>
      <c r="AO163" s="90">
        <f t="shared" si="103"/>
        <v>0</v>
      </c>
      <c r="AP163" s="90">
        <f t="shared" si="103"/>
        <v>0</v>
      </c>
      <c r="AQ163" s="90">
        <f t="shared" si="103"/>
        <v>0</v>
      </c>
      <c r="AR163" s="90">
        <f t="shared" si="103"/>
        <v>0</v>
      </c>
      <c r="AS163" s="90">
        <f t="shared" si="103"/>
        <v>0</v>
      </c>
      <c r="AT163" s="90">
        <f t="shared" si="103"/>
        <v>0</v>
      </c>
      <c r="AU163" s="90">
        <f t="shared" si="103"/>
        <v>0</v>
      </c>
      <c r="AV163" s="90">
        <f t="shared" si="103"/>
        <v>0</v>
      </c>
      <c r="AW163" s="90">
        <f t="shared" si="103"/>
        <v>0</v>
      </c>
      <c r="AX163" s="90">
        <f t="shared" si="103"/>
        <v>0</v>
      </c>
      <c r="AY163" s="90">
        <f t="shared" si="103"/>
        <v>0</v>
      </c>
      <c r="AZ163" s="90">
        <f t="shared" si="103"/>
        <v>0</v>
      </c>
      <c r="BA163" s="90">
        <f t="shared" si="103"/>
        <v>0</v>
      </c>
      <c r="BB163" s="90">
        <f t="shared" si="103"/>
        <v>0</v>
      </c>
      <c r="BC163" s="90">
        <f t="shared" si="103"/>
        <v>0</v>
      </c>
      <c r="BD163" s="90">
        <f t="shared" si="103"/>
        <v>0</v>
      </c>
      <c r="BE163" s="90">
        <f t="shared" si="103"/>
        <v>0</v>
      </c>
      <c r="BF163" s="90">
        <f t="shared" si="103"/>
        <v>0</v>
      </c>
      <c r="BG163" s="90">
        <f t="shared" si="87"/>
        <v>0</v>
      </c>
      <c r="BH163" s="90">
        <f>SUM(BH164:BH165)</f>
        <v>0</v>
      </c>
      <c r="BI163" s="90">
        <f>SUM(BI164:BI165)</f>
        <v>0</v>
      </c>
      <c r="BJ163" s="90">
        <f>SUM(BJ164:BJ165)</f>
        <v>0</v>
      </c>
      <c r="BK163" s="169"/>
      <c r="BL163" s="169"/>
      <c r="BM163" s="89"/>
      <c r="BN163" s="169"/>
      <c r="BO163" s="122"/>
      <c r="BP163" s="89" t="s">
        <v>638</v>
      </c>
      <c r="BQ163" s="139"/>
    </row>
    <row r="164" spans="1:113" s="108" customFormat="1" ht="54" x14ac:dyDescent="0.4">
      <c r="A164" s="188">
        <v>1</v>
      </c>
      <c r="B164" s="22" t="s">
        <v>612</v>
      </c>
      <c r="C164" s="3">
        <f t="shared" ref="C164" si="104">D164+E164</f>
        <v>0.22</v>
      </c>
      <c r="D164" s="3"/>
      <c r="E164" s="3">
        <v>0.22</v>
      </c>
      <c r="F164" s="3">
        <f t="shared" ref="F164" si="105">G164+K164+L164+M164+R164+S164+T164</f>
        <v>0.22</v>
      </c>
      <c r="G164" s="3">
        <f t="shared" si="93"/>
        <v>0</v>
      </c>
      <c r="H164" s="3"/>
      <c r="I164" s="3"/>
      <c r="J164" s="3"/>
      <c r="K164" s="76"/>
      <c r="L164" s="3">
        <v>0.22</v>
      </c>
      <c r="M164" s="3"/>
      <c r="N164" s="3"/>
      <c r="O164" s="3"/>
      <c r="P164" s="3"/>
      <c r="Q164" s="3"/>
      <c r="R164" s="3"/>
      <c r="S164" s="3"/>
      <c r="T164" s="3"/>
      <c r="U164" s="3">
        <f t="shared" ref="U164" si="106">V164+W164+X164+Y164+Z164+AA164+AB164+AC164+AD164+AU164+AV164+AW164+AX164+AY164+AZ164+BA164+BB164+BC164+BD164+BE164+BF164</f>
        <v>0</v>
      </c>
      <c r="V164" s="3"/>
      <c r="W164" s="3"/>
      <c r="X164" s="3"/>
      <c r="Y164" s="3"/>
      <c r="Z164" s="3"/>
      <c r="AA164" s="3"/>
      <c r="AB164" s="3"/>
      <c r="AC164" s="3"/>
      <c r="AD164" s="3"/>
      <c r="AE164" s="3"/>
      <c r="AF164" s="3"/>
      <c r="AG164" s="3"/>
      <c r="AH164" s="77"/>
      <c r="AI164" s="77"/>
      <c r="AJ164" s="3"/>
      <c r="AK164" s="3"/>
      <c r="AL164" s="3"/>
      <c r="AM164" s="3"/>
      <c r="AN164" s="3"/>
      <c r="AO164" s="3"/>
      <c r="AP164" s="3"/>
      <c r="AQ164" s="3"/>
      <c r="AR164" s="3"/>
      <c r="AS164" s="3"/>
      <c r="AT164" s="3"/>
      <c r="AU164" s="3"/>
      <c r="AV164" s="3"/>
      <c r="AW164" s="3"/>
      <c r="AX164" s="3"/>
      <c r="AY164" s="3"/>
      <c r="AZ164" s="78"/>
      <c r="BA164" s="3"/>
      <c r="BB164" s="3"/>
      <c r="BC164" s="3"/>
      <c r="BD164" s="3"/>
      <c r="BE164" s="3"/>
      <c r="BF164" s="3"/>
      <c r="BG164" s="3"/>
      <c r="BH164" s="3"/>
      <c r="BI164" s="79"/>
      <c r="BJ164" s="3"/>
      <c r="BK164" s="170" t="s">
        <v>460</v>
      </c>
      <c r="BL164" s="4" t="s">
        <v>137</v>
      </c>
      <c r="BM164" s="110"/>
      <c r="BN164" s="189" t="s">
        <v>94</v>
      </c>
      <c r="BO164" s="192" t="s">
        <v>630</v>
      </c>
      <c r="BP164" s="188" t="s">
        <v>638</v>
      </c>
      <c r="CH164" s="108">
        <v>2022</v>
      </c>
      <c r="DI164" s="108">
        <v>2022</v>
      </c>
    </row>
    <row r="165" spans="1:113" s="75" customFormat="1" ht="54" x14ac:dyDescent="0.4">
      <c r="A165" s="188">
        <v>2</v>
      </c>
      <c r="B165" s="191" t="s">
        <v>275</v>
      </c>
      <c r="C165" s="71">
        <f t="shared" si="85"/>
        <v>2.92</v>
      </c>
      <c r="D165" s="3">
        <v>2.92</v>
      </c>
      <c r="E165" s="3">
        <f t="shared" si="91"/>
        <v>0</v>
      </c>
      <c r="F165" s="3">
        <f t="shared" si="97"/>
        <v>0</v>
      </c>
      <c r="G165" s="3">
        <f t="shared" si="93"/>
        <v>0</v>
      </c>
      <c r="H165" s="3"/>
      <c r="I165" s="3"/>
      <c r="J165" s="3"/>
      <c r="K165" s="3"/>
      <c r="L165" s="3"/>
      <c r="M165" s="3">
        <f t="shared" si="86"/>
        <v>0</v>
      </c>
      <c r="N165" s="3"/>
      <c r="O165" s="3"/>
      <c r="P165" s="3"/>
      <c r="Q165" s="3"/>
      <c r="R165" s="3"/>
      <c r="S165" s="3"/>
      <c r="T165" s="3"/>
      <c r="U165" s="3">
        <f t="shared" si="88"/>
        <v>0</v>
      </c>
      <c r="V165" s="3"/>
      <c r="W165" s="3"/>
      <c r="X165" s="3"/>
      <c r="Y165" s="3"/>
      <c r="Z165" s="3"/>
      <c r="AA165" s="3"/>
      <c r="AB165" s="3"/>
      <c r="AC165" s="3"/>
      <c r="AD165" s="3">
        <f t="shared" si="84"/>
        <v>0</v>
      </c>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f t="shared" si="87"/>
        <v>0</v>
      </c>
      <c r="BH165" s="3"/>
      <c r="BI165" s="3"/>
      <c r="BJ165" s="3"/>
      <c r="BK165" s="170" t="s">
        <v>460</v>
      </c>
      <c r="BL165" s="4" t="s">
        <v>128</v>
      </c>
      <c r="BM165" s="170" t="s">
        <v>276</v>
      </c>
      <c r="BN165" s="188" t="s">
        <v>94</v>
      </c>
      <c r="BO165" s="192" t="s">
        <v>400</v>
      </c>
      <c r="BP165" s="188" t="s">
        <v>637</v>
      </c>
      <c r="BQ165" s="133">
        <v>2021</v>
      </c>
      <c r="BR165" s="74"/>
      <c r="BS165" s="74"/>
      <c r="BT165" s="97"/>
      <c r="BU165" s="74"/>
      <c r="BV165" s="74" t="s">
        <v>440</v>
      </c>
      <c r="BW165" s="74"/>
      <c r="BX165" s="74"/>
      <c r="BY165" s="74"/>
      <c r="CH165" s="75">
        <v>2022</v>
      </c>
    </row>
    <row r="166" spans="1:113" s="68" customFormat="1" ht="17.5" x14ac:dyDescent="0.35">
      <c r="A166" s="89" t="s">
        <v>182</v>
      </c>
      <c r="B166" s="96" t="s">
        <v>54</v>
      </c>
      <c r="C166" s="21">
        <f t="shared" si="85"/>
        <v>2.4300000000000002</v>
      </c>
      <c r="D166" s="90">
        <v>0</v>
      </c>
      <c r="E166" s="90">
        <f t="shared" si="91"/>
        <v>2.4300000000000002</v>
      </c>
      <c r="F166" s="90">
        <f t="shared" si="97"/>
        <v>2.4300000000000002</v>
      </c>
      <c r="G166" s="90">
        <f t="shared" si="93"/>
        <v>1</v>
      </c>
      <c r="H166" s="90">
        <f>SUM(H167:H169)</f>
        <v>0</v>
      </c>
      <c r="I166" s="90">
        <f>SUM(I167:I169)</f>
        <v>1</v>
      </c>
      <c r="J166" s="90">
        <f>SUM(J167:J169)</f>
        <v>0</v>
      </c>
      <c r="K166" s="90">
        <f>SUM(K167:K169)</f>
        <v>0.35</v>
      </c>
      <c r="L166" s="90">
        <f>SUM(L167:L169)</f>
        <v>1.08</v>
      </c>
      <c r="M166" s="90">
        <f t="shared" si="86"/>
        <v>0</v>
      </c>
      <c r="N166" s="90">
        <f t="shared" ref="N166:T166" si="107">SUM(N167:N169)</f>
        <v>0</v>
      </c>
      <c r="O166" s="90">
        <f t="shared" si="107"/>
        <v>0</v>
      </c>
      <c r="P166" s="90">
        <f t="shared" si="107"/>
        <v>0</v>
      </c>
      <c r="Q166" s="90">
        <f t="shared" si="107"/>
        <v>0</v>
      </c>
      <c r="R166" s="90">
        <f t="shared" si="107"/>
        <v>0</v>
      </c>
      <c r="S166" s="90">
        <f t="shared" si="107"/>
        <v>0</v>
      </c>
      <c r="T166" s="90">
        <f t="shared" si="107"/>
        <v>0</v>
      </c>
      <c r="U166" s="90">
        <f t="shared" si="88"/>
        <v>0</v>
      </c>
      <c r="V166" s="90">
        <f t="shared" ref="V166:AC166" si="108">SUM(V167:V169)</f>
        <v>0</v>
      </c>
      <c r="W166" s="90">
        <f t="shared" si="108"/>
        <v>0</v>
      </c>
      <c r="X166" s="90">
        <f t="shared" si="108"/>
        <v>0</v>
      </c>
      <c r="Y166" s="90">
        <f t="shared" si="108"/>
        <v>0</v>
      </c>
      <c r="Z166" s="90">
        <f t="shared" si="108"/>
        <v>0</v>
      </c>
      <c r="AA166" s="90">
        <f t="shared" si="108"/>
        <v>0</v>
      </c>
      <c r="AB166" s="90">
        <f t="shared" si="108"/>
        <v>0</v>
      </c>
      <c r="AC166" s="90">
        <f t="shared" si="108"/>
        <v>0</v>
      </c>
      <c r="AD166" s="90">
        <f t="shared" si="84"/>
        <v>0</v>
      </c>
      <c r="AE166" s="90">
        <f t="shared" ref="AE166:BF166" si="109">SUM(AE167:AE169)</f>
        <v>0</v>
      </c>
      <c r="AF166" s="90">
        <f t="shared" si="109"/>
        <v>0</v>
      </c>
      <c r="AG166" s="90">
        <f t="shared" si="109"/>
        <v>0</v>
      </c>
      <c r="AH166" s="90">
        <f t="shared" si="109"/>
        <v>0</v>
      </c>
      <c r="AI166" s="90">
        <f t="shared" si="109"/>
        <v>0</v>
      </c>
      <c r="AJ166" s="90">
        <f t="shared" si="109"/>
        <v>0</v>
      </c>
      <c r="AK166" s="90">
        <f t="shared" si="109"/>
        <v>0</v>
      </c>
      <c r="AL166" s="90">
        <f t="shared" si="109"/>
        <v>0</v>
      </c>
      <c r="AM166" s="90">
        <f t="shared" si="109"/>
        <v>0</v>
      </c>
      <c r="AN166" s="90">
        <f t="shared" si="109"/>
        <v>0</v>
      </c>
      <c r="AO166" s="90">
        <f t="shared" si="109"/>
        <v>0</v>
      </c>
      <c r="AP166" s="90">
        <f t="shared" si="109"/>
        <v>0</v>
      </c>
      <c r="AQ166" s="90">
        <f t="shared" si="109"/>
        <v>0</v>
      </c>
      <c r="AR166" s="90">
        <f t="shared" si="109"/>
        <v>0</v>
      </c>
      <c r="AS166" s="90">
        <f t="shared" si="109"/>
        <v>0</v>
      </c>
      <c r="AT166" s="90">
        <f t="shared" si="109"/>
        <v>0</v>
      </c>
      <c r="AU166" s="90">
        <f t="shared" si="109"/>
        <v>0</v>
      </c>
      <c r="AV166" s="90">
        <f t="shared" si="109"/>
        <v>0</v>
      </c>
      <c r="AW166" s="90">
        <f t="shared" si="109"/>
        <v>0</v>
      </c>
      <c r="AX166" s="90">
        <f t="shared" si="109"/>
        <v>0</v>
      </c>
      <c r="AY166" s="90">
        <f t="shared" si="109"/>
        <v>0</v>
      </c>
      <c r="AZ166" s="90">
        <f t="shared" si="109"/>
        <v>0</v>
      </c>
      <c r="BA166" s="90">
        <f t="shared" si="109"/>
        <v>0</v>
      </c>
      <c r="BB166" s="90">
        <f t="shared" si="109"/>
        <v>0</v>
      </c>
      <c r="BC166" s="90">
        <f t="shared" si="109"/>
        <v>0</v>
      </c>
      <c r="BD166" s="90">
        <f t="shared" si="109"/>
        <v>0</v>
      </c>
      <c r="BE166" s="90">
        <f t="shared" si="109"/>
        <v>0</v>
      </c>
      <c r="BF166" s="90">
        <f t="shared" si="109"/>
        <v>0</v>
      </c>
      <c r="BG166" s="90">
        <f t="shared" si="87"/>
        <v>0</v>
      </c>
      <c r="BH166" s="90">
        <f>SUM(BH167:BH169)</f>
        <v>0</v>
      </c>
      <c r="BI166" s="90">
        <f>SUM(BI167:BI169)</f>
        <v>0</v>
      </c>
      <c r="BJ166" s="90">
        <f>SUM(BJ167:BJ169)</f>
        <v>0</v>
      </c>
      <c r="BK166" s="169"/>
      <c r="BL166" s="169"/>
      <c r="BM166" s="89"/>
      <c r="BN166" s="169"/>
      <c r="BO166" s="122"/>
      <c r="BP166" s="89" t="s">
        <v>638</v>
      </c>
      <c r="BQ166" s="139"/>
    </row>
    <row r="167" spans="1:113" s="75" customFormat="1" ht="54" x14ac:dyDescent="0.4">
      <c r="A167" s="188">
        <v>1</v>
      </c>
      <c r="B167" s="100" t="s">
        <v>479</v>
      </c>
      <c r="C167" s="71">
        <f t="shared" si="85"/>
        <v>1</v>
      </c>
      <c r="D167" s="3"/>
      <c r="E167" s="3">
        <f t="shared" si="91"/>
        <v>1</v>
      </c>
      <c r="F167" s="3">
        <f t="shared" si="97"/>
        <v>1</v>
      </c>
      <c r="G167" s="3">
        <f t="shared" si="93"/>
        <v>1</v>
      </c>
      <c r="H167" s="3"/>
      <c r="I167" s="3">
        <v>1</v>
      </c>
      <c r="J167" s="3"/>
      <c r="K167" s="3"/>
      <c r="L167" s="3"/>
      <c r="M167" s="3">
        <f t="shared" si="86"/>
        <v>0</v>
      </c>
      <c r="N167" s="3"/>
      <c r="O167" s="3"/>
      <c r="P167" s="3"/>
      <c r="Q167" s="3"/>
      <c r="R167" s="3"/>
      <c r="S167" s="3"/>
      <c r="T167" s="3"/>
      <c r="U167" s="3">
        <f t="shared" si="88"/>
        <v>0</v>
      </c>
      <c r="V167" s="3"/>
      <c r="W167" s="3"/>
      <c r="X167" s="3"/>
      <c r="Y167" s="3"/>
      <c r="Z167" s="3"/>
      <c r="AA167" s="3"/>
      <c r="AB167" s="3"/>
      <c r="AC167" s="3"/>
      <c r="AD167" s="3">
        <f t="shared" si="84"/>
        <v>0</v>
      </c>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f t="shared" si="87"/>
        <v>0</v>
      </c>
      <c r="BH167" s="3"/>
      <c r="BI167" s="3"/>
      <c r="BJ167" s="3"/>
      <c r="BK167" s="170" t="s">
        <v>460</v>
      </c>
      <c r="BL167" s="188" t="s">
        <v>130</v>
      </c>
      <c r="BM167" s="170" t="s">
        <v>278</v>
      </c>
      <c r="BN167" s="188" t="s">
        <v>95</v>
      </c>
      <c r="BO167" s="192" t="s">
        <v>542</v>
      </c>
      <c r="BP167" s="188" t="s">
        <v>637</v>
      </c>
      <c r="BQ167" s="133">
        <v>2021</v>
      </c>
      <c r="BR167" s="95"/>
      <c r="BT167" s="172"/>
      <c r="BV167" s="75" t="s">
        <v>440</v>
      </c>
      <c r="BY167" s="75" t="s">
        <v>477</v>
      </c>
      <c r="CH167" s="75">
        <v>2022</v>
      </c>
    </row>
    <row r="168" spans="1:113" s="75" customFormat="1" ht="54" x14ac:dyDescent="0.4">
      <c r="A168" s="188">
        <f>A167+1</f>
        <v>2</v>
      </c>
      <c r="B168" s="100" t="s">
        <v>478</v>
      </c>
      <c r="C168" s="71">
        <f t="shared" si="85"/>
        <v>1</v>
      </c>
      <c r="D168" s="3"/>
      <c r="E168" s="3">
        <f t="shared" si="91"/>
        <v>1</v>
      </c>
      <c r="F168" s="3">
        <f t="shared" si="97"/>
        <v>1</v>
      </c>
      <c r="G168" s="3">
        <f t="shared" si="93"/>
        <v>0</v>
      </c>
      <c r="H168" s="3"/>
      <c r="I168" s="3"/>
      <c r="J168" s="3"/>
      <c r="K168" s="3"/>
      <c r="L168" s="3">
        <v>1</v>
      </c>
      <c r="M168" s="3">
        <f t="shared" si="86"/>
        <v>0</v>
      </c>
      <c r="N168" s="3"/>
      <c r="O168" s="3"/>
      <c r="P168" s="3"/>
      <c r="Q168" s="3"/>
      <c r="R168" s="3"/>
      <c r="S168" s="3"/>
      <c r="T168" s="3"/>
      <c r="U168" s="3">
        <f t="shared" si="88"/>
        <v>0</v>
      </c>
      <c r="V168" s="3"/>
      <c r="W168" s="3"/>
      <c r="X168" s="3"/>
      <c r="Y168" s="3"/>
      <c r="Z168" s="3"/>
      <c r="AA168" s="3"/>
      <c r="AB168" s="3"/>
      <c r="AC168" s="3"/>
      <c r="AD168" s="3">
        <f t="shared" si="84"/>
        <v>0</v>
      </c>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f t="shared" si="87"/>
        <v>0</v>
      </c>
      <c r="BH168" s="3"/>
      <c r="BI168" s="3"/>
      <c r="BJ168" s="3"/>
      <c r="BK168" s="170" t="s">
        <v>460</v>
      </c>
      <c r="BL168" s="188" t="s">
        <v>140</v>
      </c>
      <c r="BM168" s="170" t="s">
        <v>480</v>
      </c>
      <c r="BN168" s="188" t="s">
        <v>95</v>
      </c>
      <c r="BO168" s="192" t="s">
        <v>542</v>
      </c>
      <c r="BP168" s="188" t="s">
        <v>638</v>
      </c>
      <c r="BQ168" s="133"/>
      <c r="BR168" s="95"/>
      <c r="BT168" s="172"/>
      <c r="BY168" s="75" t="s">
        <v>366</v>
      </c>
      <c r="CH168" s="75">
        <v>2022</v>
      </c>
    </row>
    <row r="169" spans="1:113" s="75" customFormat="1" ht="54" x14ac:dyDescent="0.4">
      <c r="A169" s="188">
        <f t="shared" ref="A169" si="110">A168+1</f>
        <v>3</v>
      </c>
      <c r="B169" s="191" t="s">
        <v>571</v>
      </c>
      <c r="C169" s="71">
        <f t="shared" si="85"/>
        <v>0.43</v>
      </c>
      <c r="D169" s="3"/>
      <c r="E169" s="3">
        <f t="shared" si="91"/>
        <v>0.43</v>
      </c>
      <c r="F169" s="3">
        <f t="shared" si="97"/>
        <v>0.43</v>
      </c>
      <c r="G169" s="3">
        <f t="shared" si="93"/>
        <v>0</v>
      </c>
      <c r="H169" s="3"/>
      <c r="I169" s="3"/>
      <c r="J169" s="3"/>
      <c r="K169" s="76">
        <v>0.35</v>
      </c>
      <c r="L169" s="188">
        <v>0.08</v>
      </c>
      <c r="M169" s="3">
        <f t="shared" si="86"/>
        <v>0</v>
      </c>
      <c r="N169" s="3"/>
      <c r="O169" s="3"/>
      <c r="P169" s="3"/>
      <c r="Q169" s="3"/>
      <c r="R169" s="3"/>
      <c r="S169" s="3"/>
      <c r="T169" s="3"/>
      <c r="U169" s="3">
        <f t="shared" si="88"/>
        <v>0</v>
      </c>
      <c r="V169" s="3"/>
      <c r="W169" s="3"/>
      <c r="X169" s="3"/>
      <c r="Y169" s="3"/>
      <c r="Z169" s="3"/>
      <c r="AA169" s="3"/>
      <c r="AB169" s="3"/>
      <c r="AC169" s="3"/>
      <c r="AD169" s="3">
        <f t="shared" si="84"/>
        <v>0</v>
      </c>
      <c r="AE169" s="3"/>
      <c r="AF169" s="3"/>
      <c r="AG169" s="3"/>
      <c r="AH169" s="77"/>
      <c r="AI169" s="77"/>
      <c r="AJ169" s="3"/>
      <c r="AK169" s="3"/>
      <c r="AL169" s="3"/>
      <c r="AM169" s="3"/>
      <c r="AN169" s="3"/>
      <c r="AO169" s="3"/>
      <c r="AP169" s="3"/>
      <c r="AQ169" s="3"/>
      <c r="AR169" s="3"/>
      <c r="AS169" s="3"/>
      <c r="AT169" s="3"/>
      <c r="AU169" s="3"/>
      <c r="AV169" s="3"/>
      <c r="AW169" s="3"/>
      <c r="AX169" s="3"/>
      <c r="AY169" s="3"/>
      <c r="AZ169" s="78"/>
      <c r="BA169" s="3"/>
      <c r="BB169" s="3"/>
      <c r="BC169" s="3"/>
      <c r="BD169" s="3"/>
      <c r="BE169" s="3"/>
      <c r="BF169" s="3"/>
      <c r="BG169" s="3">
        <f t="shared" si="87"/>
        <v>0</v>
      </c>
      <c r="BH169" s="3"/>
      <c r="BI169" s="79"/>
      <c r="BJ169" s="3"/>
      <c r="BK169" s="170" t="s">
        <v>460</v>
      </c>
      <c r="BL169" s="4" t="s">
        <v>137</v>
      </c>
      <c r="BM169" s="170" t="s">
        <v>280</v>
      </c>
      <c r="BN169" s="80" t="s">
        <v>95</v>
      </c>
      <c r="BO169" s="189" t="s">
        <v>408</v>
      </c>
      <c r="BP169" s="188" t="s">
        <v>637</v>
      </c>
      <c r="BQ169" s="141">
        <v>2021</v>
      </c>
      <c r="BR169" s="95"/>
      <c r="BS169" s="74"/>
      <c r="BT169" s="73"/>
      <c r="BU169" s="74"/>
      <c r="BV169" s="74" t="s">
        <v>440</v>
      </c>
      <c r="BW169" s="74"/>
      <c r="BX169" s="74"/>
      <c r="BY169" s="74"/>
      <c r="CH169" s="75">
        <v>2022</v>
      </c>
    </row>
    <row r="170" spans="1:113" s="68" customFormat="1" ht="17.5" x14ac:dyDescent="0.35">
      <c r="A170" s="89" t="s">
        <v>182</v>
      </c>
      <c r="B170" s="96" t="s">
        <v>55</v>
      </c>
      <c r="C170" s="21">
        <f t="shared" si="85"/>
        <v>313.38</v>
      </c>
      <c r="D170" s="90">
        <f t="shared" ref="D170:AC170" si="111">SUM(D171:D180)</f>
        <v>80.75</v>
      </c>
      <c r="E170" s="90">
        <f t="shared" si="111"/>
        <v>232.63000000000002</v>
      </c>
      <c r="F170" s="90">
        <f t="shared" si="111"/>
        <v>208.65</v>
      </c>
      <c r="G170" s="90">
        <f t="shared" si="93"/>
        <v>10.49</v>
      </c>
      <c r="H170" s="90">
        <f t="shared" si="111"/>
        <v>4.1399999999999997</v>
      </c>
      <c r="I170" s="90">
        <f t="shared" si="111"/>
        <v>6.3500000000000005</v>
      </c>
      <c r="J170" s="90">
        <f t="shared" si="111"/>
        <v>0</v>
      </c>
      <c r="K170" s="90">
        <f t="shared" si="111"/>
        <v>40.430000000000007</v>
      </c>
      <c r="L170" s="90">
        <f t="shared" si="111"/>
        <v>91.48</v>
      </c>
      <c r="M170" s="90">
        <f t="shared" si="111"/>
        <v>66.23</v>
      </c>
      <c r="N170" s="90">
        <f t="shared" si="111"/>
        <v>3.3899999999999997</v>
      </c>
      <c r="O170" s="90">
        <f t="shared" si="111"/>
        <v>16.5</v>
      </c>
      <c r="P170" s="90">
        <f t="shared" si="111"/>
        <v>46.34</v>
      </c>
      <c r="Q170" s="90">
        <f t="shared" si="111"/>
        <v>0</v>
      </c>
      <c r="R170" s="90">
        <f t="shared" si="111"/>
        <v>0.02</v>
      </c>
      <c r="S170" s="90">
        <f t="shared" si="111"/>
        <v>0</v>
      </c>
      <c r="T170" s="90">
        <f t="shared" si="111"/>
        <v>0</v>
      </c>
      <c r="U170" s="90">
        <f t="shared" si="111"/>
        <v>20.04</v>
      </c>
      <c r="V170" s="90">
        <f t="shared" si="111"/>
        <v>0</v>
      </c>
      <c r="W170" s="90">
        <f t="shared" si="111"/>
        <v>0</v>
      </c>
      <c r="X170" s="90">
        <f t="shared" si="111"/>
        <v>0</v>
      </c>
      <c r="Y170" s="90">
        <f t="shared" si="111"/>
        <v>0</v>
      </c>
      <c r="Z170" s="90">
        <f t="shared" si="111"/>
        <v>0</v>
      </c>
      <c r="AA170" s="90">
        <f t="shared" si="111"/>
        <v>0</v>
      </c>
      <c r="AB170" s="90">
        <f t="shared" si="111"/>
        <v>0</v>
      </c>
      <c r="AC170" s="90">
        <f t="shared" si="111"/>
        <v>0</v>
      </c>
      <c r="AD170" s="90">
        <f t="shared" si="84"/>
        <v>0.8600000000000001</v>
      </c>
      <c r="AE170" s="90">
        <f t="shared" ref="AE170:BJ170" si="112">SUM(AE171:AE180)</f>
        <v>0.73000000000000009</v>
      </c>
      <c r="AF170" s="90">
        <f t="shared" si="112"/>
        <v>0.01</v>
      </c>
      <c r="AG170" s="90">
        <f t="shared" si="112"/>
        <v>0</v>
      </c>
      <c r="AH170" s="90">
        <f t="shared" si="112"/>
        <v>0</v>
      </c>
      <c r="AI170" s="90">
        <f t="shared" si="112"/>
        <v>0</v>
      </c>
      <c r="AJ170" s="90">
        <f t="shared" si="112"/>
        <v>0</v>
      </c>
      <c r="AK170" s="90">
        <f t="shared" si="112"/>
        <v>0</v>
      </c>
      <c r="AL170" s="90">
        <f t="shared" si="112"/>
        <v>0</v>
      </c>
      <c r="AM170" s="90">
        <f t="shared" si="112"/>
        <v>0</v>
      </c>
      <c r="AN170" s="90">
        <f t="shared" si="112"/>
        <v>0</v>
      </c>
      <c r="AO170" s="90">
        <f t="shared" si="112"/>
        <v>0</v>
      </c>
      <c r="AP170" s="90">
        <f t="shared" si="112"/>
        <v>0</v>
      </c>
      <c r="AQ170" s="90">
        <f t="shared" si="112"/>
        <v>0.12</v>
      </c>
      <c r="AR170" s="90">
        <f t="shared" si="112"/>
        <v>0</v>
      </c>
      <c r="AS170" s="90">
        <f t="shared" si="112"/>
        <v>0</v>
      </c>
      <c r="AT170" s="90">
        <f t="shared" si="112"/>
        <v>0</v>
      </c>
      <c r="AU170" s="90">
        <f t="shared" si="112"/>
        <v>0</v>
      </c>
      <c r="AV170" s="90">
        <f t="shared" si="112"/>
        <v>0</v>
      </c>
      <c r="AW170" s="90">
        <f t="shared" si="112"/>
        <v>0</v>
      </c>
      <c r="AX170" s="90">
        <f t="shared" si="112"/>
        <v>2.9299999999999997</v>
      </c>
      <c r="AY170" s="90">
        <f t="shared" si="112"/>
        <v>0</v>
      </c>
      <c r="AZ170" s="90">
        <f t="shared" si="112"/>
        <v>0</v>
      </c>
      <c r="BA170" s="90">
        <f t="shared" si="112"/>
        <v>0</v>
      </c>
      <c r="BB170" s="90">
        <f t="shared" si="112"/>
        <v>0</v>
      </c>
      <c r="BC170" s="90">
        <f t="shared" si="112"/>
        <v>0</v>
      </c>
      <c r="BD170" s="90">
        <f t="shared" si="112"/>
        <v>16.25</v>
      </c>
      <c r="BE170" s="90">
        <f t="shared" si="112"/>
        <v>0</v>
      </c>
      <c r="BF170" s="90">
        <f t="shared" si="112"/>
        <v>0</v>
      </c>
      <c r="BG170" s="90">
        <f t="shared" si="112"/>
        <v>3.94</v>
      </c>
      <c r="BH170" s="90">
        <f t="shared" si="112"/>
        <v>0</v>
      </c>
      <c r="BI170" s="90">
        <f t="shared" si="112"/>
        <v>3.94</v>
      </c>
      <c r="BJ170" s="90">
        <f t="shared" si="112"/>
        <v>0</v>
      </c>
      <c r="BK170" s="169"/>
      <c r="BL170" s="169"/>
      <c r="BM170" s="169"/>
      <c r="BN170" s="169"/>
      <c r="BO170" s="122"/>
      <c r="BP170" s="89" t="s">
        <v>638</v>
      </c>
      <c r="BQ170" s="139"/>
    </row>
    <row r="171" spans="1:113" s="75" customFormat="1" ht="36" x14ac:dyDescent="0.4">
      <c r="A171" s="188">
        <v>1</v>
      </c>
      <c r="B171" s="115" t="s">
        <v>281</v>
      </c>
      <c r="C171" s="71">
        <f t="shared" si="85"/>
        <v>7.0000000000000007E-2</v>
      </c>
      <c r="D171" s="3"/>
      <c r="E171" s="3">
        <f t="shared" ref="E171:E180" si="113">F171+U171+BG171</f>
        <v>7.0000000000000007E-2</v>
      </c>
      <c r="F171" s="3">
        <f t="shared" ref="F171:F180" si="114">G171+K171+L171+M171+R171+S171+T171</f>
        <v>0.04</v>
      </c>
      <c r="G171" s="3">
        <f t="shared" si="93"/>
        <v>0</v>
      </c>
      <c r="H171" s="3"/>
      <c r="I171" s="3"/>
      <c r="J171" s="3"/>
      <c r="K171" s="3">
        <v>0.02</v>
      </c>
      <c r="L171" s="3">
        <v>0.02</v>
      </c>
      <c r="M171" s="3">
        <f t="shared" si="86"/>
        <v>0</v>
      </c>
      <c r="N171" s="3"/>
      <c r="O171" s="3"/>
      <c r="P171" s="3"/>
      <c r="Q171" s="3"/>
      <c r="R171" s="3"/>
      <c r="S171" s="3"/>
      <c r="T171" s="3"/>
      <c r="U171" s="3">
        <f t="shared" si="88"/>
        <v>0.03</v>
      </c>
      <c r="V171" s="3"/>
      <c r="W171" s="3"/>
      <c r="X171" s="3"/>
      <c r="Y171" s="3"/>
      <c r="Z171" s="3"/>
      <c r="AA171" s="3"/>
      <c r="AB171" s="3"/>
      <c r="AC171" s="3"/>
      <c r="AD171" s="3">
        <f t="shared" si="84"/>
        <v>0</v>
      </c>
      <c r="AE171" s="3"/>
      <c r="AF171" s="3">
        <v>0</v>
      </c>
      <c r="AG171" s="3"/>
      <c r="AH171" s="3"/>
      <c r="AI171" s="3"/>
      <c r="AJ171" s="3"/>
      <c r="AK171" s="3"/>
      <c r="AL171" s="3"/>
      <c r="AM171" s="3"/>
      <c r="AN171" s="3"/>
      <c r="AO171" s="3"/>
      <c r="AP171" s="3"/>
      <c r="AQ171" s="3"/>
      <c r="AR171" s="3"/>
      <c r="AS171" s="3"/>
      <c r="AT171" s="3"/>
      <c r="AU171" s="3"/>
      <c r="AV171" s="3"/>
      <c r="AW171" s="3"/>
      <c r="AX171" s="3">
        <v>0.03</v>
      </c>
      <c r="AY171" s="3"/>
      <c r="AZ171" s="3"/>
      <c r="BA171" s="3"/>
      <c r="BB171" s="3"/>
      <c r="BC171" s="3"/>
      <c r="BD171" s="3"/>
      <c r="BE171" s="3"/>
      <c r="BF171" s="3"/>
      <c r="BG171" s="3">
        <f t="shared" si="87"/>
        <v>0</v>
      </c>
      <c r="BH171" s="3"/>
      <c r="BI171" s="3"/>
      <c r="BJ171" s="3"/>
      <c r="BK171" s="170" t="s">
        <v>460</v>
      </c>
      <c r="BL171" s="188" t="s">
        <v>147</v>
      </c>
      <c r="BM171" s="170"/>
      <c r="BN171" s="188" t="s">
        <v>96</v>
      </c>
      <c r="BO171" s="192" t="s">
        <v>410</v>
      </c>
      <c r="BP171" s="188" t="s">
        <v>637</v>
      </c>
      <c r="BQ171" s="133">
        <v>2021</v>
      </c>
      <c r="BR171" s="95"/>
      <c r="BS171" s="74"/>
      <c r="BT171" s="97"/>
      <c r="BU171" s="74"/>
      <c r="BV171" s="74" t="s">
        <v>440</v>
      </c>
      <c r="BW171" s="74"/>
      <c r="BX171" s="74"/>
      <c r="BY171" s="74"/>
      <c r="CH171" s="75">
        <v>2022</v>
      </c>
    </row>
    <row r="172" spans="1:113" s="75" customFormat="1" ht="72" x14ac:dyDescent="0.4">
      <c r="A172" s="188">
        <v>2</v>
      </c>
      <c r="B172" s="115" t="s">
        <v>520</v>
      </c>
      <c r="C172" s="71">
        <f t="shared" si="85"/>
        <v>3.3099999999999996</v>
      </c>
      <c r="D172" s="3"/>
      <c r="E172" s="3">
        <f t="shared" si="113"/>
        <v>3.3099999999999996</v>
      </c>
      <c r="F172" s="3">
        <f t="shared" si="114"/>
        <v>2.0099999999999998</v>
      </c>
      <c r="G172" s="3">
        <f t="shared" si="93"/>
        <v>0</v>
      </c>
      <c r="H172" s="3"/>
      <c r="I172" s="3"/>
      <c r="J172" s="3"/>
      <c r="K172" s="3">
        <v>1</v>
      </c>
      <c r="L172" s="3">
        <v>1.01</v>
      </c>
      <c r="M172" s="3">
        <f t="shared" si="86"/>
        <v>0</v>
      </c>
      <c r="N172" s="3"/>
      <c r="O172" s="3"/>
      <c r="P172" s="3"/>
      <c r="Q172" s="3"/>
      <c r="R172" s="3"/>
      <c r="S172" s="3"/>
      <c r="T172" s="3"/>
      <c r="U172" s="3">
        <f t="shared" si="88"/>
        <v>0</v>
      </c>
      <c r="V172" s="3"/>
      <c r="W172" s="3">
        <v>0</v>
      </c>
      <c r="X172" s="3"/>
      <c r="Y172" s="3"/>
      <c r="Z172" s="3"/>
      <c r="AA172" s="3"/>
      <c r="AB172" s="3"/>
      <c r="AC172" s="3"/>
      <c r="AD172" s="3">
        <f t="shared" si="84"/>
        <v>0</v>
      </c>
      <c r="AE172" s="3"/>
      <c r="AF172" s="3">
        <v>0</v>
      </c>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f t="shared" si="87"/>
        <v>1.3</v>
      </c>
      <c r="BH172" s="3"/>
      <c r="BI172" s="3">
        <v>1.3</v>
      </c>
      <c r="BJ172" s="3"/>
      <c r="BK172" s="170" t="s">
        <v>460</v>
      </c>
      <c r="BL172" s="188" t="s">
        <v>149</v>
      </c>
      <c r="BM172" s="170"/>
      <c r="BN172" s="188" t="s">
        <v>96</v>
      </c>
      <c r="BO172" s="192" t="s">
        <v>413</v>
      </c>
      <c r="BP172" s="188" t="s">
        <v>637</v>
      </c>
      <c r="BQ172" s="133">
        <v>2021</v>
      </c>
      <c r="BR172" s="95"/>
      <c r="BS172" s="74"/>
      <c r="BT172" s="97"/>
      <c r="BU172" s="74"/>
      <c r="BV172" s="74"/>
      <c r="BW172" s="74"/>
      <c r="BX172" s="74"/>
      <c r="BY172" s="74"/>
      <c r="CH172" s="75">
        <v>2022</v>
      </c>
    </row>
    <row r="173" spans="1:113" s="75" customFormat="1" ht="36" x14ac:dyDescent="0.4">
      <c r="A173" s="202">
        <v>3</v>
      </c>
      <c r="B173" s="208" t="s">
        <v>456</v>
      </c>
      <c r="C173" s="71">
        <f t="shared" si="85"/>
        <v>15.48</v>
      </c>
      <c r="D173" s="3"/>
      <c r="E173" s="3">
        <f t="shared" si="113"/>
        <v>15.48</v>
      </c>
      <c r="F173" s="3">
        <f t="shared" si="114"/>
        <v>15.280000000000001</v>
      </c>
      <c r="G173" s="3">
        <f t="shared" si="93"/>
        <v>0</v>
      </c>
      <c r="H173" s="3"/>
      <c r="I173" s="3"/>
      <c r="J173" s="3"/>
      <c r="K173" s="101">
        <v>9.83</v>
      </c>
      <c r="L173" s="101">
        <v>5.45</v>
      </c>
      <c r="M173" s="3">
        <f t="shared" si="86"/>
        <v>0</v>
      </c>
      <c r="N173" s="3"/>
      <c r="O173" s="3"/>
      <c r="P173" s="3"/>
      <c r="Q173" s="3"/>
      <c r="R173" s="3"/>
      <c r="S173" s="3"/>
      <c r="T173" s="3"/>
      <c r="U173" s="3">
        <f t="shared" si="88"/>
        <v>0.2</v>
      </c>
      <c r="V173" s="3"/>
      <c r="W173" s="3">
        <v>0</v>
      </c>
      <c r="X173" s="3"/>
      <c r="Y173" s="3"/>
      <c r="Z173" s="3"/>
      <c r="AA173" s="3"/>
      <c r="AB173" s="3"/>
      <c r="AC173" s="3"/>
      <c r="AD173" s="3">
        <f t="shared" si="84"/>
        <v>0.2</v>
      </c>
      <c r="AE173" s="3">
        <v>0.2</v>
      </c>
      <c r="AF173" s="3">
        <v>0</v>
      </c>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f t="shared" si="87"/>
        <v>0</v>
      </c>
      <c r="BH173" s="3"/>
      <c r="BI173" s="3"/>
      <c r="BJ173" s="3"/>
      <c r="BK173" s="170" t="s">
        <v>460</v>
      </c>
      <c r="BL173" s="188" t="s">
        <v>132</v>
      </c>
      <c r="BM173" s="170" t="s">
        <v>521</v>
      </c>
      <c r="BN173" s="188" t="s">
        <v>96</v>
      </c>
      <c r="BO173" s="211" t="s">
        <v>621</v>
      </c>
      <c r="BP173" s="198" t="s">
        <v>638</v>
      </c>
      <c r="BQ173" s="133"/>
      <c r="BR173" s="95"/>
      <c r="BS173" s="74"/>
      <c r="BT173" s="97"/>
      <c r="BU173" s="74"/>
      <c r="BV173" s="74" t="s">
        <v>440</v>
      </c>
      <c r="BW173" s="74"/>
      <c r="BX173" s="74"/>
      <c r="BY173" s="74"/>
      <c r="CH173" s="75">
        <v>2022</v>
      </c>
      <c r="CO173" s="108"/>
    </row>
    <row r="174" spans="1:113" s="75" customFormat="1" ht="36" x14ac:dyDescent="0.4">
      <c r="A174" s="202"/>
      <c r="B174" s="208"/>
      <c r="C174" s="71">
        <f t="shared" si="85"/>
        <v>9.07</v>
      </c>
      <c r="D174" s="3"/>
      <c r="E174" s="3">
        <f t="shared" si="113"/>
        <v>9.07</v>
      </c>
      <c r="F174" s="3">
        <f t="shared" si="114"/>
        <v>8.64</v>
      </c>
      <c r="G174" s="3">
        <f t="shared" si="93"/>
        <v>0</v>
      </c>
      <c r="H174" s="156"/>
      <c r="I174" s="156"/>
      <c r="J174" s="156"/>
      <c r="K174" s="88">
        <v>7</v>
      </c>
      <c r="L174" s="88">
        <v>1.3</v>
      </c>
      <c r="M174" s="3">
        <f t="shared" si="86"/>
        <v>0.34</v>
      </c>
      <c r="N174" s="156"/>
      <c r="O174" s="156"/>
      <c r="P174" s="156">
        <v>0.34</v>
      </c>
      <c r="Q174" s="3"/>
      <c r="R174" s="3"/>
      <c r="S174" s="3"/>
      <c r="T174" s="3"/>
      <c r="U174" s="3">
        <f t="shared" si="88"/>
        <v>0.43000000000000005</v>
      </c>
      <c r="V174" s="3"/>
      <c r="W174" s="3"/>
      <c r="X174" s="3"/>
      <c r="Y174" s="3"/>
      <c r="Z174" s="3"/>
      <c r="AA174" s="3"/>
      <c r="AB174" s="3"/>
      <c r="AC174" s="3"/>
      <c r="AD174" s="3">
        <f t="shared" si="84"/>
        <v>0.4</v>
      </c>
      <c r="AE174" s="3">
        <v>0.4</v>
      </c>
      <c r="AF174" s="3">
        <v>0</v>
      </c>
      <c r="AG174" s="3"/>
      <c r="AH174" s="3"/>
      <c r="AI174" s="3"/>
      <c r="AJ174" s="77"/>
      <c r="AK174" s="77"/>
      <c r="AL174" s="3"/>
      <c r="AM174" s="3"/>
      <c r="AN174" s="3"/>
      <c r="AO174" s="3"/>
      <c r="AP174" s="3"/>
      <c r="AQ174" s="156"/>
      <c r="AR174" s="3"/>
      <c r="AS174" s="3"/>
      <c r="AT174" s="3"/>
      <c r="AU174" s="3"/>
      <c r="AV174" s="3"/>
      <c r="AW174" s="3"/>
      <c r="AX174" s="156"/>
      <c r="AY174" s="156"/>
      <c r="AZ174" s="3"/>
      <c r="BA174" s="3"/>
      <c r="BB174" s="78"/>
      <c r="BC174" s="3"/>
      <c r="BD174" s="156">
        <v>0.03</v>
      </c>
      <c r="BE174" s="3"/>
      <c r="BF174" s="3"/>
      <c r="BG174" s="3">
        <f t="shared" si="87"/>
        <v>0</v>
      </c>
      <c r="BH174" s="156"/>
      <c r="BI174" s="79"/>
      <c r="BJ174" s="156"/>
      <c r="BK174" s="170" t="s">
        <v>460</v>
      </c>
      <c r="BL174" s="4" t="s">
        <v>135</v>
      </c>
      <c r="BM174" s="170" t="s">
        <v>522</v>
      </c>
      <c r="BN174" s="188" t="s">
        <v>96</v>
      </c>
      <c r="BO174" s="211"/>
      <c r="BP174" s="200"/>
      <c r="BQ174" s="157"/>
      <c r="BR174" s="95"/>
      <c r="BS174" s="74"/>
      <c r="BT174" s="158"/>
      <c r="BU174" s="74"/>
      <c r="BV174" s="74"/>
      <c r="BW174" s="74"/>
      <c r="BX174" s="74"/>
      <c r="BY174" s="74"/>
      <c r="CA174" s="159"/>
      <c r="CO174" s="108"/>
    </row>
    <row r="175" spans="1:113" s="75" customFormat="1" ht="90" x14ac:dyDescent="0.4">
      <c r="A175" s="188">
        <v>4</v>
      </c>
      <c r="B175" s="190" t="s">
        <v>463</v>
      </c>
      <c r="C175" s="71">
        <f t="shared" si="85"/>
        <v>18.700000000000003</v>
      </c>
      <c r="D175" s="3"/>
      <c r="E175" s="3">
        <f t="shared" si="113"/>
        <v>18.700000000000003</v>
      </c>
      <c r="F175" s="3">
        <f t="shared" si="114"/>
        <v>18.400000000000002</v>
      </c>
      <c r="G175" s="3">
        <f t="shared" si="93"/>
        <v>0</v>
      </c>
      <c r="H175" s="117"/>
      <c r="I175" s="3"/>
      <c r="J175" s="3"/>
      <c r="K175" s="117">
        <v>8.1999999999999993</v>
      </c>
      <c r="L175" s="117">
        <v>9.15</v>
      </c>
      <c r="M175" s="3">
        <f t="shared" si="86"/>
        <v>1.05</v>
      </c>
      <c r="N175" s="3">
        <v>1.05</v>
      </c>
      <c r="O175" s="3"/>
      <c r="P175" s="3"/>
      <c r="Q175" s="3"/>
      <c r="R175" s="3"/>
      <c r="S175" s="3"/>
      <c r="T175" s="3"/>
      <c r="U175" s="3">
        <f t="shared" si="88"/>
        <v>0</v>
      </c>
      <c r="V175" s="3"/>
      <c r="W175" s="3"/>
      <c r="X175" s="3"/>
      <c r="Y175" s="3"/>
      <c r="Z175" s="3"/>
      <c r="AA175" s="3"/>
      <c r="AB175" s="3"/>
      <c r="AC175" s="3"/>
      <c r="AD175" s="3">
        <f t="shared" si="84"/>
        <v>0</v>
      </c>
      <c r="AE175" s="3"/>
      <c r="AF175" s="3"/>
      <c r="AG175" s="3"/>
      <c r="AH175" s="3"/>
      <c r="AI175" s="3"/>
      <c r="AJ175" s="3"/>
      <c r="AK175" s="3"/>
      <c r="AL175" s="3"/>
      <c r="AM175" s="3"/>
      <c r="AN175" s="3"/>
      <c r="AO175" s="3"/>
      <c r="AP175" s="3"/>
      <c r="AQ175" s="3"/>
      <c r="AR175" s="3"/>
      <c r="AS175" s="3"/>
      <c r="AT175" s="3"/>
      <c r="AU175" s="3"/>
      <c r="AV175" s="3"/>
      <c r="AW175" s="3"/>
      <c r="AX175" s="117"/>
      <c r="AY175" s="3"/>
      <c r="AZ175" s="3"/>
      <c r="BA175" s="3"/>
      <c r="BB175" s="3"/>
      <c r="BC175" s="3"/>
      <c r="BD175" s="3"/>
      <c r="BE175" s="3"/>
      <c r="BF175" s="3"/>
      <c r="BG175" s="3">
        <f t="shared" si="87"/>
        <v>0.3</v>
      </c>
      <c r="BH175" s="3"/>
      <c r="BI175" s="117">
        <v>0.3</v>
      </c>
      <c r="BJ175" s="3"/>
      <c r="BK175" s="170" t="s">
        <v>460</v>
      </c>
      <c r="BL175" s="4" t="s">
        <v>143</v>
      </c>
      <c r="BM175" s="170" t="s">
        <v>464</v>
      </c>
      <c r="BN175" s="188" t="s">
        <v>96</v>
      </c>
      <c r="BO175" s="188" t="s">
        <v>465</v>
      </c>
      <c r="BP175" s="188" t="s">
        <v>637</v>
      </c>
      <c r="BZ175" s="75" t="s">
        <v>469</v>
      </c>
      <c r="CH175" s="75">
        <v>2022</v>
      </c>
    </row>
    <row r="176" spans="1:113" s="75" customFormat="1" ht="36" x14ac:dyDescent="0.4">
      <c r="A176" s="151">
        <v>9</v>
      </c>
      <c r="B176" s="152" t="s">
        <v>573</v>
      </c>
      <c r="C176" s="71">
        <f t="shared" ref="C176" si="115">D176+E176</f>
        <v>23.27</v>
      </c>
      <c r="D176" s="3"/>
      <c r="E176" s="3">
        <f t="shared" si="113"/>
        <v>23.27</v>
      </c>
      <c r="F176" s="3">
        <f t="shared" si="114"/>
        <v>16.54</v>
      </c>
      <c r="G176" s="3">
        <f t="shared" si="93"/>
        <v>0</v>
      </c>
      <c r="H176" s="3"/>
      <c r="I176" s="3"/>
      <c r="J176" s="3"/>
      <c r="K176" s="76"/>
      <c r="L176" s="188"/>
      <c r="M176" s="3">
        <f t="shared" ref="M176" si="116">N176+O176+P176</f>
        <v>16.54</v>
      </c>
      <c r="N176" s="3"/>
      <c r="O176" s="3"/>
      <c r="P176" s="3">
        <v>16.54</v>
      </c>
      <c r="Q176" s="3"/>
      <c r="R176" s="3"/>
      <c r="S176" s="3"/>
      <c r="T176" s="3"/>
      <c r="U176" s="3">
        <v>6.73</v>
      </c>
      <c r="V176" s="3"/>
      <c r="W176" s="3"/>
      <c r="X176" s="3"/>
      <c r="Y176" s="3"/>
      <c r="Z176" s="3"/>
      <c r="AA176" s="3"/>
      <c r="AB176" s="3"/>
      <c r="AC176" s="3"/>
      <c r="AD176" s="3">
        <f>SUM(AE176:AT176)</f>
        <v>0</v>
      </c>
      <c r="AE176" s="3"/>
      <c r="AF176" s="3">
        <v>0</v>
      </c>
      <c r="AG176" s="3"/>
      <c r="AH176" s="3"/>
      <c r="AI176" s="3"/>
      <c r="AJ176" s="77"/>
      <c r="AK176" s="77"/>
      <c r="AL176" s="3"/>
      <c r="AM176" s="3"/>
      <c r="AN176" s="3"/>
      <c r="AO176" s="3"/>
      <c r="AP176" s="3"/>
      <c r="AQ176" s="3"/>
      <c r="AR176" s="3"/>
      <c r="AS176" s="3"/>
      <c r="AT176" s="3"/>
      <c r="AU176" s="3"/>
      <c r="AV176" s="3"/>
      <c r="AW176" s="3"/>
      <c r="AX176" s="3"/>
      <c r="AY176" s="3"/>
      <c r="AZ176" s="3"/>
      <c r="BA176" s="3"/>
      <c r="BB176" s="78"/>
      <c r="BC176" s="3"/>
      <c r="BD176" s="3">
        <v>6.73</v>
      </c>
      <c r="BE176" s="3"/>
      <c r="BF176" s="3"/>
      <c r="BG176" s="3">
        <f t="shared" ref="BG176" si="117">BH176+BI176+BJ176</f>
        <v>0</v>
      </c>
      <c r="BH176" s="3"/>
      <c r="BI176" s="79"/>
      <c r="BJ176" s="3"/>
      <c r="BK176" s="170" t="s">
        <v>460</v>
      </c>
      <c r="BL176" s="188" t="s">
        <v>135</v>
      </c>
      <c r="BM176" s="170"/>
      <c r="BN176" s="188" t="s">
        <v>96</v>
      </c>
      <c r="BO176" s="189" t="s">
        <v>618</v>
      </c>
      <c r="BP176" s="188" t="s">
        <v>638</v>
      </c>
      <c r="BQ176" s="133"/>
      <c r="BR176" s="95"/>
      <c r="BT176" s="153"/>
      <c r="CH176" s="75">
        <v>2022</v>
      </c>
    </row>
    <row r="177" spans="1:87" s="75" customFormat="1" ht="36" x14ac:dyDescent="0.4">
      <c r="A177" s="188">
        <v>5</v>
      </c>
      <c r="B177" s="191" t="s">
        <v>568</v>
      </c>
      <c r="C177" s="71">
        <f t="shared" ref="C177" si="118">D177+E177</f>
        <v>119.13000000000001</v>
      </c>
      <c r="D177" s="3"/>
      <c r="E177" s="3">
        <f t="shared" si="113"/>
        <v>119.13000000000001</v>
      </c>
      <c r="F177" s="3">
        <f t="shared" si="114"/>
        <v>116.11000000000001</v>
      </c>
      <c r="G177" s="3">
        <f t="shared" si="93"/>
        <v>6.23</v>
      </c>
      <c r="H177" s="3"/>
      <c r="I177" s="3">
        <v>6.23</v>
      </c>
      <c r="J177" s="3"/>
      <c r="K177" s="76">
        <v>5.33</v>
      </c>
      <c r="L177" s="188">
        <v>58.59</v>
      </c>
      <c r="M177" s="3">
        <f t="shared" ref="M177" si="119">N177+O177+P177</f>
        <v>45.96</v>
      </c>
      <c r="N177" s="3"/>
      <c r="O177" s="3">
        <v>16.5</v>
      </c>
      <c r="P177" s="3">
        <v>29.46</v>
      </c>
      <c r="Q177" s="3"/>
      <c r="R177" s="3"/>
      <c r="S177" s="3"/>
      <c r="T177" s="3"/>
      <c r="U177" s="3">
        <f t="shared" ref="U177" si="120">V177+W177+X177+Y177+Z177+AA177+AB177+AC177+AD177+AU177+AV177+AW177+AX177+AY177+AZ177+BA177+BB177+BC177+BD177+BE177+BF177</f>
        <v>3.02</v>
      </c>
      <c r="V177" s="3"/>
      <c r="W177" s="3"/>
      <c r="X177" s="3"/>
      <c r="Y177" s="3"/>
      <c r="Z177" s="3"/>
      <c r="AA177" s="3"/>
      <c r="AB177" s="3"/>
      <c r="AC177" s="3"/>
      <c r="AD177" s="3">
        <f t="shared" si="84"/>
        <v>0.12</v>
      </c>
      <c r="AE177" s="3"/>
      <c r="AF177" s="3"/>
      <c r="AG177" s="3"/>
      <c r="AH177" s="3"/>
      <c r="AI177" s="3"/>
      <c r="AJ177" s="3"/>
      <c r="AK177" s="3"/>
      <c r="AL177" s="3"/>
      <c r="AM177" s="3"/>
      <c r="AN177" s="3"/>
      <c r="AO177" s="3"/>
      <c r="AP177" s="3"/>
      <c r="AQ177" s="3">
        <v>0.12</v>
      </c>
      <c r="AR177" s="3"/>
      <c r="AS177" s="3"/>
      <c r="AT177" s="3"/>
      <c r="AU177" s="3"/>
      <c r="AV177" s="3"/>
      <c r="AW177" s="3"/>
      <c r="AX177" s="3">
        <v>2.9</v>
      </c>
      <c r="AY177" s="3"/>
      <c r="AZ177" s="3"/>
      <c r="BA177" s="3"/>
      <c r="BB177" s="3"/>
      <c r="BC177" s="3"/>
      <c r="BD177" s="3"/>
      <c r="BE177" s="3"/>
      <c r="BF177" s="3"/>
      <c r="BG177" s="3">
        <f t="shared" ref="BG177" si="121">BH177+BI177+BJ177</f>
        <v>0</v>
      </c>
      <c r="BH177" s="3"/>
      <c r="BI177" s="117"/>
      <c r="BJ177" s="3"/>
      <c r="BK177" s="170" t="s">
        <v>460</v>
      </c>
      <c r="BL177" s="4" t="s">
        <v>574</v>
      </c>
      <c r="BM177" s="170"/>
      <c r="BN177" s="188" t="s">
        <v>96</v>
      </c>
      <c r="BO177" s="188"/>
      <c r="BP177" s="188" t="s">
        <v>638</v>
      </c>
      <c r="BZ177" s="75" t="s">
        <v>469</v>
      </c>
      <c r="CH177" s="75">
        <v>2022</v>
      </c>
      <c r="CI177" s="75" t="s">
        <v>615</v>
      </c>
    </row>
    <row r="178" spans="1:87" s="75" customFormat="1" ht="72" x14ac:dyDescent="0.4">
      <c r="A178" s="188">
        <v>8</v>
      </c>
      <c r="B178" s="191" t="s">
        <v>572</v>
      </c>
      <c r="C178" s="71">
        <f>D178+E178</f>
        <v>23.75</v>
      </c>
      <c r="D178" s="3"/>
      <c r="E178" s="3">
        <f t="shared" si="113"/>
        <v>23.75</v>
      </c>
      <c r="F178" s="3">
        <f t="shared" si="114"/>
        <v>14.98</v>
      </c>
      <c r="G178" s="3">
        <f t="shared" si="93"/>
        <v>0.08</v>
      </c>
      <c r="H178" s="3">
        <v>0.08</v>
      </c>
      <c r="I178" s="3"/>
      <c r="J178" s="3"/>
      <c r="K178" s="76">
        <v>0.35</v>
      </c>
      <c r="L178" s="188">
        <v>14.55</v>
      </c>
      <c r="M178" s="3">
        <f>N178+O178+P178</f>
        <v>0</v>
      </c>
      <c r="N178" s="3"/>
      <c r="O178" s="3"/>
      <c r="P178" s="3"/>
      <c r="Q178" s="3"/>
      <c r="R178" s="3"/>
      <c r="S178" s="3"/>
      <c r="T178" s="3"/>
      <c r="U178" s="3">
        <f>V178+W178+X178+Y178+Z178+AA178+AB178+AC178+AD178+AU178+AV178+AW178+AX178+AY178+AZ178+BA178+BB178+BC178+BD178+BE178+BF178</f>
        <v>6.77</v>
      </c>
      <c r="V178" s="3"/>
      <c r="W178" s="3"/>
      <c r="X178" s="3"/>
      <c r="Y178" s="3"/>
      <c r="Z178" s="3"/>
      <c r="AA178" s="3"/>
      <c r="AB178" s="3"/>
      <c r="AC178" s="3"/>
      <c r="AD178" s="3">
        <f>SUM(AE178:AT178)</f>
        <v>0</v>
      </c>
      <c r="AE178" s="3"/>
      <c r="AF178" s="3">
        <v>0</v>
      </c>
      <c r="AG178" s="3"/>
      <c r="AH178" s="3"/>
      <c r="AI178" s="3"/>
      <c r="AJ178" s="77"/>
      <c r="AK178" s="77"/>
      <c r="AL178" s="3"/>
      <c r="AM178" s="3"/>
      <c r="AN178" s="3"/>
      <c r="AO178" s="3"/>
      <c r="AP178" s="3"/>
      <c r="AQ178" s="3"/>
      <c r="AR178" s="3"/>
      <c r="AS178" s="3"/>
      <c r="AT178" s="3"/>
      <c r="AU178" s="3"/>
      <c r="AV178" s="3"/>
      <c r="AW178" s="3"/>
      <c r="AX178" s="3"/>
      <c r="AY178" s="3"/>
      <c r="AZ178" s="3"/>
      <c r="BA178" s="3"/>
      <c r="BB178" s="78"/>
      <c r="BC178" s="3"/>
      <c r="BD178" s="3">
        <v>6.77</v>
      </c>
      <c r="BE178" s="3"/>
      <c r="BF178" s="3"/>
      <c r="BG178" s="3">
        <f>BH178+BI178+BJ178</f>
        <v>2</v>
      </c>
      <c r="BH178" s="3"/>
      <c r="BI178" s="79">
        <v>2</v>
      </c>
      <c r="BJ178" s="3"/>
      <c r="BK178" s="170" t="s">
        <v>460</v>
      </c>
      <c r="BL178" s="188" t="s">
        <v>140</v>
      </c>
      <c r="BM178" s="170" t="s">
        <v>284</v>
      </c>
      <c r="BN178" s="188" t="s">
        <v>96</v>
      </c>
      <c r="BO178" s="189" t="s">
        <v>627</v>
      </c>
      <c r="BP178" s="188" t="s">
        <v>637</v>
      </c>
      <c r="BQ178" s="133">
        <v>2021</v>
      </c>
      <c r="BR178" s="95"/>
      <c r="BT178" s="171"/>
      <c r="CH178" s="75">
        <v>2022</v>
      </c>
    </row>
    <row r="179" spans="1:87" s="75" customFormat="1" ht="72" x14ac:dyDescent="0.4">
      <c r="A179" s="188">
        <v>6</v>
      </c>
      <c r="B179" s="115" t="s">
        <v>457</v>
      </c>
      <c r="C179" s="71">
        <f t="shared" si="85"/>
        <v>19.849999999999998</v>
      </c>
      <c r="D179" s="3"/>
      <c r="E179" s="3">
        <f t="shared" si="113"/>
        <v>19.849999999999998</v>
      </c>
      <c r="F179" s="3">
        <f t="shared" si="114"/>
        <v>16.649999999999999</v>
      </c>
      <c r="G179" s="3">
        <f t="shared" si="93"/>
        <v>4.18</v>
      </c>
      <c r="H179" s="3">
        <v>4.0599999999999996</v>
      </c>
      <c r="I179" s="3">
        <v>0.12</v>
      </c>
      <c r="J179" s="3"/>
      <c r="K179" s="76">
        <v>8.6999999999999993</v>
      </c>
      <c r="L179" s="188">
        <v>1.41</v>
      </c>
      <c r="M179" s="3">
        <f t="shared" si="86"/>
        <v>2.34</v>
      </c>
      <c r="N179" s="3">
        <v>2.34</v>
      </c>
      <c r="O179" s="3"/>
      <c r="P179" s="3"/>
      <c r="Q179" s="3"/>
      <c r="R179" s="3">
        <v>0.02</v>
      </c>
      <c r="S179" s="3"/>
      <c r="T179" s="3"/>
      <c r="U179" s="3">
        <f t="shared" si="88"/>
        <v>2.8600000000000003</v>
      </c>
      <c r="V179" s="3"/>
      <c r="W179" s="3"/>
      <c r="X179" s="3"/>
      <c r="Y179" s="3"/>
      <c r="Z179" s="3"/>
      <c r="AA179" s="3"/>
      <c r="AB179" s="3"/>
      <c r="AC179" s="3"/>
      <c r="AD179" s="3">
        <f t="shared" si="84"/>
        <v>0.14000000000000001</v>
      </c>
      <c r="AE179" s="3">
        <v>0.13</v>
      </c>
      <c r="AF179" s="3">
        <v>0.01</v>
      </c>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v>2.72</v>
      </c>
      <c r="BE179" s="3"/>
      <c r="BF179" s="3"/>
      <c r="BG179" s="3">
        <f t="shared" si="87"/>
        <v>0.34</v>
      </c>
      <c r="BH179" s="3"/>
      <c r="BI179" s="3">
        <v>0.34</v>
      </c>
      <c r="BJ179" s="3"/>
      <c r="BK179" s="170" t="s">
        <v>460</v>
      </c>
      <c r="BL179" s="4" t="s">
        <v>138</v>
      </c>
      <c r="BM179" s="170" t="s">
        <v>557</v>
      </c>
      <c r="BN179" s="188" t="s">
        <v>96</v>
      </c>
      <c r="BO179" s="189" t="s">
        <v>626</v>
      </c>
      <c r="BP179" s="188" t="s">
        <v>638</v>
      </c>
      <c r="BQ179" s="133"/>
      <c r="BR179" s="95"/>
      <c r="BT179" s="172"/>
      <c r="BV179" s="75" t="s">
        <v>440</v>
      </c>
      <c r="CH179" s="75">
        <v>2022</v>
      </c>
    </row>
    <row r="180" spans="1:87" s="75" customFormat="1" ht="36" x14ac:dyDescent="0.4">
      <c r="A180" s="188">
        <v>7</v>
      </c>
      <c r="B180" s="115" t="s">
        <v>458</v>
      </c>
      <c r="C180" s="71">
        <f t="shared" si="85"/>
        <v>80.75</v>
      </c>
      <c r="D180" s="71">
        <v>80.75</v>
      </c>
      <c r="E180" s="3">
        <f t="shared" si="113"/>
        <v>0</v>
      </c>
      <c r="F180" s="3">
        <f t="shared" si="114"/>
        <v>0</v>
      </c>
      <c r="G180" s="3">
        <f t="shared" si="93"/>
        <v>0</v>
      </c>
      <c r="H180" s="3"/>
      <c r="I180" s="3"/>
      <c r="J180" s="3"/>
      <c r="K180" s="3"/>
      <c r="L180" s="3"/>
      <c r="M180" s="3">
        <f t="shared" si="86"/>
        <v>0</v>
      </c>
      <c r="N180" s="3"/>
      <c r="O180" s="3"/>
      <c r="P180" s="3"/>
      <c r="Q180" s="3"/>
      <c r="R180" s="3"/>
      <c r="S180" s="3"/>
      <c r="T180" s="3"/>
      <c r="U180" s="3">
        <f t="shared" si="88"/>
        <v>0</v>
      </c>
      <c r="V180" s="3"/>
      <c r="W180" s="3"/>
      <c r="X180" s="3"/>
      <c r="Y180" s="3"/>
      <c r="Z180" s="3"/>
      <c r="AA180" s="3"/>
      <c r="AB180" s="3"/>
      <c r="AC180" s="3"/>
      <c r="AD180" s="3">
        <f t="shared" si="84"/>
        <v>0</v>
      </c>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f t="shared" si="87"/>
        <v>0</v>
      </c>
      <c r="BH180" s="3"/>
      <c r="BI180" s="3"/>
      <c r="BJ180" s="3"/>
      <c r="BK180" s="170" t="s">
        <v>460</v>
      </c>
      <c r="BL180" s="189" t="s">
        <v>459</v>
      </c>
      <c r="BM180" s="170"/>
      <c r="BN180" s="188" t="s">
        <v>96</v>
      </c>
      <c r="BO180" s="189" t="s">
        <v>545</v>
      </c>
      <c r="BP180" s="188" t="s">
        <v>637</v>
      </c>
      <c r="BQ180" s="133">
        <v>2021</v>
      </c>
      <c r="BR180" s="95"/>
      <c r="BT180" s="172"/>
      <c r="CH180" s="75">
        <v>2022</v>
      </c>
    </row>
    <row r="181" spans="1:87" s="68" customFormat="1" ht="17.5" x14ac:dyDescent="0.35">
      <c r="A181" s="89" t="s">
        <v>182</v>
      </c>
      <c r="B181" s="96" t="s">
        <v>56</v>
      </c>
      <c r="C181" s="21">
        <f t="shared" si="85"/>
        <v>0.35</v>
      </c>
      <c r="D181" s="90">
        <f t="shared" ref="D181" si="122">SUM(D182:D184)</f>
        <v>0.15</v>
      </c>
      <c r="E181" s="90">
        <f>SUM(E182:E185)</f>
        <v>0.2</v>
      </c>
      <c r="F181" s="90">
        <f t="shared" ref="F181:BJ181" si="123">SUM(F182:F185)</f>
        <v>0.2</v>
      </c>
      <c r="G181" s="90">
        <f t="shared" si="93"/>
        <v>0</v>
      </c>
      <c r="H181" s="90">
        <f t="shared" si="123"/>
        <v>0</v>
      </c>
      <c r="I181" s="90">
        <f t="shared" si="123"/>
        <v>0</v>
      </c>
      <c r="J181" s="90">
        <f t="shared" si="123"/>
        <v>0</v>
      </c>
      <c r="K181" s="90">
        <f t="shared" si="123"/>
        <v>0.08</v>
      </c>
      <c r="L181" s="90">
        <f t="shared" si="123"/>
        <v>0</v>
      </c>
      <c r="M181" s="90">
        <f t="shared" si="123"/>
        <v>0.12</v>
      </c>
      <c r="N181" s="90">
        <f t="shared" si="123"/>
        <v>0</v>
      </c>
      <c r="O181" s="90">
        <f t="shared" si="123"/>
        <v>0</v>
      </c>
      <c r="P181" s="90">
        <f t="shared" si="123"/>
        <v>0.12</v>
      </c>
      <c r="Q181" s="90">
        <f t="shared" si="123"/>
        <v>0</v>
      </c>
      <c r="R181" s="90">
        <f t="shared" si="123"/>
        <v>0</v>
      </c>
      <c r="S181" s="90">
        <f t="shared" si="123"/>
        <v>0</v>
      </c>
      <c r="T181" s="90">
        <f t="shared" si="123"/>
        <v>0</v>
      </c>
      <c r="U181" s="90">
        <f t="shared" si="123"/>
        <v>0</v>
      </c>
      <c r="V181" s="90">
        <f t="shared" si="123"/>
        <v>0</v>
      </c>
      <c r="W181" s="90">
        <f t="shared" si="123"/>
        <v>0</v>
      </c>
      <c r="X181" s="90">
        <f t="shared" si="123"/>
        <v>0</v>
      </c>
      <c r="Y181" s="90">
        <f t="shared" si="123"/>
        <v>0</v>
      </c>
      <c r="Z181" s="90">
        <f t="shared" si="123"/>
        <v>0</v>
      </c>
      <c r="AA181" s="90">
        <f t="shared" si="123"/>
        <v>0</v>
      </c>
      <c r="AB181" s="90">
        <f t="shared" si="123"/>
        <v>0</v>
      </c>
      <c r="AC181" s="90">
        <f t="shared" si="123"/>
        <v>0</v>
      </c>
      <c r="AD181" s="90">
        <f t="shared" si="123"/>
        <v>0</v>
      </c>
      <c r="AE181" s="90">
        <f t="shared" si="123"/>
        <v>0</v>
      </c>
      <c r="AF181" s="90">
        <f t="shared" si="123"/>
        <v>0</v>
      </c>
      <c r="AG181" s="90">
        <f t="shared" si="123"/>
        <v>0</v>
      </c>
      <c r="AH181" s="90">
        <f t="shared" si="123"/>
        <v>0</v>
      </c>
      <c r="AI181" s="90">
        <f t="shared" si="123"/>
        <v>0</v>
      </c>
      <c r="AJ181" s="90">
        <f t="shared" si="123"/>
        <v>0</v>
      </c>
      <c r="AK181" s="90">
        <f t="shared" si="123"/>
        <v>0</v>
      </c>
      <c r="AL181" s="90">
        <f t="shared" si="123"/>
        <v>0</v>
      </c>
      <c r="AM181" s="90">
        <f t="shared" si="123"/>
        <v>0</v>
      </c>
      <c r="AN181" s="90">
        <f t="shared" si="123"/>
        <v>0</v>
      </c>
      <c r="AO181" s="90">
        <f t="shared" si="123"/>
        <v>0</v>
      </c>
      <c r="AP181" s="90">
        <f t="shared" si="123"/>
        <v>0</v>
      </c>
      <c r="AQ181" s="90">
        <f t="shared" si="123"/>
        <v>0</v>
      </c>
      <c r="AR181" s="90">
        <f t="shared" si="123"/>
        <v>0</v>
      </c>
      <c r="AS181" s="90">
        <f t="shared" si="123"/>
        <v>0</v>
      </c>
      <c r="AT181" s="90">
        <f t="shared" si="123"/>
        <v>0</v>
      </c>
      <c r="AU181" s="90">
        <f t="shared" si="123"/>
        <v>0</v>
      </c>
      <c r="AV181" s="90">
        <f t="shared" si="123"/>
        <v>0</v>
      </c>
      <c r="AW181" s="90">
        <f t="shared" si="123"/>
        <v>0</v>
      </c>
      <c r="AX181" s="90">
        <f t="shared" si="123"/>
        <v>0</v>
      </c>
      <c r="AY181" s="90">
        <f t="shared" si="123"/>
        <v>0</v>
      </c>
      <c r="AZ181" s="90">
        <f t="shared" si="123"/>
        <v>0</v>
      </c>
      <c r="BA181" s="90">
        <f t="shared" si="123"/>
        <v>0</v>
      </c>
      <c r="BB181" s="90">
        <f t="shared" si="123"/>
        <v>0</v>
      </c>
      <c r="BC181" s="90">
        <f t="shared" si="123"/>
        <v>0</v>
      </c>
      <c r="BD181" s="90">
        <f t="shared" si="123"/>
        <v>0</v>
      </c>
      <c r="BE181" s="90">
        <f t="shared" si="123"/>
        <v>0</v>
      </c>
      <c r="BF181" s="90">
        <f t="shared" si="123"/>
        <v>0</v>
      </c>
      <c r="BG181" s="90">
        <f t="shared" si="123"/>
        <v>0</v>
      </c>
      <c r="BH181" s="90">
        <f t="shared" si="123"/>
        <v>0</v>
      </c>
      <c r="BI181" s="90">
        <f t="shared" si="123"/>
        <v>0</v>
      </c>
      <c r="BJ181" s="90">
        <f t="shared" si="123"/>
        <v>0</v>
      </c>
      <c r="BK181" s="169"/>
      <c r="BL181" s="169"/>
      <c r="BM181" s="89"/>
      <c r="BN181" s="169"/>
      <c r="BO181" s="122"/>
      <c r="BP181" s="89" t="s">
        <v>638</v>
      </c>
      <c r="BQ181" s="139"/>
      <c r="BR181" s="179"/>
    </row>
    <row r="182" spans="1:87" s="75" customFormat="1" ht="54" x14ac:dyDescent="0.4">
      <c r="A182" s="188">
        <v>1</v>
      </c>
      <c r="B182" s="118" t="s">
        <v>285</v>
      </c>
      <c r="C182" s="71">
        <f t="shared" si="85"/>
        <v>0.04</v>
      </c>
      <c r="D182" s="3"/>
      <c r="E182" s="3">
        <f t="shared" si="91"/>
        <v>0.04</v>
      </c>
      <c r="F182" s="3">
        <f t="shared" si="97"/>
        <v>0.04</v>
      </c>
      <c r="G182" s="3">
        <f t="shared" si="93"/>
        <v>0</v>
      </c>
      <c r="H182" s="3"/>
      <c r="I182" s="3"/>
      <c r="J182" s="3"/>
      <c r="K182" s="3">
        <v>0.04</v>
      </c>
      <c r="L182" s="3"/>
      <c r="M182" s="3">
        <f t="shared" si="86"/>
        <v>0</v>
      </c>
      <c r="N182" s="3"/>
      <c r="O182" s="3"/>
      <c r="P182" s="3"/>
      <c r="Q182" s="3"/>
      <c r="R182" s="3"/>
      <c r="S182" s="3"/>
      <c r="T182" s="3"/>
      <c r="U182" s="3">
        <f t="shared" si="88"/>
        <v>0</v>
      </c>
      <c r="V182" s="3"/>
      <c r="W182" s="3"/>
      <c r="X182" s="3"/>
      <c r="Y182" s="3"/>
      <c r="Z182" s="3"/>
      <c r="AA182" s="3"/>
      <c r="AB182" s="3"/>
      <c r="AC182" s="3"/>
      <c r="AD182" s="3">
        <f t="shared" ref="AD182:AD241" si="124">SUM(AE182:AT182)</f>
        <v>0</v>
      </c>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f t="shared" si="87"/>
        <v>0</v>
      </c>
      <c r="BH182" s="3"/>
      <c r="BI182" s="3"/>
      <c r="BJ182" s="3"/>
      <c r="BK182" s="170" t="s">
        <v>460</v>
      </c>
      <c r="BL182" s="188" t="s">
        <v>142</v>
      </c>
      <c r="BM182" s="170"/>
      <c r="BN182" s="188" t="s">
        <v>97</v>
      </c>
      <c r="BO182" s="192" t="s">
        <v>399</v>
      </c>
      <c r="BP182" s="188" t="s">
        <v>637</v>
      </c>
      <c r="BQ182" s="133">
        <v>2021</v>
      </c>
      <c r="BR182" s="95"/>
      <c r="BT182" s="97"/>
      <c r="CH182" s="75">
        <v>2022</v>
      </c>
    </row>
    <row r="183" spans="1:87" s="75" customFormat="1" ht="54" x14ac:dyDescent="0.4">
      <c r="A183" s="188">
        <v>2</v>
      </c>
      <c r="B183" s="118" t="s">
        <v>286</v>
      </c>
      <c r="C183" s="71">
        <f t="shared" si="85"/>
        <v>0.04</v>
      </c>
      <c r="D183" s="3"/>
      <c r="E183" s="3">
        <f t="shared" si="91"/>
        <v>0.04</v>
      </c>
      <c r="F183" s="3">
        <f t="shared" si="97"/>
        <v>0.04</v>
      </c>
      <c r="G183" s="3">
        <f t="shared" si="93"/>
        <v>0</v>
      </c>
      <c r="H183" s="3"/>
      <c r="I183" s="3"/>
      <c r="J183" s="3"/>
      <c r="K183" s="3">
        <v>0.04</v>
      </c>
      <c r="L183" s="3"/>
      <c r="M183" s="3">
        <f t="shared" si="86"/>
        <v>0</v>
      </c>
      <c r="N183" s="3"/>
      <c r="O183" s="3"/>
      <c r="P183" s="3"/>
      <c r="Q183" s="3"/>
      <c r="R183" s="3"/>
      <c r="S183" s="3"/>
      <c r="T183" s="3"/>
      <c r="U183" s="3">
        <f t="shared" si="88"/>
        <v>0</v>
      </c>
      <c r="V183" s="3"/>
      <c r="W183" s="3"/>
      <c r="X183" s="3"/>
      <c r="Y183" s="3"/>
      <c r="Z183" s="3"/>
      <c r="AA183" s="3"/>
      <c r="AB183" s="3"/>
      <c r="AC183" s="3"/>
      <c r="AD183" s="3">
        <f t="shared" si="124"/>
        <v>0</v>
      </c>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f t="shared" si="87"/>
        <v>0</v>
      </c>
      <c r="BH183" s="3"/>
      <c r="BI183" s="3"/>
      <c r="BJ183" s="3"/>
      <c r="BK183" s="170" t="s">
        <v>460</v>
      </c>
      <c r="BL183" s="4" t="s">
        <v>128</v>
      </c>
      <c r="BM183" s="170"/>
      <c r="BN183" s="188" t="s">
        <v>97</v>
      </c>
      <c r="BO183" s="192" t="s">
        <v>399</v>
      </c>
      <c r="BP183" s="188" t="s">
        <v>637</v>
      </c>
      <c r="BQ183" s="133">
        <v>2021</v>
      </c>
      <c r="BR183" s="95"/>
      <c r="BS183" s="74"/>
      <c r="BT183" s="97"/>
      <c r="BU183" s="74"/>
      <c r="BV183" s="74"/>
      <c r="BW183" s="74"/>
      <c r="BX183" s="74"/>
      <c r="BY183" s="74"/>
      <c r="CH183" s="75">
        <v>2022</v>
      </c>
    </row>
    <row r="184" spans="1:87" s="75" customFormat="1" ht="54" x14ac:dyDescent="0.4">
      <c r="A184" s="188">
        <v>3</v>
      </c>
      <c r="B184" s="154" t="s">
        <v>619</v>
      </c>
      <c r="C184" s="3">
        <f t="shared" si="85"/>
        <v>0.15</v>
      </c>
      <c r="D184" s="3">
        <v>0.15</v>
      </c>
      <c r="E184" s="3">
        <f t="shared" ref="E184" si="125">BG184+U184+F184</f>
        <v>0</v>
      </c>
      <c r="F184" s="3">
        <f t="shared" si="97"/>
        <v>0</v>
      </c>
      <c r="G184" s="3">
        <f t="shared" si="93"/>
        <v>0</v>
      </c>
      <c r="H184" s="3"/>
      <c r="I184" s="3"/>
      <c r="J184" s="3"/>
      <c r="K184" s="76"/>
      <c r="L184" s="189"/>
      <c r="M184" s="3"/>
      <c r="N184" s="3"/>
      <c r="O184" s="3"/>
      <c r="P184" s="3"/>
      <c r="Q184" s="3"/>
      <c r="R184" s="3"/>
      <c r="S184" s="3"/>
      <c r="T184" s="3"/>
      <c r="U184" s="3">
        <f t="shared" si="88"/>
        <v>0</v>
      </c>
      <c r="V184" s="3"/>
      <c r="W184" s="3"/>
      <c r="X184" s="3"/>
      <c r="Y184" s="3"/>
      <c r="Z184" s="3"/>
      <c r="AA184" s="3"/>
      <c r="AB184" s="3"/>
      <c r="AC184" s="3"/>
      <c r="AD184" s="3"/>
      <c r="AE184" s="3"/>
      <c r="AF184" s="3"/>
      <c r="AG184" s="3"/>
      <c r="AH184" s="77"/>
      <c r="AI184" s="77"/>
      <c r="AJ184" s="3"/>
      <c r="AK184" s="3"/>
      <c r="AL184" s="3"/>
      <c r="AM184" s="3"/>
      <c r="AN184" s="3"/>
      <c r="AO184" s="3"/>
      <c r="AP184" s="3"/>
      <c r="AQ184" s="3"/>
      <c r="AR184" s="3"/>
      <c r="AS184" s="3"/>
      <c r="AT184" s="3"/>
      <c r="AU184" s="3"/>
      <c r="AV184" s="3"/>
      <c r="AW184" s="3"/>
      <c r="AX184" s="3"/>
      <c r="AY184" s="3"/>
      <c r="AZ184" s="78"/>
      <c r="BA184" s="3"/>
      <c r="BB184" s="3"/>
      <c r="BC184" s="3"/>
      <c r="BD184" s="3"/>
      <c r="BE184" s="3"/>
      <c r="BF184" s="3"/>
      <c r="BG184" s="3"/>
      <c r="BH184" s="3"/>
      <c r="BI184" s="79"/>
      <c r="BJ184" s="3"/>
      <c r="BK184" s="170" t="s">
        <v>460</v>
      </c>
      <c r="BL184" s="4" t="s">
        <v>128</v>
      </c>
      <c r="BM184" s="110"/>
      <c r="BN184" s="189" t="s">
        <v>97</v>
      </c>
      <c r="BO184" s="192" t="s">
        <v>630</v>
      </c>
      <c r="BP184" s="188" t="s">
        <v>638</v>
      </c>
      <c r="CH184" s="75">
        <v>2022</v>
      </c>
    </row>
    <row r="185" spans="1:87" s="75" customFormat="1" ht="36" x14ac:dyDescent="0.4">
      <c r="A185" s="188">
        <v>4</v>
      </c>
      <c r="B185" s="182" t="s">
        <v>691</v>
      </c>
      <c r="C185" s="3">
        <f>D185+E185</f>
        <v>0.12</v>
      </c>
      <c r="D185" s="3"/>
      <c r="E185" s="3">
        <f>BG185+U185+F185</f>
        <v>0.12</v>
      </c>
      <c r="F185" s="3">
        <f>G185+K185+L185+M185+R185+S185+T185</f>
        <v>0.12</v>
      </c>
      <c r="G185" s="3">
        <f t="shared" si="93"/>
        <v>0</v>
      </c>
      <c r="H185" s="3"/>
      <c r="I185" s="3"/>
      <c r="J185" s="3"/>
      <c r="K185" s="76"/>
      <c r="L185" s="3"/>
      <c r="M185" s="3">
        <f>N185+O185+P185</f>
        <v>0.12</v>
      </c>
      <c r="N185" s="3"/>
      <c r="O185" s="3"/>
      <c r="P185" s="3">
        <v>0.12</v>
      </c>
      <c r="Q185" s="3"/>
      <c r="R185" s="3"/>
      <c r="S185" s="3"/>
      <c r="T185" s="3"/>
      <c r="U185" s="3">
        <f>V185+W185+X185+Y185+Z185+AA185+AB185+AC185+AD185+AU185+AV185+AW185+AX185+AY185+AZ185+BA185+BB185+BC185+BD185+BE185+BF185</f>
        <v>0</v>
      </c>
      <c r="V185" s="3"/>
      <c r="W185" s="3"/>
      <c r="X185" s="3"/>
      <c r="Y185" s="3"/>
      <c r="Z185" s="3"/>
      <c r="AA185" s="3"/>
      <c r="AB185" s="3"/>
      <c r="AC185" s="3"/>
      <c r="AD185" s="3">
        <f>SUM(AE185:AT185)</f>
        <v>0</v>
      </c>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f>BH185+BI185+BJ185</f>
        <v>0</v>
      </c>
      <c r="BH185" s="3"/>
      <c r="BI185" s="3"/>
      <c r="BJ185" s="3"/>
      <c r="BK185" s="170" t="s">
        <v>460</v>
      </c>
      <c r="BL185" s="4" t="s">
        <v>128</v>
      </c>
      <c r="BM185" s="170" t="s">
        <v>692</v>
      </c>
      <c r="BN185" s="188" t="s">
        <v>97</v>
      </c>
      <c r="BO185" s="192"/>
      <c r="BP185" s="188" t="s">
        <v>638</v>
      </c>
    </row>
    <row r="186" spans="1:87" s="68" customFormat="1" ht="17.5" x14ac:dyDescent="0.35">
      <c r="A186" s="89" t="s">
        <v>182</v>
      </c>
      <c r="B186" s="12" t="s">
        <v>58</v>
      </c>
      <c r="C186" s="21">
        <f t="shared" si="85"/>
        <v>0</v>
      </c>
      <c r="D186" s="90"/>
      <c r="E186" s="90">
        <f t="shared" si="91"/>
        <v>0</v>
      </c>
      <c r="F186" s="90">
        <f t="shared" si="97"/>
        <v>0</v>
      </c>
      <c r="G186" s="90">
        <f t="shared" si="93"/>
        <v>0</v>
      </c>
      <c r="H186" s="90"/>
      <c r="I186" s="90"/>
      <c r="J186" s="90"/>
      <c r="K186" s="90"/>
      <c r="L186" s="90"/>
      <c r="M186" s="90">
        <f t="shared" si="86"/>
        <v>0</v>
      </c>
      <c r="N186" s="90"/>
      <c r="O186" s="90"/>
      <c r="P186" s="90"/>
      <c r="Q186" s="90"/>
      <c r="R186" s="90"/>
      <c r="S186" s="90"/>
      <c r="T186" s="90"/>
      <c r="U186" s="90">
        <f t="shared" si="88"/>
        <v>0</v>
      </c>
      <c r="V186" s="90"/>
      <c r="W186" s="90"/>
      <c r="X186" s="90"/>
      <c r="Y186" s="90"/>
      <c r="Z186" s="90"/>
      <c r="AA186" s="90"/>
      <c r="AB186" s="90"/>
      <c r="AC186" s="90"/>
      <c r="AD186" s="90">
        <f t="shared" si="124"/>
        <v>0</v>
      </c>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f t="shared" si="87"/>
        <v>0</v>
      </c>
      <c r="BH186" s="90"/>
      <c r="BI186" s="90"/>
      <c r="BJ186" s="90"/>
      <c r="BK186" s="169"/>
      <c r="BL186" s="169"/>
      <c r="BM186" s="89"/>
      <c r="BN186" s="169"/>
      <c r="BO186" s="122"/>
      <c r="BP186" s="89" t="s">
        <v>638</v>
      </c>
      <c r="BQ186" s="83"/>
      <c r="BR186" s="179"/>
    </row>
    <row r="187" spans="1:87" s="68" customFormat="1" ht="17.5" x14ac:dyDescent="0.35">
      <c r="A187" s="89" t="s">
        <v>182</v>
      </c>
      <c r="B187" s="12" t="s">
        <v>59</v>
      </c>
      <c r="C187" s="21">
        <f t="shared" si="85"/>
        <v>7</v>
      </c>
      <c r="D187" s="90">
        <v>0</v>
      </c>
      <c r="E187" s="90">
        <f t="shared" si="91"/>
        <v>7</v>
      </c>
      <c r="F187" s="90">
        <f t="shared" si="97"/>
        <v>7</v>
      </c>
      <c r="G187" s="90">
        <f t="shared" si="93"/>
        <v>0</v>
      </c>
      <c r="H187" s="90">
        <f>SUM(H188:H188)</f>
        <v>0</v>
      </c>
      <c r="I187" s="90">
        <f>SUM(I188:I188)</f>
        <v>0</v>
      </c>
      <c r="J187" s="90">
        <f>SUM(J188:J188)</f>
        <v>0</v>
      </c>
      <c r="K187" s="90">
        <f>SUM(K188:K188)</f>
        <v>6</v>
      </c>
      <c r="L187" s="90">
        <f>SUM(L188:L188)</f>
        <v>1</v>
      </c>
      <c r="M187" s="90">
        <f t="shared" si="86"/>
        <v>0</v>
      </c>
      <c r="N187" s="90">
        <f t="shared" ref="N187:T187" si="126">SUM(N188:N188)</f>
        <v>0</v>
      </c>
      <c r="O187" s="90">
        <f t="shared" si="126"/>
        <v>0</v>
      </c>
      <c r="P187" s="90">
        <f t="shared" si="126"/>
        <v>0</v>
      </c>
      <c r="Q187" s="90">
        <f t="shared" si="126"/>
        <v>0</v>
      </c>
      <c r="R187" s="90">
        <f t="shared" si="126"/>
        <v>0</v>
      </c>
      <c r="S187" s="90">
        <f t="shared" si="126"/>
        <v>0</v>
      </c>
      <c r="T187" s="90">
        <f t="shared" si="126"/>
        <v>0</v>
      </c>
      <c r="U187" s="90">
        <f t="shared" si="88"/>
        <v>0</v>
      </c>
      <c r="V187" s="90">
        <f t="shared" ref="V187:AC187" si="127">SUM(V188:V188)</f>
        <v>0</v>
      </c>
      <c r="W187" s="90">
        <f t="shared" si="127"/>
        <v>0</v>
      </c>
      <c r="X187" s="90">
        <f t="shared" si="127"/>
        <v>0</v>
      </c>
      <c r="Y187" s="90">
        <f t="shared" si="127"/>
        <v>0</v>
      </c>
      <c r="Z187" s="90">
        <f t="shared" si="127"/>
        <v>0</v>
      </c>
      <c r="AA187" s="90">
        <f t="shared" si="127"/>
        <v>0</v>
      </c>
      <c r="AB187" s="90">
        <f t="shared" si="127"/>
        <v>0</v>
      </c>
      <c r="AC187" s="90">
        <f t="shared" si="127"/>
        <v>0</v>
      </c>
      <c r="AD187" s="90">
        <f t="shared" si="124"/>
        <v>0</v>
      </c>
      <c r="AE187" s="90">
        <f t="shared" ref="AE187:BF187" si="128">SUM(AE188:AE188)</f>
        <v>0</v>
      </c>
      <c r="AF187" s="90">
        <f t="shared" si="128"/>
        <v>0</v>
      </c>
      <c r="AG187" s="90">
        <f t="shared" si="128"/>
        <v>0</v>
      </c>
      <c r="AH187" s="90">
        <f t="shared" si="128"/>
        <v>0</v>
      </c>
      <c r="AI187" s="90">
        <f t="shared" si="128"/>
        <v>0</v>
      </c>
      <c r="AJ187" s="90">
        <f t="shared" si="128"/>
        <v>0</v>
      </c>
      <c r="AK187" s="90">
        <f t="shared" si="128"/>
        <v>0</v>
      </c>
      <c r="AL187" s="90">
        <f t="shared" si="128"/>
        <v>0</v>
      </c>
      <c r="AM187" s="90">
        <f t="shared" si="128"/>
        <v>0</v>
      </c>
      <c r="AN187" s="90">
        <f t="shared" si="128"/>
        <v>0</v>
      </c>
      <c r="AO187" s="90">
        <f t="shared" si="128"/>
        <v>0</v>
      </c>
      <c r="AP187" s="90">
        <f t="shared" si="128"/>
        <v>0</v>
      </c>
      <c r="AQ187" s="90">
        <f t="shared" si="128"/>
        <v>0</v>
      </c>
      <c r="AR187" s="90">
        <f t="shared" si="128"/>
        <v>0</v>
      </c>
      <c r="AS187" s="90">
        <f t="shared" si="128"/>
        <v>0</v>
      </c>
      <c r="AT187" s="90">
        <f t="shared" si="128"/>
        <v>0</v>
      </c>
      <c r="AU187" s="90">
        <f t="shared" si="128"/>
        <v>0</v>
      </c>
      <c r="AV187" s="90">
        <f t="shared" si="128"/>
        <v>0</v>
      </c>
      <c r="AW187" s="90">
        <f t="shared" si="128"/>
        <v>0</v>
      </c>
      <c r="AX187" s="90">
        <f t="shared" si="128"/>
        <v>0</v>
      </c>
      <c r="AY187" s="90">
        <f t="shared" si="128"/>
        <v>0</v>
      </c>
      <c r="AZ187" s="90">
        <f t="shared" si="128"/>
        <v>0</v>
      </c>
      <c r="BA187" s="90">
        <f t="shared" si="128"/>
        <v>0</v>
      </c>
      <c r="BB187" s="90">
        <f t="shared" si="128"/>
        <v>0</v>
      </c>
      <c r="BC187" s="90">
        <f t="shared" si="128"/>
        <v>0</v>
      </c>
      <c r="BD187" s="90">
        <f t="shared" si="128"/>
        <v>0</v>
      </c>
      <c r="BE187" s="90">
        <f t="shared" si="128"/>
        <v>0</v>
      </c>
      <c r="BF187" s="90">
        <f t="shared" si="128"/>
        <v>0</v>
      </c>
      <c r="BG187" s="90">
        <f t="shared" si="87"/>
        <v>0</v>
      </c>
      <c r="BH187" s="90">
        <f>SUM(BH188:BH188)</f>
        <v>0</v>
      </c>
      <c r="BI187" s="90">
        <f>SUM(BI188:BI188)</f>
        <v>0</v>
      </c>
      <c r="BJ187" s="90">
        <f>SUM(BJ188:BJ188)</f>
        <v>0</v>
      </c>
      <c r="BK187" s="169"/>
      <c r="BL187" s="169"/>
      <c r="BM187" s="89"/>
      <c r="BN187" s="169"/>
      <c r="BO187" s="122"/>
      <c r="BP187" s="89" t="s">
        <v>638</v>
      </c>
      <c r="BQ187" s="83"/>
      <c r="BR187" s="179"/>
    </row>
    <row r="188" spans="1:87" s="75" customFormat="1" ht="54" x14ac:dyDescent="0.4">
      <c r="A188" s="188">
        <v>1</v>
      </c>
      <c r="B188" s="118" t="s">
        <v>287</v>
      </c>
      <c r="C188" s="71">
        <f t="shared" si="85"/>
        <v>7</v>
      </c>
      <c r="D188" s="3"/>
      <c r="E188" s="3">
        <f t="shared" si="91"/>
        <v>7</v>
      </c>
      <c r="F188" s="3">
        <f t="shared" si="97"/>
        <v>7</v>
      </c>
      <c r="G188" s="3">
        <f t="shared" si="93"/>
        <v>0</v>
      </c>
      <c r="H188" s="3"/>
      <c r="I188" s="3"/>
      <c r="J188" s="3"/>
      <c r="K188" s="3">
        <v>6</v>
      </c>
      <c r="L188" s="3">
        <v>1</v>
      </c>
      <c r="M188" s="3">
        <f t="shared" si="86"/>
        <v>0</v>
      </c>
      <c r="N188" s="3"/>
      <c r="O188" s="3"/>
      <c r="P188" s="3"/>
      <c r="Q188" s="3"/>
      <c r="R188" s="3"/>
      <c r="S188" s="3"/>
      <c r="T188" s="3"/>
      <c r="U188" s="3">
        <f t="shared" si="88"/>
        <v>0</v>
      </c>
      <c r="V188" s="3"/>
      <c r="W188" s="3"/>
      <c r="X188" s="3"/>
      <c r="Y188" s="3"/>
      <c r="Z188" s="3"/>
      <c r="AA188" s="3"/>
      <c r="AB188" s="3"/>
      <c r="AC188" s="3"/>
      <c r="AD188" s="3">
        <f t="shared" si="124"/>
        <v>0</v>
      </c>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f t="shared" si="87"/>
        <v>0</v>
      </c>
      <c r="BH188" s="3"/>
      <c r="BI188" s="3"/>
      <c r="BJ188" s="3"/>
      <c r="BK188" s="170" t="s">
        <v>460</v>
      </c>
      <c r="BL188" s="4" t="s">
        <v>128</v>
      </c>
      <c r="BM188" s="170" t="s">
        <v>288</v>
      </c>
      <c r="BN188" s="188" t="s">
        <v>100</v>
      </c>
      <c r="BO188" s="192" t="s">
        <v>391</v>
      </c>
      <c r="BP188" s="188" t="s">
        <v>637</v>
      </c>
      <c r="BQ188" s="133">
        <v>2021</v>
      </c>
      <c r="BR188" s="95"/>
      <c r="BS188" s="74"/>
      <c r="BT188" s="97"/>
      <c r="BU188" s="74"/>
      <c r="BV188" s="74"/>
      <c r="BW188" s="74"/>
      <c r="BX188" s="74"/>
      <c r="BY188" s="74"/>
      <c r="CH188" s="75">
        <v>2022</v>
      </c>
    </row>
    <row r="189" spans="1:87" s="68" customFormat="1" ht="17.5" x14ac:dyDescent="0.35">
      <c r="A189" s="89" t="s">
        <v>182</v>
      </c>
      <c r="B189" s="12" t="s">
        <v>60</v>
      </c>
      <c r="C189" s="21">
        <f t="shared" si="85"/>
        <v>0.5</v>
      </c>
      <c r="D189" s="90">
        <v>0</v>
      </c>
      <c r="E189" s="90">
        <f t="shared" si="91"/>
        <v>0.5</v>
      </c>
      <c r="F189" s="90">
        <f t="shared" si="97"/>
        <v>0.28999999999999998</v>
      </c>
      <c r="G189" s="90">
        <f t="shared" si="93"/>
        <v>0.28999999999999998</v>
      </c>
      <c r="H189" s="90">
        <f t="shared" ref="H189:BJ189" si="129">SUM(H190:H191)</f>
        <v>0.28999999999999998</v>
      </c>
      <c r="I189" s="90">
        <f t="shared" si="129"/>
        <v>0</v>
      </c>
      <c r="J189" s="90">
        <f t="shared" si="129"/>
        <v>0</v>
      </c>
      <c r="K189" s="90">
        <f t="shared" si="129"/>
        <v>0</v>
      </c>
      <c r="L189" s="90">
        <f t="shared" si="129"/>
        <v>0</v>
      </c>
      <c r="M189" s="90">
        <f t="shared" si="86"/>
        <v>0</v>
      </c>
      <c r="N189" s="90">
        <f t="shared" si="129"/>
        <v>0</v>
      </c>
      <c r="O189" s="90">
        <f t="shared" si="129"/>
        <v>0</v>
      </c>
      <c r="P189" s="90">
        <f t="shared" si="129"/>
        <v>0</v>
      </c>
      <c r="Q189" s="90">
        <f t="shared" si="129"/>
        <v>0</v>
      </c>
      <c r="R189" s="90">
        <f t="shared" si="129"/>
        <v>0</v>
      </c>
      <c r="S189" s="90">
        <f t="shared" si="129"/>
        <v>0</v>
      </c>
      <c r="T189" s="90">
        <f t="shared" si="129"/>
        <v>0</v>
      </c>
      <c r="U189" s="90">
        <f t="shared" si="88"/>
        <v>0.21</v>
      </c>
      <c r="V189" s="90">
        <f t="shared" si="129"/>
        <v>0</v>
      </c>
      <c r="W189" s="90">
        <f t="shared" si="129"/>
        <v>0</v>
      </c>
      <c r="X189" s="90">
        <f t="shared" si="129"/>
        <v>0</v>
      </c>
      <c r="Y189" s="90">
        <f t="shared" si="129"/>
        <v>0</v>
      </c>
      <c r="Z189" s="90">
        <f t="shared" si="129"/>
        <v>0</v>
      </c>
      <c r="AA189" s="90">
        <f t="shared" si="129"/>
        <v>0</v>
      </c>
      <c r="AB189" s="90">
        <f t="shared" si="129"/>
        <v>0</v>
      </c>
      <c r="AC189" s="90">
        <f t="shared" si="129"/>
        <v>0</v>
      </c>
      <c r="AD189" s="90">
        <f t="shared" si="124"/>
        <v>0</v>
      </c>
      <c r="AE189" s="90">
        <f t="shared" si="129"/>
        <v>0</v>
      </c>
      <c r="AF189" s="90">
        <f t="shared" si="129"/>
        <v>0</v>
      </c>
      <c r="AG189" s="90">
        <f t="shared" si="129"/>
        <v>0</v>
      </c>
      <c r="AH189" s="90">
        <f t="shared" si="129"/>
        <v>0</v>
      </c>
      <c r="AI189" s="90">
        <f t="shared" si="129"/>
        <v>0</v>
      </c>
      <c r="AJ189" s="90">
        <f t="shared" si="129"/>
        <v>0</v>
      </c>
      <c r="AK189" s="90">
        <f t="shared" si="129"/>
        <v>0</v>
      </c>
      <c r="AL189" s="90">
        <f t="shared" si="129"/>
        <v>0</v>
      </c>
      <c r="AM189" s="90">
        <f t="shared" si="129"/>
        <v>0</v>
      </c>
      <c r="AN189" s="90">
        <f t="shared" si="129"/>
        <v>0</v>
      </c>
      <c r="AO189" s="90">
        <f t="shared" si="129"/>
        <v>0</v>
      </c>
      <c r="AP189" s="90">
        <f t="shared" si="129"/>
        <v>0</v>
      </c>
      <c r="AQ189" s="90">
        <f t="shared" si="129"/>
        <v>0</v>
      </c>
      <c r="AR189" s="90">
        <f t="shared" si="129"/>
        <v>0</v>
      </c>
      <c r="AS189" s="90">
        <f t="shared" si="129"/>
        <v>0</v>
      </c>
      <c r="AT189" s="90">
        <f t="shared" si="129"/>
        <v>0</v>
      </c>
      <c r="AU189" s="90">
        <f t="shared" si="129"/>
        <v>0</v>
      </c>
      <c r="AV189" s="90">
        <f t="shared" si="129"/>
        <v>0</v>
      </c>
      <c r="AW189" s="90">
        <f t="shared" si="129"/>
        <v>0</v>
      </c>
      <c r="AX189" s="90">
        <f t="shared" si="129"/>
        <v>0.21</v>
      </c>
      <c r="AY189" s="90">
        <f t="shared" si="129"/>
        <v>0</v>
      </c>
      <c r="AZ189" s="90">
        <f t="shared" si="129"/>
        <v>0</v>
      </c>
      <c r="BA189" s="90">
        <f t="shared" si="129"/>
        <v>0</v>
      </c>
      <c r="BB189" s="90">
        <f t="shared" si="129"/>
        <v>0</v>
      </c>
      <c r="BC189" s="90">
        <f t="shared" si="129"/>
        <v>0</v>
      </c>
      <c r="BD189" s="90">
        <f t="shared" si="129"/>
        <v>0</v>
      </c>
      <c r="BE189" s="90">
        <f t="shared" si="129"/>
        <v>0</v>
      </c>
      <c r="BF189" s="90">
        <f t="shared" si="129"/>
        <v>0</v>
      </c>
      <c r="BG189" s="90">
        <f t="shared" si="87"/>
        <v>0</v>
      </c>
      <c r="BH189" s="90">
        <f t="shared" si="129"/>
        <v>0</v>
      </c>
      <c r="BI189" s="90">
        <f t="shared" si="129"/>
        <v>0</v>
      </c>
      <c r="BJ189" s="90">
        <f t="shared" si="129"/>
        <v>0</v>
      </c>
      <c r="BK189" s="89"/>
      <c r="BL189" s="169"/>
      <c r="BM189" s="169"/>
      <c r="BN189" s="169"/>
      <c r="BO189" s="122"/>
      <c r="BP189" s="89" t="s">
        <v>638</v>
      </c>
      <c r="BQ189" s="139"/>
      <c r="BR189" s="185"/>
    </row>
    <row r="190" spans="1:87" s="75" customFormat="1" ht="36" x14ac:dyDescent="0.4">
      <c r="A190" s="188">
        <v>1</v>
      </c>
      <c r="B190" s="119" t="s">
        <v>472</v>
      </c>
      <c r="C190" s="71">
        <f t="shared" si="85"/>
        <v>0.35499999999999998</v>
      </c>
      <c r="D190" s="3"/>
      <c r="E190" s="3">
        <f t="shared" si="91"/>
        <v>0.35499999999999998</v>
      </c>
      <c r="F190" s="3">
        <f t="shared" si="97"/>
        <v>0.14499999999999999</v>
      </c>
      <c r="G190" s="3">
        <f t="shared" si="93"/>
        <v>0.14499999999999999</v>
      </c>
      <c r="H190" s="3">
        <v>0.14499999999999999</v>
      </c>
      <c r="I190" s="3"/>
      <c r="J190" s="3"/>
      <c r="K190" s="3"/>
      <c r="L190" s="3"/>
      <c r="M190" s="3">
        <f t="shared" si="86"/>
        <v>0</v>
      </c>
      <c r="N190" s="3"/>
      <c r="O190" s="3"/>
      <c r="P190" s="3"/>
      <c r="Q190" s="3"/>
      <c r="R190" s="3"/>
      <c r="S190" s="3"/>
      <c r="T190" s="3"/>
      <c r="U190" s="3">
        <f t="shared" si="88"/>
        <v>0.21</v>
      </c>
      <c r="V190" s="3"/>
      <c r="W190" s="3"/>
      <c r="X190" s="3"/>
      <c r="Y190" s="3"/>
      <c r="Z190" s="3"/>
      <c r="AA190" s="3"/>
      <c r="AB190" s="3"/>
      <c r="AC190" s="3"/>
      <c r="AD190" s="3">
        <f t="shared" si="124"/>
        <v>0</v>
      </c>
      <c r="AE190" s="3"/>
      <c r="AF190" s="3"/>
      <c r="AG190" s="3"/>
      <c r="AH190" s="3"/>
      <c r="AI190" s="3"/>
      <c r="AJ190" s="3"/>
      <c r="AK190" s="3"/>
      <c r="AL190" s="3"/>
      <c r="AM190" s="3"/>
      <c r="AN190" s="3"/>
      <c r="AO190" s="3"/>
      <c r="AP190" s="3"/>
      <c r="AQ190" s="3"/>
      <c r="AR190" s="3"/>
      <c r="AS190" s="3"/>
      <c r="AT190" s="3"/>
      <c r="AU190" s="3"/>
      <c r="AV190" s="3"/>
      <c r="AW190" s="3"/>
      <c r="AX190" s="3">
        <v>0.21</v>
      </c>
      <c r="AY190" s="3"/>
      <c r="AZ190" s="3"/>
      <c r="BA190" s="3"/>
      <c r="BB190" s="3"/>
      <c r="BC190" s="3"/>
      <c r="BD190" s="3"/>
      <c r="BE190" s="3"/>
      <c r="BF190" s="3"/>
      <c r="BG190" s="3">
        <f t="shared" si="87"/>
        <v>0</v>
      </c>
      <c r="BH190" s="3"/>
      <c r="BI190" s="3"/>
      <c r="BJ190" s="3"/>
      <c r="BK190" s="170" t="s">
        <v>460</v>
      </c>
      <c r="BL190" s="188" t="s">
        <v>135</v>
      </c>
      <c r="BM190" s="170"/>
      <c r="BN190" s="188" t="s">
        <v>101</v>
      </c>
      <c r="BO190" s="189" t="s">
        <v>544</v>
      </c>
      <c r="BP190" s="188" t="s">
        <v>638</v>
      </c>
      <c r="CH190" s="75">
        <v>2022</v>
      </c>
    </row>
    <row r="191" spans="1:87" s="75" customFormat="1" ht="36" x14ac:dyDescent="0.4">
      <c r="A191" s="188">
        <v>2</v>
      </c>
      <c r="B191" s="84" t="s">
        <v>361</v>
      </c>
      <c r="C191" s="71">
        <f t="shared" si="85"/>
        <v>0.14499999999999999</v>
      </c>
      <c r="D191" s="3"/>
      <c r="E191" s="3">
        <f t="shared" si="91"/>
        <v>0.14499999999999999</v>
      </c>
      <c r="F191" s="3">
        <f t="shared" si="97"/>
        <v>0.14499999999999999</v>
      </c>
      <c r="G191" s="3">
        <f t="shared" si="93"/>
        <v>0.14499999999999999</v>
      </c>
      <c r="H191" s="3">
        <v>0.14499999999999999</v>
      </c>
      <c r="I191" s="3"/>
      <c r="J191" s="3"/>
      <c r="K191" s="3"/>
      <c r="L191" s="3"/>
      <c r="M191" s="3">
        <f t="shared" si="86"/>
        <v>0</v>
      </c>
      <c r="N191" s="3"/>
      <c r="O191" s="3"/>
      <c r="P191" s="3"/>
      <c r="Q191" s="3"/>
      <c r="R191" s="3"/>
      <c r="S191" s="3"/>
      <c r="T191" s="3"/>
      <c r="U191" s="3">
        <f t="shared" si="88"/>
        <v>0</v>
      </c>
      <c r="V191" s="3"/>
      <c r="W191" s="3"/>
      <c r="X191" s="3"/>
      <c r="Y191" s="3"/>
      <c r="Z191" s="3"/>
      <c r="AA191" s="3"/>
      <c r="AB191" s="3"/>
      <c r="AC191" s="3"/>
      <c r="AD191" s="3">
        <f t="shared" si="124"/>
        <v>0</v>
      </c>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f t="shared" si="87"/>
        <v>0</v>
      </c>
      <c r="BH191" s="3"/>
      <c r="BI191" s="3"/>
      <c r="BJ191" s="3"/>
      <c r="BK191" s="170" t="s">
        <v>460</v>
      </c>
      <c r="BL191" s="188" t="s">
        <v>147</v>
      </c>
      <c r="BM191" s="170" t="s">
        <v>289</v>
      </c>
      <c r="BN191" s="188" t="s">
        <v>101</v>
      </c>
      <c r="BO191" s="189" t="s">
        <v>411</v>
      </c>
      <c r="BP191" s="188" t="s">
        <v>637</v>
      </c>
      <c r="BQ191" s="133">
        <v>2021</v>
      </c>
      <c r="BR191" s="120"/>
      <c r="BT191" s="73"/>
      <c r="BV191" s="75" t="s">
        <v>440</v>
      </c>
      <c r="CH191" s="75">
        <v>2022</v>
      </c>
    </row>
    <row r="192" spans="1:87" s="68" customFormat="1" ht="35" x14ac:dyDescent="0.35">
      <c r="A192" s="89" t="s">
        <v>182</v>
      </c>
      <c r="B192" s="12" t="s">
        <v>61</v>
      </c>
      <c r="C192" s="21">
        <f t="shared" ref="C192" si="130">D192+E192</f>
        <v>20</v>
      </c>
      <c r="D192" s="90">
        <v>0</v>
      </c>
      <c r="E192" s="90">
        <f t="shared" ref="E192" si="131">F192+U192+BG192</f>
        <v>20</v>
      </c>
      <c r="F192" s="90">
        <f t="shared" ref="F192" si="132">G192+K192+L192+M192+R192+S192+T192</f>
        <v>20</v>
      </c>
      <c r="G192" s="90">
        <f t="shared" si="93"/>
        <v>0</v>
      </c>
      <c r="H192" s="90">
        <f>SUM(H193:H193)</f>
        <v>0</v>
      </c>
      <c r="I192" s="90">
        <f>SUM(I193:I193)</f>
        <v>0</v>
      </c>
      <c r="J192" s="90">
        <f>SUM(J193:J193)</f>
        <v>0</v>
      </c>
      <c r="K192" s="90">
        <f>SUM(K193:K193)</f>
        <v>15</v>
      </c>
      <c r="L192" s="90">
        <f>SUM(L193:L193)</f>
        <v>5</v>
      </c>
      <c r="M192" s="90">
        <f t="shared" ref="M192" si="133">N192+O192+P192</f>
        <v>0</v>
      </c>
      <c r="N192" s="90">
        <f t="shared" ref="N192:T192" si="134">SUM(N193:N193)</f>
        <v>0</v>
      </c>
      <c r="O192" s="90">
        <f t="shared" si="134"/>
        <v>0</v>
      </c>
      <c r="P192" s="90">
        <f t="shared" si="134"/>
        <v>0</v>
      </c>
      <c r="Q192" s="90">
        <f t="shared" si="134"/>
        <v>0</v>
      </c>
      <c r="R192" s="90">
        <f t="shared" si="134"/>
        <v>0</v>
      </c>
      <c r="S192" s="90">
        <f t="shared" si="134"/>
        <v>0</v>
      </c>
      <c r="T192" s="90">
        <f t="shared" si="134"/>
        <v>0</v>
      </c>
      <c r="U192" s="90">
        <f t="shared" ref="U192" si="135">V192+W192+X192+Y192+Z192+AA192+AB192+AC192+AD192+AU192+AV192+AW192+AX192+AY192+AZ192+BA192+BB192+BC192+BD192+BE192+BF192</f>
        <v>0</v>
      </c>
      <c r="V192" s="90">
        <f t="shared" ref="V192:AC192" si="136">SUM(V193:V193)</f>
        <v>0</v>
      </c>
      <c r="W192" s="90">
        <f t="shared" si="136"/>
        <v>0</v>
      </c>
      <c r="X192" s="90">
        <f t="shared" si="136"/>
        <v>0</v>
      </c>
      <c r="Y192" s="90">
        <f t="shared" si="136"/>
        <v>0</v>
      </c>
      <c r="Z192" s="90">
        <f t="shared" si="136"/>
        <v>0</v>
      </c>
      <c r="AA192" s="90">
        <f t="shared" si="136"/>
        <v>0</v>
      </c>
      <c r="AB192" s="90">
        <f t="shared" si="136"/>
        <v>0</v>
      </c>
      <c r="AC192" s="90">
        <f t="shared" si="136"/>
        <v>0</v>
      </c>
      <c r="AD192" s="90">
        <f t="shared" ref="AD192" si="137">SUM(AE192:AT192)</f>
        <v>0</v>
      </c>
      <c r="AE192" s="90">
        <f t="shared" ref="AE192:BF192" si="138">SUM(AE193:AE193)</f>
        <v>0</v>
      </c>
      <c r="AF192" s="90">
        <f t="shared" si="138"/>
        <v>0</v>
      </c>
      <c r="AG192" s="90">
        <f t="shared" si="138"/>
        <v>0</v>
      </c>
      <c r="AH192" s="90">
        <f t="shared" si="138"/>
        <v>0</v>
      </c>
      <c r="AI192" s="90">
        <f t="shared" si="138"/>
        <v>0</v>
      </c>
      <c r="AJ192" s="90">
        <f t="shared" si="138"/>
        <v>0</v>
      </c>
      <c r="AK192" s="90">
        <f t="shared" si="138"/>
        <v>0</v>
      </c>
      <c r="AL192" s="90">
        <f t="shared" si="138"/>
        <v>0</v>
      </c>
      <c r="AM192" s="90">
        <f t="shared" si="138"/>
        <v>0</v>
      </c>
      <c r="AN192" s="90">
        <f t="shared" si="138"/>
        <v>0</v>
      </c>
      <c r="AO192" s="90">
        <f t="shared" si="138"/>
        <v>0</v>
      </c>
      <c r="AP192" s="90">
        <f t="shared" si="138"/>
        <v>0</v>
      </c>
      <c r="AQ192" s="90">
        <f t="shared" si="138"/>
        <v>0</v>
      </c>
      <c r="AR192" s="90">
        <f t="shared" si="138"/>
        <v>0</v>
      </c>
      <c r="AS192" s="90">
        <f t="shared" si="138"/>
        <v>0</v>
      </c>
      <c r="AT192" s="90">
        <f t="shared" si="138"/>
        <v>0</v>
      </c>
      <c r="AU192" s="90">
        <f t="shared" si="138"/>
        <v>0</v>
      </c>
      <c r="AV192" s="90">
        <f t="shared" si="138"/>
        <v>0</v>
      </c>
      <c r="AW192" s="90">
        <f t="shared" si="138"/>
        <v>0</v>
      </c>
      <c r="AX192" s="90">
        <f t="shared" si="138"/>
        <v>0</v>
      </c>
      <c r="AY192" s="90">
        <f t="shared" si="138"/>
        <v>0</v>
      </c>
      <c r="AZ192" s="90">
        <f t="shared" si="138"/>
        <v>0</v>
      </c>
      <c r="BA192" s="90">
        <f t="shared" si="138"/>
        <v>0</v>
      </c>
      <c r="BB192" s="90">
        <f t="shared" si="138"/>
        <v>0</v>
      </c>
      <c r="BC192" s="90">
        <f t="shared" si="138"/>
        <v>0</v>
      </c>
      <c r="BD192" s="90">
        <f t="shared" si="138"/>
        <v>0</v>
      </c>
      <c r="BE192" s="90">
        <f t="shared" si="138"/>
        <v>0</v>
      </c>
      <c r="BF192" s="90">
        <f t="shared" si="138"/>
        <v>0</v>
      </c>
      <c r="BG192" s="90">
        <f t="shared" ref="BG192" si="139">BH192+BI192+BJ192</f>
        <v>0</v>
      </c>
      <c r="BH192" s="90">
        <f>SUM(BH193:BH193)</f>
        <v>0</v>
      </c>
      <c r="BI192" s="90">
        <f>SUM(BI193:BI193)</f>
        <v>0</v>
      </c>
      <c r="BJ192" s="90"/>
      <c r="BK192" s="169"/>
      <c r="BL192" s="169"/>
      <c r="BM192" s="89"/>
      <c r="BN192" s="169"/>
      <c r="BO192" s="122"/>
      <c r="BP192" s="89"/>
      <c r="BQ192" s="139"/>
      <c r="BR192" s="179"/>
    </row>
    <row r="193" spans="1:87" s="75" customFormat="1" ht="36" x14ac:dyDescent="0.4">
      <c r="A193" s="188">
        <v>1</v>
      </c>
      <c r="B193" s="191" t="s">
        <v>693</v>
      </c>
      <c r="C193" s="3">
        <f>D193+E193</f>
        <v>20</v>
      </c>
      <c r="D193" s="3"/>
      <c r="E193" s="3">
        <f>BG193+U193+F193</f>
        <v>20</v>
      </c>
      <c r="F193" s="3">
        <f>G193+K193+L193+M193+R193+S193+T193</f>
        <v>20</v>
      </c>
      <c r="G193" s="3">
        <f t="shared" si="93"/>
        <v>0</v>
      </c>
      <c r="H193" s="3"/>
      <c r="I193" s="3"/>
      <c r="J193" s="3"/>
      <c r="K193" s="76">
        <v>15</v>
      </c>
      <c r="L193" s="3">
        <v>5</v>
      </c>
      <c r="M193" s="3">
        <f t="shared" ref="M193" si="140">N193+O193+P193</f>
        <v>0</v>
      </c>
      <c r="N193" s="3"/>
      <c r="O193" s="3"/>
      <c r="P193" s="3"/>
      <c r="Q193" s="3"/>
      <c r="R193" s="3"/>
      <c r="S193" s="3"/>
      <c r="T193" s="3"/>
      <c r="U193" s="3">
        <f>V193+W193+X193+Y193+Z193+AA193+AB193+AC193+AD193+AU193+AV193+AW193+AX193+AY193+AZ193+BA193+BB193+BC193+BD193+BE193+BF193</f>
        <v>0</v>
      </c>
      <c r="V193" s="3"/>
      <c r="W193" s="3"/>
      <c r="X193" s="3"/>
      <c r="Y193" s="3"/>
      <c r="Z193" s="3"/>
      <c r="AA193" s="3"/>
      <c r="AB193" s="3"/>
      <c r="AC193" s="3"/>
      <c r="AD193" s="3">
        <f t="shared" ref="AD193" si="141">SUM(AE193:AT193)</f>
        <v>0</v>
      </c>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f t="shared" ref="BG193" si="142">BH193+BI193+BJ193</f>
        <v>0</v>
      </c>
      <c r="BH193" s="3"/>
      <c r="BI193" s="3"/>
      <c r="BJ193" s="3"/>
      <c r="BK193" s="170" t="s">
        <v>460</v>
      </c>
      <c r="BL193" s="4" t="s">
        <v>128</v>
      </c>
      <c r="BM193" s="170" t="s">
        <v>694</v>
      </c>
      <c r="BN193" s="188" t="s">
        <v>102</v>
      </c>
      <c r="BO193" s="192"/>
      <c r="BP193" s="188" t="s">
        <v>638</v>
      </c>
      <c r="BQ193" s="142"/>
      <c r="BR193" s="183"/>
      <c r="BS193" s="74"/>
      <c r="BT193" s="74"/>
      <c r="BU193" s="74"/>
      <c r="BV193" s="74"/>
      <c r="BW193" s="74"/>
      <c r="BX193" s="74"/>
    </row>
    <row r="194" spans="1:87" s="68" customFormat="1" ht="17.5" x14ac:dyDescent="0.35">
      <c r="A194" s="89" t="s">
        <v>182</v>
      </c>
      <c r="B194" s="96" t="s">
        <v>62</v>
      </c>
      <c r="C194" s="21">
        <f t="shared" ref="C194:C248" si="143">D194+E194</f>
        <v>0</v>
      </c>
      <c r="D194" s="90"/>
      <c r="E194" s="90">
        <f t="shared" ref="E194:E250" si="144">F194+U194+BG194</f>
        <v>0</v>
      </c>
      <c r="F194" s="90">
        <f t="shared" ref="F194:F250" si="145">G194+K194+L194+M194+R194+S194+T194</f>
        <v>0</v>
      </c>
      <c r="G194" s="90">
        <f t="shared" si="93"/>
        <v>0</v>
      </c>
      <c r="H194" s="90"/>
      <c r="I194" s="90"/>
      <c r="J194" s="90"/>
      <c r="K194" s="90"/>
      <c r="L194" s="90"/>
      <c r="M194" s="90">
        <f t="shared" ref="M194:M248" si="146">N194+O194+P194</f>
        <v>0</v>
      </c>
      <c r="N194" s="90"/>
      <c r="O194" s="90"/>
      <c r="P194" s="90"/>
      <c r="Q194" s="90"/>
      <c r="R194" s="90"/>
      <c r="S194" s="90"/>
      <c r="T194" s="90"/>
      <c r="U194" s="90">
        <f t="shared" ref="U194:U249" si="147">V194+W194+X194+Y194+Z194+AA194+AB194+AC194+AD194+AU194+AV194+AW194+AX194+AY194+AZ194+BA194+BB194+BC194+BD194+BE194+BF194</f>
        <v>0</v>
      </c>
      <c r="V194" s="90"/>
      <c r="W194" s="90"/>
      <c r="X194" s="90"/>
      <c r="Y194" s="90"/>
      <c r="Z194" s="90"/>
      <c r="AA194" s="90"/>
      <c r="AB194" s="90"/>
      <c r="AC194" s="90"/>
      <c r="AD194" s="90">
        <f t="shared" si="124"/>
        <v>0</v>
      </c>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f t="shared" ref="BG194:BG248" si="148">BH194+BI194+BJ194</f>
        <v>0</v>
      </c>
      <c r="BH194" s="90"/>
      <c r="BI194" s="90"/>
      <c r="BJ194" s="90"/>
      <c r="BK194" s="169"/>
      <c r="BL194" s="169"/>
      <c r="BM194" s="169"/>
      <c r="BN194" s="169"/>
      <c r="BO194" s="122"/>
      <c r="BP194" s="89"/>
      <c r="BQ194" s="139"/>
    </row>
    <row r="195" spans="1:87" s="68" customFormat="1" ht="17.5" x14ac:dyDescent="0.35">
      <c r="A195" s="89" t="s">
        <v>182</v>
      </c>
      <c r="B195" s="96" t="s">
        <v>63</v>
      </c>
      <c r="C195" s="21">
        <f t="shared" si="143"/>
        <v>0</v>
      </c>
      <c r="D195" s="90"/>
      <c r="E195" s="90">
        <f t="shared" si="144"/>
        <v>0</v>
      </c>
      <c r="F195" s="90">
        <f t="shared" si="145"/>
        <v>0</v>
      </c>
      <c r="G195" s="90">
        <f t="shared" si="93"/>
        <v>0</v>
      </c>
      <c r="H195" s="90"/>
      <c r="I195" s="90"/>
      <c r="J195" s="90"/>
      <c r="K195" s="90"/>
      <c r="L195" s="90"/>
      <c r="M195" s="90">
        <f t="shared" si="146"/>
        <v>0</v>
      </c>
      <c r="N195" s="90"/>
      <c r="O195" s="90"/>
      <c r="P195" s="90"/>
      <c r="Q195" s="90"/>
      <c r="R195" s="90"/>
      <c r="S195" s="90"/>
      <c r="T195" s="90"/>
      <c r="U195" s="90">
        <f t="shared" si="147"/>
        <v>0</v>
      </c>
      <c r="V195" s="90"/>
      <c r="W195" s="90"/>
      <c r="X195" s="90"/>
      <c r="Y195" s="90"/>
      <c r="Z195" s="90"/>
      <c r="AA195" s="90"/>
      <c r="AB195" s="90"/>
      <c r="AC195" s="90"/>
      <c r="AD195" s="90">
        <f t="shared" si="124"/>
        <v>0</v>
      </c>
      <c r="AE195" s="90"/>
      <c r="AF195" s="90"/>
      <c r="AG195" s="90"/>
      <c r="AH195" s="90"/>
      <c r="AI195" s="90"/>
      <c r="AJ195" s="90"/>
      <c r="AK195" s="90"/>
      <c r="AL195" s="90"/>
      <c r="AM195" s="90"/>
      <c r="AN195" s="90"/>
      <c r="AO195" s="90"/>
      <c r="AP195" s="90"/>
      <c r="AQ195" s="90"/>
      <c r="AR195" s="90"/>
      <c r="AS195" s="90">
        <v>0</v>
      </c>
      <c r="AT195" s="90"/>
      <c r="AU195" s="90"/>
      <c r="AV195" s="90"/>
      <c r="AW195" s="90"/>
      <c r="AX195" s="90"/>
      <c r="AY195" s="90"/>
      <c r="AZ195" s="90"/>
      <c r="BA195" s="90"/>
      <c r="BB195" s="90"/>
      <c r="BC195" s="90"/>
      <c r="BD195" s="90"/>
      <c r="BE195" s="90"/>
      <c r="BF195" s="90"/>
      <c r="BG195" s="90">
        <f t="shared" si="148"/>
        <v>0</v>
      </c>
      <c r="BH195" s="90"/>
      <c r="BI195" s="90"/>
      <c r="BJ195" s="90"/>
      <c r="BK195" s="169"/>
      <c r="BL195" s="169"/>
      <c r="BM195" s="89"/>
      <c r="BN195" s="169"/>
      <c r="BO195" s="122"/>
      <c r="BP195" s="89"/>
      <c r="BQ195" s="139"/>
      <c r="BR195" s="179"/>
    </row>
    <row r="196" spans="1:87" s="68" customFormat="1" ht="17.5" x14ac:dyDescent="0.35">
      <c r="A196" s="169" t="s">
        <v>290</v>
      </c>
      <c r="B196" s="96" t="s">
        <v>64</v>
      </c>
      <c r="C196" s="21">
        <f t="shared" si="143"/>
        <v>1</v>
      </c>
      <c r="D196" s="90">
        <v>0</v>
      </c>
      <c r="E196" s="90">
        <f t="shared" si="144"/>
        <v>1</v>
      </c>
      <c r="F196" s="90">
        <f t="shared" si="145"/>
        <v>1</v>
      </c>
      <c r="G196" s="90">
        <f t="shared" si="93"/>
        <v>0</v>
      </c>
      <c r="H196" s="90">
        <v>0</v>
      </c>
      <c r="I196" s="90">
        <v>0</v>
      </c>
      <c r="J196" s="90">
        <v>0</v>
      </c>
      <c r="K196" s="90">
        <f>SUM(K197:K198)</f>
        <v>1</v>
      </c>
      <c r="L196" s="90">
        <v>0</v>
      </c>
      <c r="M196" s="90">
        <f t="shared" si="146"/>
        <v>0</v>
      </c>
      <c r="N196" s="90">
        <v>0</v>
      </c>
      <c r="O196" s="90">
        <v>0</v>
      </c>
      <c r="P196" s="90">
        <v>0</v>
      </c>
      <c r="Q196" s="90">
        <v>0</v>
      </c>
      <c r="R196" s="90">
        <v>0</v>
      </c>
      <c r="S196" s="90">
        <v>0</v>
      </c>
      <c r="T196" s="90">
        <v>0</v>
      </c>
      <c r="U196" s="90">
        <f t="shared" si="147"/>
        <v>0</v>
      </c>
      <c r="V196" s="90">
        <v>0</v>
      </c>
      <c r="W196" s="90">
        <v>0</v>
      </c>
      <c r="X196" s="90">
        <v>0</v>
      </c>
      <c r="Y196" s="90">
        <v>0</v>
      </c>
      <c r="Z196" s="90">
        <v>0</v>
      </c>
      <c r="AA196" s="90">
        <v>0</v>
      </c>
      <c r="AB196" s="90">
        <v>0</v>
      </c>
      <c r="AC196" s="90">
        <v>0</v>
      </c>
      <c r="AD196" s="90">
        <f t="shared" si="124"/>
        <v>0</v>
      </c>
      <c r="AE196" s="90">
        <v>0</v>
      </c>
      <c r="AF196" s="90">
        <v>0</v>
      </c>
      <c r="AG196" s="90">
        <v>0</v>
      </c>
      <c r="AH196" s="90">
        <v>0</v>
      </c>
      <c r="AI196" s="90">
        <v>0</v>
      </c>
      <c r="AJ196" s="90">
        <v>0</v>
      </c>
      <c r="AK196" s="90">
        <v>0</v>
      </c>
      <c r="AL196" s="90">
        <v>0</v>
      </c>
      <c r="AM196" s="90">
        <v>0</v>
      </c>
      <c r="AN196" s="90">
        <v>0</v>
      </c>
      <c r="AO196" s="90">
        <v>0</v>
      </c>
      <c r="AP196" s="90">
        <v>0</v>
      </c>
      <c r="AQ196" s="90">
        <v>0</v>
      </c>
      <c r="AR196" s="90">
        <v>0</v>
      </c>
      <c r="AS196" s="90">
        <v>0</v>
      </c>
      <c r="AT196" s="90">
        <v>0</v>
      </c>
      <c r="AU196" s="90">
        <v>0</v>
      </c>
      <c r="AV196" s="90">
        <v>0</v>
      </c>
      <c r="AW196" s="90">
        <v>0</v>
      </c>
      <c r="AX196" s="90">
        <v>0</v>
      </c>
      <c r="AY196" s="90">
        <v>0</v>
      </c>
      <c r="AZ196" s="90">
        <v>0</v>
      </c>
      <c r="BA196" s="90">
        <v>0</v>
      </c>
      <c r="BB196" s="90">
        <v>0</v>
      </c>
      <c r="BC196" s="90">
        <v>0</v>
      </c>
      <c r="BD196" s="90">
        <v>0</v>
      </c>
      <c r="BE196" s="90">
        <v>0</v>
      </c>
      <c r="BF196" s="90">
        <v>0</v>
      </c>
      <c r="BG196" s="90">
        <f t="shared" si="148"/>
        <v>0</v>
      </c>
      <c r="BH196" s="90">
        <f t="shared" ref="BH196:BK196" si="149">SUM(BH197)</f>
        <v>0</v>
      </c>
      <c r="BI196" s="90">
        <f t="shared" si="149"/>
        <v>0</v>
      </c>
      <c r="BJ196" s="90">
        <f t="shared" si="149"/>
        <v>0</v>
      </c>
      <c r="BK196" s="90">
        <f t="shared" si="149"/>
        <v>0</v>
      </c>
      <c r="BL196" s="90"/>
      <c r="BM196" s="89"/>
      <c r="BN196" s="169"/>
      <c r="BO196" s="122"/>
      <c r="BP196" s="89"/>
      <c r="BQ196" s="139"/>
      <c r="BR196" s="179"/>
    </row>
    <row r="197" spans="1:87" s="75" customFormat="1" ht="72" x14ac:dyDescent="0.4">
      <c r="A197" s="188">
        <v>1</v>
      </c>
      <c r="B197" s="187" t="s">
        <v>695</v>
      </c>
      <c r="C197" s="71">
        <f t="shared" si="143"/>
        <v>0.5</v>
      </c>
      <c r="D197" s="3"/>
      <c r="E197" s="3">
        <f t="shared" si="144"/>
        <v>0.5</v>
      </c>
      <c r="F197" s="3">
        <f t="shared" si="145"/>
        <v>0.5</v>
      </c>
      <c r="G197" s="3">
        <f t="shared" si="93"/>
        <v>0</v>
      </c>
      <c r="H197" s="170"/>
      <c r="I197" s="170"/>
      <c r="J197" s="170"/>
      <c r="K197" s="188">
        <v>0.5</v>
      </c>
      <c r="L197" s="188"/>
      <c r="M197" s="3">
        <f t="shared" si="146"/>
        <v>0</v>
      </c>
      <c r="N197" s="188"/>
      <c r="O197" s="188"/>
      <c r="P197" s="188"/>
      <c r="Q197" s="170"/>
      <c r="R197" s="188"/>
      <c r="S197" s="170"/>
      <c r="T197" s="170"/>
      <c r="U197" s="3">
        <f t="shared" si="147"/>
        <v>0</v>
      </c>
      <c r="V197" s="188"/>
      <c r="W197" s="170"/>
      <c r="X197" s="170"/>
      <c r="Y197" s="170"/>
      <c r="Z197" s="170"/>
      <c r="AA197" s="170"/>
      <c r="AB197" s="170"/>
      <c r="AC197" s="170"/>
      <c r="AD197" s="3">
        <f t="shared" si="124"/>
        <v>0</v>
      </c>
      <c r="AE197" s="170"/>
      <c r="AF197" s="170"/>
      <c r="AG197" s="170"/>
      <c r="AH197" s="170"/>
      <c r="AI197" s="170"/>
      <c r="AJ197" s="170"/>
      <c r="AK197" s="170"/>
      <c r="AL197" s="170"/>
      <c r="AM197" s="170"/>
      <c r="AN197" s="170"/>
      <c r="AO197" s="170"/>
      <c r="AP197" s="170"/>
      <c r="AQ197" s="170"/>
      <c r="AR197" s="170"/>
      <c r="AS197" s="170"/>
      <c r="AT197" s="170"/>
      <c r="AU197" s="170"/>
      <c r="AV197" s="188"/>
      <c r="AW197" s="170"/>
      <c r="AX197" s="188"/>
      <c r="AY197" s="188"/>
      <c r="AZ197" s="188"/>
      <c r="BA197" s="188"/>
      <c r="BB197" s="170"/>
      <c r="BC197" s="170"/>
      <c r="BD197" s="188"/>
      <c r="BE197" s="170"/>
      <c r="BF197" s="170"/>
      <c r="BG197" s="3">
        <f t="shared" si="148"/>
        <v>0</v>
      </c>
      <c r="BH197" s="170"/>
      <c r="BI197" s="170"/>
      <c r="BJ197" s="170"/>
      <c r="BK197" s="170" t="s">
        <v>460</v>
      </c>
      <c r="BL197" s="188" t="s">
        <v>138</v>
      </c>
      <c r="BM197" s="170" t="s">
        <v>696</v>
      </c>
      <c r="BN197" s="188" t="s">
        <v>105</v>
      </c>
      <c r="BO197" s="192" t="s">
        <v>697</v>
      </c>
      <c r="BP197" s="188" t="s">
        <v>638</v>
      </c>
      <c r="BQ197" s="142"/>
      <c r="BR197" s="183"/>
      <c r="BS197" s="74"/>
      <c r="BT197" s="74"/>
      <c r="BU197" s="74"/>
      <c r="BV197" s="74"/>
      <c r="BW197" s="74"/>
      <c r="BX197" s="74"/>
    </row>
    <row r="198" spans="1:87" s="75" customFormat="1" ht="36" x14ac:dyDescent="0.4">
      <c r="A198" s="189"/>
      <c r="B198" s="191" t="s">
        <v>698</v>
      </c>
      <c r="C198" s="3">
        <f t="shared" si="143"/>
        <v>0.5</v>
      </c>
      <c r="D198" s="3"/>
      <c r="E198" s="3">
        <f t="shared" ref="E198" si="150">BG198+U198+F198</f>
        <v>0.5</v>
      </c>
      <c r="F198" s="3">
        <f t="shared" si="145"/>
        <v>0.5</v>
      </c>
      <c r="G198" s="3">
        <f t="shared" si="93"/>
        <v>0</v>
      </c>
      <c r="H198" s="3"/>
      <c r="I198" s="3"/>
      <c r="J198" s="3"/>
      <c r="K198" s="76">
        <v>0.5</v>
      </c>
      <c r="L198" s="188"/>
      <c r="M198" s="3">
        <f t="shared" si="146"/>
        <v>0</v>
      </c>
      <c r="N198" s="3"/>
      <c r="O198" s="3"/>
      <c r="P198" s="3"/>
      <c r="Q198" s="3"/>
      <c r="R198" s="3"/>
      <c r="S198" s="3"/>
      <c r="T198" s="3"/>
      <c r="U198" s="3">
        <f t="shared" si="147"/>
        <v>0</v>
      </c>
      <c r="V198" s="3"/>
      <c r="W198" s="3"/>
      <c r="X198" s="3"/>
      <c r="Y198" s="3"/>
      <c r="Z198" s="3"/>
      <c r="AA198" s="3"/>
      <c r="AB198" s="3"/>
      <c r="AC198" s="3"/>
      <c r="AD198" s="3">
        <f t="shared" si="124"/>
        <v>0</v>
      </c>
      <c r="AE198" s="3"/>
      <c r="AF198" s="3"/>
      <c r="AG198" s="3"/>
      <c r="AH198" s="77"/>
      <c r="AI198" s="77"/>
      <c r="AJ198" s="3"/>
      <c r="AK198" s="3"/>
      <c r="AL198" s="3"/>
      <c r="AM198" s="3"/>
      <c r="AN198" s="3"/>
      <c r="AO198" s="3"/>
      <c r="AP198" s="3"/>
      <c r="AQ198" s="3"/>
      <c r="AR198" s="3"/>
      <c r="AS198" s="3"/>
      <c r="AT198" s="3"/>
      <c r="AU198" s="3"/>
      <c r="AV198" s="3"/>
      <c r="AW198" s="3"/>
      <c r="AX198" s="3"/>
      <c r="AY198" s="3"/>
      <c r="AZ198" s="78"/>
      <c r="BA198" s="3"/>
      <c r="BB198" s="3"/>
      <c r="BC198" s="3"/>
      <c r="BD198" s="3"/>
      <c r="BE198" s="3"/>
      <c r="BF198" s="3"/>
      <c r="BG198" s="3">
        <f t="shared" si="148"/>
        <v>0</v>
      </c>
      <c r="BH198" s="3"/>
      <c r="BI198" s="79"/>
      <c r="BJ198" s="3"/>
      <c r="BK198" s="170" t="s">
        <v>460</v>
      </c>
      <c r="BL198" s="188" t="s">
        <v>147</v>
      </c>
      <c r="BM198" s="170"/>
      <c r="BN198" s="80" t="s">
        <v>105</v>
      </c>
      <c r="BO198" s="192"/>
      <c r="BP198" s="188" t="s">
        <v>638</v>
      </c>
      <c r="BQ198" s="142"/>
      <c r="BR198" s="183"/>
      <c r="BS198" s="74"/>
      <c r="BT198" s="74"/>
      <c r="BU198" s="74"/>
      <c r="BV198" s="74"/>
      <c r="BW198" s="74"/>
      <c r="BX198" s="74"/>
    </row>
    <row r="199" spans="1:87" s="68" customFormat="1" ht="17.5" x14ac:dyDescent="0.35">
      <c r="A199" s="169" t="s">
        <v>333</v>
      </c>
      <c r="B199" s="12" t="s">
        <v>31</v>
      </c>
      <c r="C199" s="21">
        <f t="shared" si="143"/>
        <v>0</v>
      </c>
      <c r="D199" s="90"/>
      <c r="E199" s="90">
        <f t="shared" si="144"/>
        <v>0</v>
      </c>
      <c r="F199" s="90">
        <f t="shared" si="145"/>
        <v>0</v>
      </c>
      <c r="G199" s="90">
        <f t="shared" si="93"/>
        <v>0</v>
      </c>
      <c r="H199" s="90"/>
      <c r="I199" s="90"/>
      <c r="J199" s="90"/>
      <c r="K199" s="90"/>
      <c r="L199" s="90"/>
      <c r="M199" s="90">
        <f t="shared" si="146"/>
        <v>0</v>
      </c>
      <c r="N199" s="90"/>
      <c r="O199" s="90"/>
      <c r="P199" s="90"/>
      <c r="Q199" s="90"/>
      <c r="R199" s="90"/>
      <c r="S199" s="90"/>
      <c r="T199" s="90"/>
      <c r="U199" s="90">
        <f t="shared" si="147"/>
        <v>0</v>
      </c>
      <c r="V199" s="90"/>
      <c r="W199" s="90"/>
      <c r="X199" s="90"/>
      <c r="Y199" s="90"/>
      <c r="Z199" s="90"/>
      <c r="AA199" s="90"/>
      <c r="AB199" s="90"/>
      <c r="AC199" s="90"/>
      <c r="AD199" s="90">
        <f t="shared" si="124"/>
        <v>0</v>
      </c>
      <c r="AE199" s="90"/>
      <c r="AF199" s="90"/>
      <c r="AG199" s="90"/>
      <c r="AH199" s="90"/>
      <c r="AI199" s="90"/>
      <c r="AJ199" s="90"/>
      <c r="AK199" s="90"/>
      <c r="AL199" s="90"/>
      <c r="AM199" s="90"/>
      <c r="AN199" s="90"/>
      <c r="AO199" s="90"/>
      <c r="AP199" s="90"/>
      <c r="AQ199" s="90"/>
      <c r="AR199" s="90"/>
      <c r="AS199" s="90">
        <v>0</v>
      </c>
      <c r="AT199" s="90"/>
      <c r="AU199" s="90"/>
      <c r="AV199" s="90"/>
      <c r="AW199" s="90"/>
      <c r="AX199" s="90"/>
      <c r="AY199" s="90"/>
      <c r="AZ199" s="90"/>
      <c r="BA199" s="90"/>
      <c r="BB199" s="90"/>
      <c r="BC199" s="90"/>
      <c r="BD199" s="90"/>
      <c r="BE199" s="90"/>
      <c r="BF199" s="90"/>
      <c r="BG199" s="90">
        <f t="shared" si="148"/>
        <v>0</v>
      </c>
      <c r="BH199" s="90"/>
      <c r="BI199" s="90"/>
      <c r="BJ199" s="90"/>
      <c r="BK199" s="169"/>
      <c r="BL199" s="169"/>
      <c r="BM199" s="169"/>
      <c r="BN199" s="169"/>
      <c r="BO199" s="122"/>
      <c r="BP199" s="89"/>
      <c r="BQ199" s="139"/>
    </row>
    <row r="200" spans="1:87" s="68" customFormat="1" ht="17.5" x14ac:dyDescent="0.35">
      <c r="A200" s="169" t="s">
        <v>334</v>
      </c>
      <c r="B200" s="12" t="s">
        <v>32</v>
      </c>
      <c r="C200" s="21">
        <f t="shared" si="143"/>
        <v>0.39</v>
      </c>
      <c r="D200" s="90">
        <v>0</v>
      </c>
      <c r="E200" s="90">
        <f t="shared" si="144"/>
        <v>0.39</v>
      </c>
      <c r="F200" s="90">
        <f t="shared" si="145"/>
        <v>0.39</v>
      </c>
      <c r="G200" s="90">
        <f t="shared" si="93"/>
        <v>0</v>
      </c>
      <c r="H200" s="90">
        <f t="shared" ref="H200:BJ200" si="151">SUM(H201:H205)</f>
        <v>0</v>
      </c>
      <c r="I200" s="90">
        <f t="shared" si="151"/>
        <v>0</v>
      </c>
      <c r="J200" s="90">
        <f t="shared" si="151"/>
        <v>0</v>
      </c>
      <c r="K200" s="90">
        <f t="shared" si="151"/>
        <v>0</v>
      </c>
      <c r="L200" s="90">
        <f t="shared" si="151"/>
        <v>0.39</v>
      </c>
      <c r="M200" s="90">
        <f t="shared" si="146"/>
        <v>0</v>
      </c>
      <c r="N200" s="90">
        <f t="shared" si="151"/>
        <v>0</v>
      </c>
      <c r="O200" s="90">
        <f t="shared" si="151"/>
        <v>0</v>
      </c>
      <c r="P200" s="90">
        <f t="shared" si="151"/>
        <v>0</v>
      </c>
      <c r="Q200" s="90">
        <f t="shared" si="151"/>
        <v>0</v>
      </c>
      <c r="R200" s="90">
        <f t="shared" si="151"/>
        <v>0</v>
      </c>
      <c r="S200" s="90">
        <f t="shared" si="151"/>
        <v>0</v>
      </c>
      <c r="T200" s="90">
        <f t="shared" si="151"/>
        <v>0</v>
      </c>
      <c r="U200" s="90">
        <f t="shared" si="147"/>
        <v>0</v>
      </c>
      <c r="V200" s="90">
        <f t="shared" si="151"/>
        <v>0</v>
      </c>
      <c r="W200" s="90">
        <f t="shared" si="151"/>
        <v>0</v>
      </c>
      <c r="X200" s="90">
        <f t="shared" si="151"/>
        <v>0</v>
      </c>
      <c r="Y200" s="90">
        <f t="shared" si="151"/>
        <v>0</v>
      </c>
      <c r="Z200" s="90">
        <f t="shared" si="151"/>
        <v>0</v>
      </c>
      <c r="AA200" s="90">
        <f t="shared" si="151"/>
        <v>0</v>
      </c>
      <c r="AB200" s="90">
        <f t="shared" si="151"/>
        <v>0</v>
      </c>
      <c r="AC200" s="90">
        <f t="shared" si="151"/>
        <v>0</v>
      </c>
      <c r="AD200" s="90">
        <f t="shared" si="124"/>
        <v>0</v>
      </c>
      <c r="AE200" s="90">
        <f t="shared" si="151"/>
        <v>0</v>
      </c>
      <c r="AF200" s="90">
        <f t="shared" si="151"/>
        <v>0</v>
      </c>
      <c r="AG200" s="90">
        <f t="shared" si="151"/>
        <v>0</v>
      </c>
      <c r="AH200" s="90">
        <f t="shared" si="151"/>
        <v>0</v>
      </c>
      <c r="AI200" s="90">
        <f t="shared" si="151"/>
        <v>0</v>
      </c>
      <c r="AJ200" s="90">
        <f t="shared" si="151"/>
        <v>0</v>
      </c>
      <c r="AK200" s="90">
        <f t="shared" si="151"/>
        <v>0</v>
      </c>
      <c r="AL200" s="90">
        <f t="shared" si="151"/>
        <v>0</v>
      </c>
      <c r="AM200" s="90">
        <f t="shared" si="151"/>
        <v>0</v>
      </c>
      <c r="AN200" s="90">
        <f t="shared" si="151"/>
        <v>0</v>
      </c>
      <c r="AO200" s="90">
        <f t="shared" si="151"/>
        <v>0</v>
      </c>
      <c r="AP200" s="90">
        <f t="shared" si="151"/>
        <v>0</v>
      </c>
      <c r="AQ200" s="90">
        <f t="shared" si="151"/>
        <v>0</v>
      </c>
      <c r="AR200" s="90">
        <f t="shared" si="151"/>
        <v>0</v>
      </c>
      <c r="AS200" s="90">
        <f t="shared" si="151"/>
        <v>0</v>
      </c>
      <c r="AT200" s="90">
        <f t="shared" si="151"/>
        <v>0</v>
      </c>
      <c r="AU200" s="90">
        <f t="shared" si="151"/>
        <v>0</v>
      </c>
      <c r="AV200" s="90">
        <f t="shared" si="151"/>
        <v>0</v>
      </c>
      <c r="AW200" s="90">
        <f t="shared" si="151"/>
        <v>0</v>
      </c>
      <c r="AX200" s="90">
        <f t="shared" si="151"/>
        <v>0</v>
      </c>
      <c r="AY200" s="90">
        <f t="shared" si="151"/>
        <v>0</v>
      </c>
      <c r="AZ200" s="90">
        <f t="shared" si="151"/>
        <v>0</v>
      </c>
      <c r="BA200" s="90">
        <f t="shared" si="151"/>
        <v>0</v>
      </c>
      <c r="BB200" s="90">
        <f t="shared" si="151"/>
        <v>0</v>
      </c>
      <c r="BC200" s="90">
        <f t="shared" si="151"/>
        <v>0</v>
      </c>
      <c r="BD200" s="90">
        <f t="shared" si="151"/>
        <v>0</v>
      </c>
      <c r="BE200" s="90">
        <f t="shared" si="151"/>
        <v>0</v>
      </c>
      <c r="BF200" s="90">
        <f t="shared" si="151"/>
        <v>0</v>
      </c>
      <c r="BG200" s="90">
        <f t="shared" si="148"/>
        <v>0</v>
      </c>
      <c r="BH200" s="90">
        <f t="shared" si="151"/>
        <v>0</v>
      </c>
      <c r="BI200" s="90">
        <f t="shared" si="151"/>
        <v>0</v>
      </c>
      <c r="BJ200" s="90">
        <f t="shared" si="151"/>
        <v>0</v>
      </c>
      <c r="BK200" s="169"/>
      <c r="BL200" s="169"/>
      <c r="BM200" s="89"/>
      <c r="BN200" s="169"/>
      <c r="BO200" s="122"/>
      <c r="BP200" s="89"/>
      <c r="BQ200" s="139"/>
    </row>
    <row r="201" spans="1:87" s="75" customFormat="1" ht="36" x14ac:dyDescent="0.4">
      <c r="A201" s="188">
        <v>1</v>
      </c>
      <c r="B201" s="191" t="s">
        <v>563</v>
      </c>
      <c r="C201" s="71">
        <f t="shared" si="143"/>
        <v>0.09</v>
      </c>
      <c r="D201" s="3"/>
      <c r="E201" s="3">
        <f t="shared" si="144"/>
        <v>0.09</v>
      </c>
      <c r="F201" s="3">
        <f t="shared" si="145"/>
        <v>0.09</v>
      </c>
      <c r="G201" s="3">
        <f t="shared" si="93"/>
        <v>0</v>
      </c>
      <c r="H201" s="3"/>
      <c r="I201" s="3"/>
      <c r="J201" s="3"/>
      <c r="K201" s="3"/>
      <c r="L201" s="3">
        <v>0.09</v>
      </c>
      <c r="M201" s="3">
        <f t="shared" si="146"/>
        <v>0</v>
      </c>
      <c r="N201" s="3"/>
      <c r="O201" s="3"/>
      <c r="P201" s="3"/>
      <c r="Q201" s="3"/>
      <c r="R201" s="3"/>
      <c r="S201" s="3"/>
      <c r="T201" s="3"/>
      <c r="U201" s="3">
        <f t="shared" si="147"/>
        <v>0</v>
      </c>
      <c r="V201" s="3"/>
      <c r="W201" s="3"/>
      <c r="X201" s="3"/>
      <c r="Y201" s="3"/>
      <c r="Z201" s="3"/>
      <c r="AA201" s="3"/>
      <c r="AB201" s="3"/>
      <c r="AC201" s="3"/>
      <c r="AD201" s="3">
        <f t="shared" si="124"/>
        <v>0</v>
      </c>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f t="shared" si="148"/>
        <v>0</v>
      </c>
      <c r="BH201" s="3"/>
      <c r="BI201" s="3"/>
      <c r="BJ201" s="3"/>
      <c r="BK201" s="170" t="s">
        <v>460</v>
      </c>
      <c r="BL201" s="188" t="s">
        <v>142</v>
      </c>
      <c r="BM201" s="170" t="s">
        <v>291</v>
      </c>
      <c r="BN201" s="188" t="s">
        <v>107</v>
      </c>
      <c r="BO201" s="192"/>
      <c r="BP201" s="188" t="s">
        <v>638</v>
      </c>
      <c r="BQ201" s="133">
        <v>2022</v>
      </c>
      <c r="BR201" s="95"/>
      <c r="BV201" s="75" t="s">
        <v>440</v>
      </c>
      <c r="CH201" s="75">
        <v>2022</v>
      </c>
      <c r="CI201" s="75" t="s">
        <v>617</v>
      </c>
    </row>
    <row r="202" spans="1:87" s="75" customFormat="1" ht="36" x14ac:dyDescent="0.4">
      <c r="A202" s="188">
        <v>2</v>
      </c>
      <c r="B202" s="191" t="s">
        <v>442</v>
      </c>
      <c r="C202" s="71">
        <f t="shared" si="143"/>
        <v>0.05</v>
      </c>
      <c r="D202" s="3"/>
      <c r="E202" s="3">
        <f t="shared" si="144"/>
        <v>0.05</v>
      </c>
      <c r="F202" s="3">
        <f t="shared" si="145"/>
        <v>0.05</v>
      </c>
      <c r="G202" s="3">
        <f t="shared" si="93"/>
        <v>0</v>
      </c>
      <c r="H202" s="3"/>
      <c r="I202" s="3"/>
      <c r="J202" s="3"/>
      <c r="K202" s="3"/>
      <c r="L202" s="3">
        <v>0.05</v>
      </c>
      <c r="M202" s="3">
        <f t="shared" si="146"/>
        <v>0</v>
      </c>
      <c r="N202" s="3"/>
      <c r="O202" s="3"/>
      <c r="P202" s="3"/>
      <c r="Q202" s="3"/>
      <c r="R202" s="3"/>
      <c r="S202" s="3"/>
      <c r="T202" s="3"/>
      <c r="U202" s="3">
        <f t="shared" si="147"/>
        <v>0</v>
      </c>
      <c r="V202" s="3"/>
      <c r="W202" s="3"/>
      <c r="X202" s="3"/>
      <c r="Y202" s="3"/>
      <c r="Z202" s="3"/>
      <c r="AA202" s="3"/>
      <c r="AB202" s="3"/>
      <c r="AC202" s="3"/>
      <c r="AD202" s="3">
        <f t="shared" si="124"/>
        <v>0</v>
      </c>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f t="shared" si="148"/>
        <v>0</v>
      </c>
      <c r="BH202" s="3"/>
      <c r="BI202" s="3"/>
      <c r="BJ202" s="3"/>
      <c r="BK202" s="170" t="s">
        <v>460</v>
      </c>
      <c r="BL202" s="188" t="s">
        <v>142</v>
      </c>
      <c r="BM202" s="170" t="s">
        <v>292</v>
      </c>
      <c r="BN202" s="188" t="s">
        <v>107</v>
      </c>
      <c r="BO202" s="192"/>
      <c r="BP202" s="188" t="s">
        <v>638</v>
      </c>
      <c r="BQ202" s="133">
        <v>2022</v>
      </c>
      <c r="BR202" s="95"/>
      <c r="BV202" s="75" t="s">
        <v>440</v>
      </c>
      <c r="CH202" s="75">
        <v>2022</v>
      </c>
      <c r="CI202" s="75" t="s">
        <v>617</v>
      </c>
    </row>
    <row r="203" spans="1:87" s="75" customFormat="1" ht="36" x14ac:dyDescent="0.4">
      <c r="A203" s="188">
        <v>3</v>
      </c>
      <c r="B203" s="191" t="s">
        <v>293</v>
      </c>
      <c r="C203" s="71">
        <f t="shared" si="143"/>
        <v>0.05</v>
      </c>
      <c r="D203" s="3"/>
      <c r="E203" s="3">
        <f t="shared" si="144"/>
        <v>0.05</v>
      </c>
      <c r="F203" s="3">
        <f t="shared" si="145"/>
        <v>0.05</v>
      </c>
      <c r="G203" s="3">
        <f t="shared" si="93"/>
        <v>0</v>
      </c>
      <c r="H203" s="3"/>
      <c r="I203" s="3"/>
      <c r="J203" s="3"/>
      <c r="K203" s="3"/>
      <c r="L203" s="3">
        <v>0.05</v>
      </c>
      <c r="M203" s="3">
        <f t="shared" si="146"/>
        <v>0</v>
      </c>
      <c r="N203" s="3"/>
      <c r="O203" s="3"/>
      <c r="P203" s="3"/>
      <c r="Q203" s="3"/>
      <c r="R203" s="3"/>
      <c r="S203" s="3"/>
      <c r="T203" s="3"/>
      <c r="U203" s="3">
        <f t="shared" si="147"/>
        <v>0</v>
      </c>
      <c r="V203" s="3"/>
      <c r="W203" s="3"/>
      <c r="X203" s="3"/>
      <c r="Y203" s="3"/>
      <c r="Z203" s="3"/>
      <c r="AA203" s="3"/>
      <c r="AB203" s="3"/>
      <c r="AC203" s="3"/>
      <c r="AD203" s="3">
        <f t="shared" si="124"/>
        <v>0</v>
      </c>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f t="shared" si="148"/>
        <v>0</v>
      </c>
      <c r="BH203" s="3"/>
      <c r="BI203" s="3"/>
      <c r="BJ203" s="3"/>
      <c r="BK203" s="170" t="s">
        <v>460</v>
      </c>
      <c r="BL203" s="188" t="s">
        <v>142</v>
      </c>
      <c r="BM203" s="170" t="s">
        <v>294</v>
      </c>
      <c r="BN203" s="188" t="s">
        <v>107</v>
      </c>
      <c r="BO203" s="192"/>
      <c r="BP203" s="188" t="s">
        <v>638</v>
      </c>
      <c r="BQ203" s="133">
        <v>2022</v>
      </c>
      <c r="BR203" s="95"/>
      <c r="BV203" s="75" t="s">
        <v>440</v>
      </c>
      <c r="CH203" s="75">
        <v>2022</v>
      </c>
      <c r="CI203" s="75" t="s">
        <v>617</v>
      </c>
    </row>
    <row r="204" spans="1:87" s="75" customFormat="1" ht="36" x14ac:dyDescent="0.4">
      <c r="A204" s="188">
        <v>4</v>
      </c>
      <c r="B204" s="154" t="s">
        <v>562</v>
      </c>
      <c r="C204" s="71">
        <f t="shared" si="143"/>
        <v>0.1</v>
      </c>
      <c r="D204" s="3"/>
      <c r="E204" s="3">
        <f t="shared" si="144"/>
        <v>0.1</v>
      </c>
      <c r="F204" s="3">
        <f t="shared" si="145"/>
        <v>0.1</v>
      </c>
      <c r="G204" s="3">
        <f t="shared" si="93"/>
        <v>0</v>
      </c>
      <c r="H204" s="3"/>
      <c r="I204" s="3"/>
      <c r="J204" s="3"/>
      <c r="K204" s="3"/>
      <c r="L204" s="3">
        <v>0.1</v>
      </c>
      <c r="M204" s="3">
        <f t="shared" si="146"/>
        <v>0</v>
      </c>
      <c r="N204" s="3"/>
      <c r="O204" s="3"/>
      <c r="P204" s="3"/>
      <c r="Q204" s="3"/>
      <c r="R204" s="3"/>
      <c r="S204" s="3"/>
      <c r="T204" s="3"/>
      <c r="U204" s="3">
        <f t="shared" si="147"/>
        <v>0</v>
      </c>
      <c r="V204" s="3"/>
      <c r="W204" s="3"/>
      <c r="X204" s="3"/>
      <c r="Y204" s="3"/>
      <c r="Z204" s="3"/>
      <c r="AA204" s="3"/>
      <c r="AB204" s="3"/>
      <c r="AC204" s="3"/>
      <c r="AD204" s="3">
        <f t="shared" si="124"/>
        <v>0</v>
      </c>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f t="shared" si="148"/>
        <v>0</v>
      </c>
      <c r="BH204" s="3"/>
      <c r="BI204" s="3"/>
      <c r="BJ204" s="3"/>
      <c r="BK204" s="170" t="s">
        <v>460</v>
      </c>
      <c r="BL204" s="188" t="s">
        <v>142</v>
      </c>
      <c r="BM204" s="170" t="s">
        <v>355</v>
      </c>
      <c r="BN204" s="188" t="s">
        <v>107</v>
      </c>
      <c r="BO204" s="192"/>
      <c r="BP204" s="188" t="s">
        <v>638</v>
      </c>
      <c r="BQ204" s="133">
        <v>2022</v>
      </c>
      <c r="BR204" s="95"/>
      <c r="BV204" s="75" t="s">
        <v>440</v>
      </c>
      <c r="CH204" s="75">
        <v>2022</v>
      </c>
      <c r="CI204" s="75" t="s">
        <v>617</v>
      </c>
    </row>
    <row r="205" spans="1:87" s="75" customFormat="1" ht="36" x14ac:dyDescent="0.4">
      <c r="A205" s="188">
        <v>5</v>
      </c>
      <c r="B205" s="191" t="s">
        <v>295</v>
      </c>
      <c r="C205" s="71">
        <f t="shared" si="143"/>
        <v>0.1</v>
      </c>
      <c r="D205" s="3"/>
      <c r="E205" s="3">
        <f t="shared" si="144"/>
        <v>0.1</v>
      </c>
      <c r="F205" s="3">
        <f t="shared" si="145"/>
        <v>0.1</v>
      </c>
      <c r="G205" s="3">
        <f t="shared" ref="G205:G261" si="152">H205+I205+J205</f>
        <v>0</v>
      </c>
      <c r="H205" s="3"/>
      <c r="I205" s="3"/>
      <c r="J205" s="3"/>
      <c r="K205" s="3"/>
      <c r="L205" s="3">
        <v>0.1</v>
      </c>
      <c r="M205" s="3">
        <f t="shared" si="146"/>
        <v>0</v>
      </c>
      <c r="N205" s="3"/>
      <c r="O205" s="3"/>
      <c r="P205" s="3"/>
      <c r="Q205" s="3"/>
      <c r="R205" s="3"/>
      <c r="S205" s="3"/>
      <c r="T205" s="3"/>
      <c r="U205" s="3">
        <f t="shared" si="147"/>
        <v>0</v>
      </c>
      <c r="V205" s="3"/>
      <c r="W205" s="3"/>
      <c r="X205" s="3"/>
      <c r="Y205" s="3"/>
      <c r="Z205" s="3"/>
      <c r="AA205" s="3"/>
      <c r="AB205" s="3"/>
      <c r="AC205" s="3"/>
      <c r="AD205" s="3">
        <f t="shared" si="124"/>
        <v>0</v>
      </c>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f t="shared" si="148"/>
        <v>0</v>
      </c>
      <c r="BH205" s="3"/>
      <c r="BI205" s="3"/>
      <c r="BJ205" s="3"/>
      <c r="BK205" s="170" t="s">
        <v>460</v>
      </c>
      <c r="BL205" s="188" t="s">
        <v>149</v>
      </c>
      <c r="BM205" s="170"/>
      <c r="BN205" s="188" t="s">
        <v>107</v>
      </c>
      <c r="BO205" s="192"/>
      <c r="BP205" s="188" t="s">
        <v>638</v>
      </c>
      <c r="BQ205" s="95">
        <v>2022</v>
      </c>
      <c r="BR205" s="95"/>
      <c r="BV205" s="75" t="s">
        <v>440</v>
      </c>
      <c r="CH205" s="75">
        <v>2022</v>
      </c>
      <c r="CI205" s="75" t="s">
        <v>617</v>
      </c>
    </row>
    <row r="206" spans="1:87" s="68" customFormat="1" ht="17.5" x14ac:dyDescent="0.35">
      <c r="A206" s="169" t="s">
        <v>335</v>
      </c>
      <c r="B206" s="12" t="s">
        <v>33</v>
      </c>
      <c r="C206" s="21">
        <f t="shared" si="143"/>
        <v>0</v>
      </c>
      <c r="D206" s="90"/>
      <c r="E206" s="90">
        <f t="shared" si="144"/>
        <v>0</v>
      </c>
      <c r="F206" s="90">
        <f t="shared" si="145"/>
        <v>0</v>
      </c>
      <c r="G206" s="90">
        <f t="shared" si="152"/>
        <v>0</v>
      </c>
      <c r="H206" s="90"/>
      <c r="I206" s="90"/>
      <c r="J206" s="90"/>
      <c r="K206" s="90"/>
      <c r="L206" s="90"/>
      <c r="M206" s="90">
        <f t="shared" si="146"/>
        <v>0</v>
      </c>
      <c r="N206" s="90"/>
      <c r="O206" s="90"/>
      <c r="P206" s="90"/>
      <c r="Q206" s="90"/>
      <c r="R206" s="90"/>
      <c r="S206" s="90"/>
      <c r="T206" s="90"/>
      <c r="U206" s="90">
        <f t="shared" si="147"/>
        <v>0</v>
      </c>
      <c r="V206" s="90"/>
      <c r="W206" s="90"/>
      <c r="X206" s="90"/>
      <c r="Y206" s="90"/>
      <c r="Z206" s="90"/>
      <c r="AA206" s="90"/>
      <c r="AB206" s="90"/>
      <c r="AC206" s="90"/>
      <c r="AD206" s="90">
        <f t="shared" si="124"/>
        <v>0</v>
      </c>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f t="shared" si="148"/>
        <v>0</v>
      </c>
      <c r="BH206" s="90"/>
      <c r="BI206" s="90"/>
      <c r="BJ206" s="90"/>
      <c r="BK206" s="169"/>
      <c r="BL206" s="169"/>
      <c r="BM206" s="89"/>
      <c r="BN206" s="169"/>
      <c r="BO206" s="122"/>
      <c r="BP206" s="89"/>
      <c r="BQ206" s="139"/>
      <c r="BR206" s="179"/>
    </row>
    <row r="207" spans="1:87" s="68" customFormat="1" ht="17.5" x14ac:dyDescent="0.35">
      <c r="A207" s="169" t="s">
        <v>336</v>
      </c>
      <c r="B207" s="12" t="s">
        <v>34</v>
      </c>
      <c r="C207" s="21">
        <f t="shared" si="143"/>
        <v>91.52</v>
      </c>
      <c r="D207" s="90">
        <f t="shared" ref="D207" si="153">SUM(D208:D222)</f>
        <v>0.01</v>
      </c>
      <c r="E207" s="90">
        <f>SUM(E208:E222)</f>
        <v>91.509999999999991</v>
      </c>
      <c r="F207" s="90">
        <f>SUM(F208:F222)</f>
        <v>91.389999999999986</v>
      </c>
      <c r="G207" s="90">
        <f t="shared" si="152"/>
        <v>11.67</v>
      </c>
      <c r="H207" s="90">
        <f t="shared" ref="H207:BJ207" si="154">SUM(H208:H222)</f>
        <v>0.26</v>
      </c>
      <c r="I207" s="90">
        <f t="shared" si="154"/>
        <v>11.41</v>
      </c>
      <c r="J207" s="90">
        <f t="shared" si="154"/>
        <v>0</v>
      </c>
      <c r="K207" s="90">
        <f t="shared" si="154"/>
        <v>44.43</v>
      </c>
      <c r="L207" s="90">
        <f t="shared" si="154"/>
        <v>35.290000000000006</v>
      </c>
      <c r="M207" s="90">
        <f t="shared" si="154"/>
        <v>0</v>
      </c>
      <c r="N207" s="90">
        <f t="shared" si="154"/>
        <v>0</v>
      </c>
      <c r="O207" s="90">
        <f t="shared" si="154"/>
        <v>0</v>
      </c>
      <c r="P207" s="90">
        <f t="shared" si="154"/>
        <v>0</v>
      </c>
      <c r="Q207" s="90">
        <f t="shared" si="154"/>
        <v>0</v>
      </c>
      <c r="R207" s="90">
        <f t="shared" si="154"/>
        <v>0</v>
      </c>
      <c r="S207" s="90">
        <f t="shared" si="154"/>
        <v>0</v>
      </c>
      <c r="T207" s="90">
        <f t="shared" si="154"/>
        <v>0</v>
      </c>
      <c r="U207" s="90">
        <f t="shared" si="154"/>
        <v>0.12000000000000001</v>
      </c>
      <c r="V207" s="90">
        <f t="shared" si="154"/>
        <v>0</v>
      </c>
      <c r="W207" s="90">
        <f t="shared" si="154"/>
        <v>0</v>
      </c>
      <c r="X207" s="90">
        <f t="shared" si="154"/>
        <v>0</v>
      </c>
      <c r="Y207" s="90">
        <f t="shared" si="154"/>
        <v>0</v>
      </c>
      <c r="Z207" s="90">
        <f t="shared" si="154"/>
        <v>0</v>
      </c>
      <c r="AA207" s="90">
        <f t="shared" si="154"/>
        <v>0</v>
      </c>
      <c r="AB207" s="90">
        <f t="shared" si="154"/>
        <v>0</v>
      </c>
      <c r="AC207" s="90">
        <f t="shared" si="154"/>
        <v>0</v>
      </c>
      <c r="AD207" s="90">
        <f t="shared" si="154"/>
        <v>0.02</v>
      </c>
      <c r="AE207" s="90">
        <f t="shared" si="154"/>
        <v>0.02</v>
      </c>
      <c r="AF207" s="90">
        <f t="shared" si="154"/>
        <v>0</v>
      </c>
      <c r="AG207" s="90">
        <f t="shared" si="154"/>
        <v>0</v>
      </c>
      <c r="AH207" s="90">
        <f t="shared" si="154"/>
        <v>0</v>
      </c>
      <c r="AI207" s="90">
        <f t="shared" si="154"/>
        <v>0</v>
      </c>
      <c r="AJ207" s="90">
        <f t="shared" si="154"/>
        <v>0</v>
      </c>
      <c r="AK207" s="90">
        <f t="shared" si="154"/>
        <v>0</v>
      </c>
      <c r="AL207" s="90">
        <f t="shared" si="154"/>
        <v>0</v>
      </c>
      <c r="AM207" s="90">
        <f t="shared" si="154"/>
        <v>0</v>
      </c>
      <c r="AN207" s="90">
        <f t="shared" si="154"/>
        <v>0</v>
      </c>
      <c r="AO207" s="90">
        <f t="shared" si="154"/>
        <v>0</v>
      </c>
      <c r="AP207" s="90">
        <f t="shared" si="154"/>
        <v>0</v>
      </c>
      <c r="AQ207" s="90">
        <f t="shared" si="154"/>
        <v>0</v>
      </c>
      <c r="AR207" s="90">
        <f t="shared" si="154"/>
        <v>0</v>
      </c>
      <c r="AS207" s="90">
        <f t="shared" si="154"/>
        <v>0</v>
      </c>
      <c r="AT207" s="90">
        <f t="shared" si="154"/>
        <v>0</v>
      </c>
      <c r="AU207" s="90">
        <f t="shared" si="154"/>
        <v>0</v>
      </c>
      <c r="AV207" s="90">
        <f t="shared" si="154"/>
        <v>0</v>
      </c>
      <c r="AW207" s="90">
        <f t="shared" si="154"/>
        <v>0</v>
      </c>
      <c r="AX207" s="90">
        <f t="shared" si="154"/>
        <v>0</v>
      </c>
      <c r="AY207" s="90">
        <f t="shared" si="154"/>
        <v>0</v>
      </c>
      <c r="AZ207" s="90">
        <f t="shared" si="154"/>
        <v>0</v>
      </c>
      <c r="BA207" s="90">
        <f t="shared" si="154"/>
        <v>0</v>
      </c>
      <c r="BB207" s="90">
        <f t="shared" si="154"/>
        <v>0</v>
      </c>
      <c r="BC207" s="90">
        <f t="shared" si="154"/>
        <v>0</v>
      </c>
      <c r="BD207" s="90">
        <f t="shared" si="154"/>
        <v>0.1</v>
      </c>
      <c r="BE207" s="90">
        <f t="shared" si="154"/>
        <v>0</v>
      </c>
      <c r="BF207" s="90">
        <f t="shared" si="154"/>
        <v>0</v>
      </c>
      <c r="BG207" s="90">
        <f t="shared" si="154"/>
        <v>0</v>
      </c>
      <c r="BH207" s="90">
        <f t="shared" si="154"/>
        <v>0</v>
      </c>
      <c r="BI207" s="90">
        <f t="shared" si="154"/>
        <v>0</v>
      </c>
      <c r="BJ207" s="90">
        <f t="shared" si="154"/>
        <v>0</v>
      </c>
      <c r="BK207" s="169"/>
      <c r="BL207" s="169"/>
      <c r="BM207" s="169"/>
      <c r="BN207" s="169"/>
      <c r="BO207" s="122"/>
      <c r="BP207" s="89"/>
      <c r="BQ207" s="139"/>
      <c r="BR207" s="179"/>
    </row>
    <row r="208" spans="1:87" s="75" customFormat="1" ht="72" x14ac:dyDescent="0.4">
      <c r="A208" s="188">
        <v>1</v>
      </c>
      <c r="B208" s="14" t="s">
        <v>481</v>
      </c>
      <c r="C208" s="71">
        <f t="shared" si="143"/>
        <v>5</v>
      </c>
      <c r="D208" s="3"/>
      <c r="E208" s="3">
        <f t="shared" ref="E208:E222" si="155">F208+U208+BG208</f>
        <v>5</v>
      </c>
      <c r="F208" s="3">
        <f t="shared" ref="F208:F222" si="156">G208+K208+L208+M208+R208+S208+T208</f>
        <v>5</v>
      </c>
      <c r="G208" s="3">
        <f t="shared" si="152"/>
        <v>2.5</v>
      </c>
      <c r="H208" s="3"/>
      <c r="I208" s="3">
        <v>2.5</v>
      </c>
      <c r="J208" s="3"/>
      <c r="K208" s="3">
        <v>2.5</v>
      </c>
      <c r="L208" s="3"/>
      <c r="M208" s="3">
        <f t="shared" si="146"/>
        <v>0</v>
      </c>
      <c r="N208" s="3"/>
      <c r="O208" s="3"/>
      <c r="P208" s="3"/>
      <c r="Q208" s="3"/>
      <c r="R208" s="3"/>
      <c r="S208" s="3"/>
      <c r="T208" s="3"/>
      <c r="U208" s="3">
        <f t="shared" si="147"/>
        <v>0</v>
      </c>
      <c r="V208" s="3"/>
      <c r="W208" s="3"/>
      <c r="X208" s="3"/>
      <c r="Y208" s="3"/>
      <c r="Z208" s="3"/>
      <c r="AA208" s="3"/>
      <c r="AB208" s="3"/>
      <c r="AC208" s="3"/>
      <c r="AD208" s="3">
        <f t="shared" si="124"/>
        <v>0</v>
      </c>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f t="shared" si="148"/>
        <v>0</v>
      </c>
      <c r="BH208" s="3"/>
      <c r="BI208" s="3"/>
      <c r="BJ208" s="3"/>
      <c r="BK208" s="170" t="s">
        <v>460</v>
      </c>
      <c r="BL208" s="188" t="s">
        <v>149</v>
      </c>
      <c r="BM208" s="170" t="s">
        <v>296</v>
      </c>
      <c r="BN208" s="188" t="s">
        <v>109</v>
      </c>
      <c r="BO208" s="192" t="s">
        <v>414</v>
      </c>
      <c r="BP208" s="188" t="s">
        <v>637</v>
      </c>
      <c r="BQ208" s="133">
        <v>2021</v>
      </c>
      <c r="BT208" s="172"/>
      <c r="CH208" s="75">
        <v>2022</v>
      </c>
    </row>
    <row r="209" spans="1:108" s="75" customFormat="1" ht="90" x14ac:dyDescent="0.4">
      <c r="A209" s="188">
        <v>2</v>
      </c>
      <c r="B209" s="191" t="s">
        <v>297</v>
      </c>
      <c r="C209" s="71">
        <f t="shared" si="143"/>
        <v>9.7299999999999986</v>
      </c>
      <c r="D209" s="3"/>
      <c r="E209" s="3">
        <f t="shared" si="155"/>
        <v>9.7299999999999986</v>
      </c>
      <c r="F209" s="3">
        <f t="shared" si="156"/>
        <v>9.7299999999999986</v>
      </c>
      <c r="G209" s="3">
        <f t="shared" si="152"/>
        <v>1.41</v>
      </c>
      <c r="H209" s="3"/>
      <c r="I209" s="3">
        <v>1.41</v>
      </c>
      <c r="J209" s="3"/>
      <c r="K209" s="3">
        <v>6.8</v>
      </c>
      <c r="L209" s="3">
        <v>1.52</v>
      </c>
      <c r="M209" s="3">
        <f t="shared" si="146"/>
        <v>0</v>
      </c>
      <c r="N209" s="3"/>
      <c r="O209" s="3"/>
      <c r="P209" s="3"/>
      <c r="Q209" s="3"/>
      <c r="R209" s="3"/>
      <c r="S209" s="3"/>
      <c r="T209" s="3"/>
      <c r="U209" s="3">
        <f t="shared" si="147"/>
        <v>0</v>
      </c>
      <c r="V209" s="3"/>
      <c r="W209" s="3"/>
      <c r="X209" s="3"/>
      <c r="Y209" s="3"/>
      <c r="Z209" s="3"/>
      <c r="AA209" s="3"/>
      <c r="AB209" s="3"/>
      <c r="AC209" s="3"/>
      <c r="AD209" s="3">
        <f t="shared" si="124"/>
        <v>0</v>
      </c>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f t="shared" si="148"/>
        <v>0</v>
      </c>
      <c r="BH209" s="3"/>
      <c r="BI209" s="3"/>
      <c r="BJ209" s="3"/>
      <c r="BK209" s="170" t="s">
        <v>460</v>
      </c>
      <c r="BL209" s="188" t="s">
        <v>149</v>
      </c>
      <c r="BM209" s="170" t="s">
        <v>298</v>
      </c>
      <c r="BN209" s="188" t="s">
        <v>109</v>
      </c>
      <c r="BO209" s="192" t="s">
        <v>415</v>
      </c>
      <c r="BP209" s="188" t="s">
        <v>637</v>
      </c>
      <c r="BQ209" s="133">
        <v>2021</v>
      </c>
      <c r="BT209" s="172"/>
      <c r="CH209" s="75">
        <v>2022</v>
      </c>
    </row>
    <row r="210" spans="1:108" s="75" customFormat="1" ht="54" x14ac:dyDescent="0.4">
      <c r="A210" s="188">
        <v>3</v>
      </c>
      <c r="B210" s="191" t="s">
        <v>742</v>
      </c>
      <c r="C210" s="71">
        <f t="shared" si="143"/>
        <v>9.4500000000000011</v>
      </c>
      <c r="D210" s="3"/>
      <c r="E210" s="3">
        <f t="shared" si="155"/>
        <v>9.4500000000000011</v>
      </c>
      <c r="F210" s="3">
        <f t="shared" si="156"/>
        <v>9.3500000000000014</v>
      </c>
      <c r="G210" s="3">
        <f t="shared" si="152"/>
        <v>0</v>
      </c>
      <c r="H210" s="3"/>
      <c r="I210" s="3"/>
      <c r="J210" s="3"/>
      <c r="K210" s="76">
        <v>4.2</v>
      </c>
      <c r="L210" s="189">
        <v>5.15</v>
      </c>
      <c r="M210" s="3">
        <f t="shared" si="146"/>
        <v>0</v>
      </c>
      <c r="N210" s="3"/>
      <c r="O210" s="3"/>
      <c r="P210" s="3"/>
      <c r="Q210" s="3"/>
      <c r="R210" s="3"/>
      <c r="S210" s="3"/>
      <c r="T210" s="3"/>
      <c r="U210" s="3">
        <f t="shared" si="147"/>
        <v>0.1</v>
      </c>
      <c r="V210" s="3"/>
      <c r="W210" s="3"/>
      <c r="X210" s="3"/>
      <c r="Y210" s="3"/>
      <c r="Z210" s="3"/>
      <c r="AA210" s="3"/>
      <c r="AB210" s="3"/>
      <c r="AC210" s="3"/>
      <c r="AD210" s="3">
        <f t="shared" si="124"/>
        <v>0</v>
      </c>
      <c r="AE210" s="3"/>
      <c r="AF210" s="3"/>
      <c r="AG210" s="3"/>
      <c r="AH210" s="77"/>
      <c r="AI210" s="77"/>
      <c r="AJ210" s="3"/>
      <c r="AK210" s="3"/>
      <c r="AL210" s="3"/>
      <c r="AM210" s="3"/>
      <c r="AN210" s="3"/>
      <c r="AO210" s="3"/>
      <c r="AP210" s="3"/>
      <c r="AQ210" s="3"/>
      <c r="AR210" s="3"/>
      <c r="AS210" s="3"/>
      <c r="AT210" s="3"/>
      <c r="AU210" s="3"/>
      <c r="AV210" s="3"/>
      <c r="AW210" s="3"/>
      <c r="AX210" s="3"/>
      <c r="AY210" s="3"/>
      <c r="AZ210" s="78"/>
      <c r="BA210" s="3"/>
      <c r="BB210" s="3"/>
      <c r="BC210" s="3"/>
      <c r="BD210" s="3">
        <v>0.1</v>
      </c>
      <c r="BE210" s="3"/>
      <c r="BF210" s="3"/>
      <c r="BG210" s="3">
        <f t="shared" si="148"/>
        <v>0</v>
      </c>
      <c r="BH210" s="3"/>
      <c r="BI210" s="79"/>
      <c r="BJ210" s="3"/>
      <c r="BK210" s="170" t="s">
        <v>460</v>
      </c>
      <c r="BL210" s="189" t="s">
        <v>524</v>
      </c>
      <c r="BM210" s="170" t="s">
        <v>525</v>
      </c>
      <c r="BN210" s="188" t="s">
        <v>699</v>
      </c>
      <c r="BO210" s="192" t="s">
        <v>542</v>
      </c>
      <c r="BP210" s="188" t="s">
        <v>638</v>
      </c>
      <c r="BQ210" s="133"/>
      <c r="BY210" s="75" t="s">
        <v>482</v>
      </c>
      <c r="CH210" s="75">
        <v>2022</v>
      </c>
    </row>
    <row r="211" spans="1:108" s="75" customFormat="1" ht="54" x14ac:dyDescent="0.4">
      <c r="A211" s="188">
        <v>4</v>
      </c>
      <c r="B211" s="191" t="s">
        <v>483</v>
      </c>
      <c r="C211" s="71">
        <f>D211+E211</f>
        <v>3</v>
      </c>
      <c r="D211" s="3"/>
      <c r="E211" s="3">
        <f t="shared" si="155"/>
        <v>3</v>
      </c>
      <c r="F211" s="3">
        <f t="shared" si="156"/>
        <v>3</v>
      </c>
      <c r="G211" s="3">
        <f t="shared" si="152"/>
        <v>0</v>
      </c>
      <c r="H211" s="3"/>
      <c r="I211" s="3"/>
      <c r="J211" s="3"/>
      <c r="K211" s="98">
        <v>3</v>
      </c>
      <c r="L211" s="3"/>
      <c r="M211" s="3">
        <f t="shared" si="146"/>
        <v>0</v>
      </c>
      <c r="N211" s="3"/>
      <c r="O211" s="3"/>
      <c r="P211" s="3"/>
      <c r="Q211" s="3"/>
      <c r="R211" s="3"/>
      <c r="S211" s="3"/>
      <c r="T211" s="3"/>
      <c r="U211" s="3">
        <f t="shared" si="147"/>
        <v>0</v>
      </c>
      <c r="V211" s="3"/>
      <c r="W211" s="3"/>
      <c r="X211" s="3"/>
      <c r="Y211" s="3"/>
      <c r="Z211" s="3"/>
      <c r="AA211" s="3"/>
      <c r="AB211" s="3"/>
      <c r="AC211" s="3"/>
      <c r="AD211" s="3">
        <f t="shared" si="124"/>
        <v>0</v>
      </c>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f t="shared" si="148"/>
        <v>0</v>
      </c>
      <c r="BH211" s="3"/>
      <c r="BI211" s="3"/>
      <c r="BJ211" s="3"/>
      <c r="BK211" s="170" t="s">
        <v>460</v>
      </c>
      <c r="BL211" s="4" t="s">
        <v>138</v>
      </c>
      <c r="BM211" s="170"/>
      <c r="BN211" s="188" t="s">
        <v>109</v>
      </c>
      <c r="BO211" s="192"/>
      <c r="BP211" s="188" t="s">
        <v>638</v>
      </c>
      <c r="BQ211" s="133"/>
      <c r="BY211" s="75" t="s">
        <v>482</v>
      </c>
      <c r="CH211" s="75">
        <v>2022</v>
      </c>
      <c r="CI211" s="75" t="s">
        <v>607</v>
      </c>
    </row>
    <row r="212" spans="1:108" s="75" customFormat="1" ht="54" x14ac:dyDescent="0.4">
      <c r="A212" s="188">
        <v>5</v>
      </c>
      <c r="B212" s="118" t="s">
        <v>560</v>
      </c>
      <c r="C212" s="71">
        <f t="shared" si="143"/>
        <v>27</v>
      </c>
      <c r="D212" s="3"/>
      <c r="E212" s="3">
        <f t="shared" si="155"/>
        <v>27</v>
      </c>
      <c r="F212" s="3">
        <f t="shared" si="156"/>
        <v>27</v>
      </c>
      <c r="G212" s="3">
        <f t="shared" si="152"/>
        <v>2</v>
      </c>
      <c r="H212" s="3"/>
      <c r="I212" s="3">
        <v>2</v>
      </c>
      <c r="J212" s="3"/>
      <c r="K212" s="3">
        <v>12</v>
      </c>
      <c r="L212" s="3">
        <v>13</v>
      </c>
      <c r="M212" s="3">
        <f t="shared" si="146"/>
        <v>0</v>
      </c>
      <c r="N212" s="3"/>
      <c r="O212" s="3"/>
      <c r="P212" s="3"/>
      <c r="Q212" s="3"/>
      <c r="R212" s="3"/>
      <c r="S212" s="3"/>
      <c r="T212" s="3"/>
      <c r="U212" s="3">
        <f t="shared" si="147"/>
        <v>0</v>
      </c>
      <c r="V212" s="3"/>
      <c r="W212" s="3"/>
      <c r="X212" s="3"/>
      <c r="Y212" s="3"/>
      <c r="Z212" s="3"/>
      <c r="AA212" s="3"/>
      <c r="AB212" s="3"/>
      <c r="AC212" s="3"/>
      <c r="AD212" s="3">
        <f t="shared" si="124"/>
        <v>0</v>
      </c>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f t="shared" si="148"/>
        <v>0</v>
      </c>
      <c r="BH212" s="3"/>
      <c r="BI212" s="3"/>
      <c r="BJ212" s="3"/>
      <c r="BK212" s="170" t="s">
        <v>460</v>
      </c>
      <c r="BL212" s="188" t="s">
        <v>147</v>
      </c>
      <c r="BM212" s="170"/>
      <c r="BN212" s="188" t="s">
        <v>699</v>
      </c>
      <c r="BO212" s="192" t="s">
        <v>542</v>
      </c>
      <c r="BP212" s="188" t="s">
        <v>638</v>
      </c>
      <c r="BQ212" s="133"/>
      <c r="BR212" s="95"/>
      <c r="BY212" s="75" t="s">
        <v>366</v>
      </c>
      <c r="BZ212" s="75" t="s">
        <v>585</v>
      </c>
      <c r="CH212" s="75">
        <v>2022</v>
      </c>
    </row>
    <row r="213" spans="1:108" s="75" customFormat="1" ht="36" x14ac:dyDescent="0.4">
      <c r="A213" s="188">
        <v>6</v>
      </c>
      <c r="B213" s="121" t="s">
        <v>299</v>
      </c>
      <c r="C213" s="71">
        <f t="shared" si="143"/>
        <v>0.30000000000000004</v>
      </c>
      <c r="D213" s="3"/>
      <c r="E213" s="3">
        <f t="shared" si="155"/>
        <v>0.30000000000000004</v>
      </c>
      <c r="F213" s="3">
        <f t="shared" si="156"/>
        <v>0.30000000000000004</v>
      </c>
      <c r="G213" s="3">
        <f t="shared" si="152"/>
        <v>0</v>
      </c>
      <c r="H213" s="3"/>
      <c r="I213" s="3"/>
      <c r="J213" s="3"/>
      <c r="K213" s="98">
        <v>0.1</v>
      </c>
      <c r="L213" s="3">
        <v>0.2</v>
      </c>
      <c r="M213" s="3">
        <f t="shared" si="146"/>
        <v>0</v>
      </c>
      <c r="N213" s="3"/>
      <c r="O213" s="3"/>
      <c r="P213" s="3"/>
      <c r="Q213" s="3"/>
      <c r="R213" s="3"/>
      <c r="S213" s="3"/>
      <c r="T213" s="3"/>
      <c r="U213" s="3">
        <f t="shared" si="147"/>
        <v>0</v>
      </c>
      <c r="V213" s="3"/>
      <c r="W213" s="3"/>
      <c r="X213" s="3"/>
      <c r="Y213" s="3"/>
      <c r="Z213" s="3"/>
      <c r="AA213" s="3"/>
      <c r="AB213" s="3"/>
      <c r="AC213" s="3"/>
      <c r="AD213" s="3">
        <f t="shared" si="124"/>
        <v>0</v>
      </c>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f t="shared" si="148"/>
        <v>0</v>
      </c>
      <c r="BH213" s="3"/>
      <c r="BI213" s="3"/>
      <c r="BJ213" s="3"/>
      <c r="BK213" s="170" t="s">
        <v>460</v>
      </c>
      <c r="BL213" s="188" t="s">
        <v>132</v>
      </c>
      <c r="BM213" s="170" t="s">
        <v>300</v>
      </c>
      <c r="BN213" s="188" t="s">
        <v>109</v>
      </c>
      <c r="BO213" s="192"/>
      <c r="BP213" s="188" t="s">
        <v>637</v>
      </c>
      <c r="BQ213" s="133">
        <v>2021</v>
      </c>
      <c r="BR213" s="74"/>
      <c r="BS213" s="74"/>
      <c r="BT213" s="74"/>
      <c r="BU213" s="74"/>
      <c r="BV213" s="74"/>
      <c r="BW213" s="74"/>
      <c r="BX213" s="74"/>
      <c r="BY213" s="74"/>
      <c r="CH213" s="75">
        <v>2022</v>
      </c>
    </row>
    <row r="214" spans="1:108" s="75" customFormat="1" ht="36" x14ac:dyDescent="0.4">
      <c r="A214" s="188">
        <v>7</v>
      </c>
      <c r="B214" s="191" t="s">
        <v>567</v>
      </c>
      <c r="C214" s="71">
        <f t="shared" si="143"/>
        <v>2.8</v>
      </c>
      <c r="D214" s="3"/>
      <c r="E214" s="3">
        <f t="shared" si="155"/>
        <v>2.8</v>
      </c>
      <c r="F214" s="3">
        <f t="shared" si="156"/>
        <v>2.8</v>
      </c>
      <c r="G214" s="3">
        <f t="shared" si="152"/>
        <v>0</v>
      </c>
      <c r="H214" s="3"/>
      <c r="I214" s="3"/>
      <c r="J214" s="3"/>
      <c r="K214" s="76"/>
      <c r="L214" s="188">
        <v>2.8</v>
      </c>
      <c r="M214" s="3">
        <f t="shared" si="146"/>
        <v>0</v>
      </c>
      <c r="N214" s="3"/>
      <c r="O214" s="3"/>
      <c r="P214" s="3"/>
      <c r="Q214" s="3"/>
      <c r="R214" s="3"/>
      <c r="S214" s="3"/>
      <c r="T214" s="3"/>
      <c r="U214" s="3"/>
      <c r="V214" s="3"/>
      <c r="W214" s="3"/>
      <c r="X214" s="3"/>
      <c r="Y214" s="3"/>
      <c r="Z214" s="3"/>
      <c r="AA214" s="3"/>
      <c r="AB214" s="3"/>
      <c r="AC214" s="3"/>
      <c r="AD214" s="3">
        <f t="shared" si="124"/>
        <v>0</v>
      </c>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170" t="s">
        <v>460</v>
      </c>
      <c r="BL214" s="188" t="s">
        <v>140</v>
      </c>
      <c r="BM214" s="170"/>
      <c r="BN214" s="188" t="s">
        <v>109</v>
      </c>
      <c r="BO214" s="192"/>
      <c r="BP214" s="188" t="s">
        <v>638</v>
      </c>
      <c r="BQ214" s="143"/>
      <c r="BR214" s="74"/>
      <c r="BS214" s="74"/>
      <c r="BT214" s="74"/>
      <c r="BU214" s="74"/>
      <c r="BV214" s="74"/>
      <c r="BW214" s="74"/>
      <c r="BX214" s="74"/>
      <c r="BY214" s="74"/>
      <c r="CH214" s="75">
        <v>2022</v>
      </c>
      <c r="CI214" s="75" t="s">
        <v>609</v>
      </c>
    </row>
    <row r="215" spans="1:108" s="75" customFormat="1" ht="36" x14ac:dyDescent="0.4">
      <c r="A215" s="188">
        <v>8</v>
      </c>
      <c r="B215" s="121" t="s">
        <v>302</v>
      </c>
      <c r="C215" s="71">
        <f t="shared" si="143"/>
        <v>5.26</v>
      </c>
      <c r="D215" s="3"/>
      <c r="E215" s="3">
        <f t="shared" si="155"/>
        <v>5.26</v>
      </c>
      <c r="F215" s="3">
        <f t="shared" si="156"/>
        <v>5.24</v>
      </c>
      <c r="G215" s="3">
        <f t="shared" si="152"/>
        <v>0.26</v>
      </c>
      <c r="H215" s="3">
        <v>0.26</v>
      </c>
      <c r="I215" s="3"/>
      <c r="J215" s="3"/>
      <c r="K215" s="98">
        <v>2.06</v>
      </c>
      <c r="L215" s="3">
        <v>2.92</v>
      </c>
      <c r="M215" s="3">
        <f t="shared" si="146"/>
        <v>0</v>
      </c>
      <c r="N215" s="3"/>
      <c r="O215" s="3"/>
      <c r="P215" s="3"/>
      <c r="Q215" s="3"/>
      <c r="R215" s="3"/>
      <c r="S215" s="3"/>
      <c r="T215" s="3"/>
      <c r="U215" s="3">
        <f t="shared" si="147"/>
        <v>0.02</v>
      </c>
      <c r="V215" s="3"/>
      <c r="W215" s="3"/>
      <c r="X215" s="3"/>
      <c r="Y215" s="3"/>
      <c r="Z215" s="3"/>
      <c r="AA215" s="3"/>
      <c r="AB215" s="3"/>
      <c r="AC215" s="3"/>
      <c r="AD215" s="3">
        <f t="shared" si="124"/>
        <v>0.02</v>
      </c>
      <c r="AE215" s="3">
        <v>0.02</v>
      </c>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f t="shared" si="148"/>
        <v>0</v>
      </c>
      <c r="BH215" s="3"/>
      <c r="BI215" s="3"/>
      <c r="BJ215" s="3"/>
      <c r="BK215" s="170" t="s">
        <v>460</v>
      </c>
      <c r="BL215" s="188" t="s">
        <v>133</v>
      </c>
      <c r="BM215" s="170" t="s">
        <v>303</v>
      </c>
      <c r="BN215" s="188" t="s">
        <v>109</v>
      </c>
      <c r="BO215" s="192"/>
      <c r="BP215" s="188" t="s">
        <v>638</v>
      </c>
      <c r="BQ215" s="133">
        <v>2022</v>
      </c>
      <c r="BR215" s="74"/>
      <c r="BS215" s="74"/>
      <c r="BT215" s="74"/>
      <c r="BU215" s="74"/>
      <c r="BV215" s="74" t="s">
        <v>440</v>
      </c>
      <c r="BW215" s="74"/>
      <c r="BX215" s="74"/>
      <c r="BY215" s="74"/>
      <c r="CH215" s="75">
        <v>2022</v>
      </c>
    </row>
    <row r="216" spans="1:108" s="75" customFormat="1" ht="36" x14ac:dyDescent="0.4">
      <c r="A216" s="188">
        <v>8</v>
      </c>
      <c r="B216" s="191" t="s">
        <v>700</v>
      </c>
      <c r="C216" s="3">
        <f t="shared" si="143"/>
        <v>5</v>
      </c>
      <c r="D216" s="3"/>
      <c r="E216" s="3">
        <f t="shared" si="155"/>
        <v>5</v>
      </c>
      <c r="F216" s="3">
        <f t="shared" si="156"/>
        <v>5</v>
      </c>
      <c r="G216" s="3">
        <f t="shared" si="152"/>
        <v>4.5</v>
      </c>
      <c r="H216" s="3"/>
      <c r="I216" s="3">
        <v>4.5</v>
      </c>
      <c r="J216" s="3"/>
      <c r="K216" s="3">
        <v>0.25</v>
      </c>
      <c r="L216" s="3">
        <v>0.25</v>
      </c>
      <c r="M216" s="3">
        <f>N216+O216+P216</f>
        <v>0</v>
      </c>
      <c r="N216" s="3"/>
      <c r="O216" s="3"/>
      <c r="P216" s="3"/>
      <c r="Q216" s="3"/>
      <c r="R216" s="3"/>
      <c r="S216" s="3"/>
      <c r="T216" s="3"/>
      <c r="U216" s="3">
        <f t="shared" si="147"/>
        <v>0</v>
      </c>
      <c r="V216" s="3"/>
      <c r="W216" s="3"/>
      <c r="X216" s="3"/>
      <c r="Y216" s="3"/>
      <c r="Z216" s="3"/>
      <c r="AA216" s="3"/>
      <c r="AB216" s="3"/>
      <c r="AC216" s="3"/>
      <c r="AD216" s="3">
        <f>SUM(AE216:AT216)</f>
        <v>0</v>
      </c>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f>BH216+BI216+BJ216</f>
        <v>0</v>
      </c>
      <c r="BH216" s="3"/>
      <c r="BI216" s="3"/>
      <c r="BJ216" s="3"/>
      <c r="BK216" s="170" t="s">
        <v>460</v>
      </c>
      <c r="BL216" s="188" t="s">
        <v>149</v>
      </c>
      <c r="BM216" s="170" t="s">
        <v>701</v>
      </c>
      <c r="BN216" s="188" t="s">
        <v>109</v>
      </c>
      <c r="BO216" s="14"/>
      <c r="BP216" s="188" t="s">
        <v>638</v>
      </c>
      <c r="BQ216" s="74"/>
      <c r="BR216" s="74"/>
      <c r="CB216" s="75" t="s">
        <v>702</v>
      </c>
    </row>
    <row r="217" spans="1:108" s="75" customFormat="1" ht="36" x14ac:dyDescent="0.4">
      <c r="A217" s="188">
        <v>9</v>
      </c>
      <c r="B217" s="191" t="s">
        <v>727</v>
      </c>
      <c r="C217" s="3">
        <f t="shared" si="143"/>
        <v>2</v>
      </c>
      <c r="D217" s="3"/>
      <c r="E217" s="3">
        <f t="shared" si="155"/>
        <v>2</v>
      </c>
      <c r="F217" s="3">
        <f t="shared" si="156"/>
        <v>2</v>
      </c>
      <c r="G217" s="3">
        <f t="shared" si="152"/>
        <v>0.5</v>
      </c>
      <c r="H217" s="3"/>
      <c r="I217" s="3">
        <v>0.5</v>
      </c>
      <c r="J217" s="3"/>
      <c r="K217" s="3">
        <v>1.25</v>
      </c>
      <c r="L217" s="3">
        <v>0.25</v>
      </c>
      <c r="M217" s="3">
        <f>N217+O217+P217</f>
        <v>0</v>
      </c>
      <c r="N217" s="3"/>
      <c r="O217" s="3"/>
      <c r="P217" s="3"/>
      <c r="Q217" s="3"/>
      <c r="R217" s="3"/>
      <c r="S217" s="3"/>
      <c r="T217" s="3"/>
      <c r="U217" s="3">
        <f t="shared" si="147"/>
        <v>0</v>
      </c>
      <c r="V217" s="3"/>
      <c r="W217" s="3"/>
      <c r="X217" s="3"/>
      <c r="Y217" s="3"/>
      <c r="Z217" s="3"/>
      <c r="AA217" s="3"/>
      <c r="AB217" s="3"/>
      <c r="AC217" s="3"/>
      <c r="AD217" s="3">
        <f>SUM(AE217:AT217)</f>
        <v>0</v>
      </c>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f>BH217+BI217+BJ217</f>
        <v>0</v>
      </c>
      <c r="BH217" s="3"/>
      <c r="BI217" s="3"/>
      <c r="BJ217" s="3"/>
      <c r="BK217" s="170" t="s">
        <v>460</v>
      </c>
      <c r="BL217" s="188" t="s">
        <v>149</v>
      </c>
      <c r="BM217" s="170"/>
      <c r="BN217" s="188" t="s">
        <v>109</v>
      </c>
      <c r="BO217" s="14"/>
      <c r="BP217" s="188" t="s">
        <v>638</v>
      </c>
      <c r="BQ217" s="74"/>
      <c r="BR217" s="74"/>
      <c r="CB217" s="75" t="s">
        <v>702</v>
      </c>
      <c r="DD217" s="75" t="s">
        <v>741</v>
      </c>
    </row>
    <row r="218" spans="1:108" s="75" customFormat="1" ht="36" x14ac:dyDescent="0.4">
      <c r="A218" s="188">
        <v>10</v>
      </c>
      <c r="B218" s="191" t="s">
        <v>703</v>
      </c>
      <c r="C218" s="3">
        <f t="shared" si="143"/>
        <v>3</v>
      </c>
      <c r="D218" s="3"/>
      <c r="E218" s="3">
        <f t="shared" si="155"/>
        <v>3</v>
      </c>
      <c r="F218" s="3">
        <f t="shared" si="156"/>
        <v>3</v>
      </c>
      <c r="G218" s="3">
        <f t="shared" si="152"/>
        <v>0.5</v>
      </c>
      <c r="H218" s="3"/>
      <c r="I218" s="3">
        <v>0.5</v>
      </c>
      <c r="J218" s="3"/>
      <c r="K218" s="3">
        <v>1.25</v>
      </c>
      <c r="L218" s="3">
        <v>1.25</v>
      </c>
      <c r="M218" s="3">
        <f>N218+O218+P218</f>
        <v>0</v>
      </c>
      <c r="N218" s="3"/>
      <c r="O218" s="3"/>
      <c r="P218" s="3"/>
      <c r="Q218" s="3"/>
      <c r="R218" s="3"/>
      <c r="S218" s="3"/>
      <c r="T218" s="3"/>
      <c r="U218" s="3">
        <f t="shared" si="147"/>
        <v>0</v>
      </c>
      <c r="V218" s="3"/>
      <c r="W218" s="3"/>
      <c r="X218" s="3"/>
      <c r="Y218" s="3"/>
      <c r="Z218" s="3"/>
      <c r="AA218" s="3"/>
      <c r="AB218" s="3"/>
      <c r="AC218" s="3"/>
      <c r="AD218" s="3">
        <f>SUM(AE218:AT218)</f>
        <v>0</v>
      </c>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f>BH218+BI218+BJ218</f>
        <v>0</v>
      </c>
      <c r="BH218" s="3"/>
      <c r="BI218" s="3"/>
      <c r="BJ218" s="3"/>
      <c r="BK218" s="170" t="s">
        <v>460</v>
      </c>
      <c r="BL218" s="188" t="s">
        <v>149</v>
      </c>
      <c r="BM218" s="170"/>
      <c r="BN218" s="188" t="s">
        <v>109</v>
      </c>
      <c r="BO218" s="14"/>
      <c r="BP218" s="188" t="s">
        <v>638</v>
      </c>
      <c r="BQ218" s="74"/>
      <c r="BR218" s="74"/>
      <c r="CB218" s="75" t="s">
        <v>702</v>
      </c>
      <c r="DD218" s="75" t="s">
        <v>741</v>
      </c>
    </row>
    <row r="219" spans="1:108" s="108" customFormat="1" ht="36" x14ac:dyDescent="0.4">
      <c r="A219" s="188">
        <v>11</v>
      </c>
      <c r="B219" s="191" t="s">
        <v>743</v>
      </c>
      <c r="C219" s="3">
        <f t="shared" ref="C219" si="157">D219+E219</f>
        <v>5</v>
      </c>
      <c r="D219" s="3"/>
      <c r="E219" s="3">
        <f t="shared" ref="E219" si="158">F219+U219+BG219</f>
        <v>5</v>
      </c>
      <c r="F219" s="3">
        <f t="shared" ref="F219" si="159">G219+K219+L219+M219+R219+S219+T219</f>
        <v>5</v>
      </c>
      <c r="G219" s="3">
        <f t="shared" ref="G219" si="160">H219+I219+J219</f>
        <v>0</v>
      </c>
      <c r="H219" s="3"/>
      <c r="I219" s="3">
        <v>0</v>
      </c>
      <c r="J219" s="3"/>
      <c r="K219" s="3">
        <v>2.5</v>
      </c>
      <c r="L219" s="3">
        <v>2.5</v>
      </c>
      <c r="M219" s="3">
        <f>N219+O219+P219</f>
        <v>0</v>
      </c>
      <c r="N219" s="3"/>
      <c r="O219" s="3"/>
      <c r="P219" s="3"/>
      <c r="Q219" s="3"/>
      <c r="R219" s="3"/>
      <c r="S219" s="3"/>
      <c r="T219" s="3"/>
      <c r="U219" s="3">
        <f t="shared" ref="U219" si="161">V219+W219+X219+Y219+Z219+AA219+AB219+AC219+AD219+AU219+AV219+AW219+AX219+AY219+AZ219+BA219+BB219+BC219+BD219+BE219+BF219</f>
        <v>0</v>
      </c>
      <c r="V219" s="3"/>
      <c r="W219" s="3"/>
      <c r="X219" s="3"/>
      <c r="Y219" s="3"/>
      <c r="Z219" s="3"/>
      <c r="AA219" s="3"/>
      <c r="AB219" s="3"/>
      <c r="AC219" s="3"/>
      <c r="AD219" s="3">
        <f>SUM(AE219:AT219)</f>
        <v>0</v>
      </c>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f>BH219+BI219+BJ219</f>
        <v>0</v>
      </c>
      <c r="BH219" s="3"/>
      <c r="BI219" s="3"/>
      <c r="BJ219" s="3"/>
      <c r="BK219" s="170" t="s">
        <v>460</v>
      </c>
      <c r="BL219" s="4" t="s">
        <v>143</v>
      </c>
      <c r="BM219" s="170"/>
      <c r="BN219" s="189" t="s">
        <v>109</v>
      </c>
      <c r="BO219" s="164"/>
      <c r="BP219" s="188" t="s">
        <v>638</v>
      </c>
      <c r="DD219" s="108" t="s">
        <v>744</v>
      </c>
    </row>
    <row r="220" spans="1:108" s="108" customFormat="1" ht="54" x14ac:dyDescent="0.4">
      <c r="A220" s="188">
        <v>12</v>
      </c>
      <c r="B220" s="191" t="s">
        <v>704</v>
      </c>
      <c r="C220" s="3">
        <f t="shared" si="143"/>
        <v>3</v>
      </c>
      <c r="D220" s="3"/>
      <c r="E220" s="3">
        <f t="shared" si="155"/>
        <v>3</v>
      </c>
      <c r="F220" s="3">
        <f t="shared" si="156"/>
        <v>3</v>
      </c>
      <c r="G220" s="3">
        <f t="shared" si="152"/>
        <v>0</v>
      </c>
      <c r="H220" s="3"/>
      <c r="I220" s="3"/>
      <c r="J220" s="3"/>
      <c r="K220" s="98">
        <v>1</v>
      </c>
      <c r="L220" s="3">
        <v>2</v>
      </c>
      <c r="M220" s="3"/>
      <c r="N220" s="3"/>
      <c r="O220" s="3"/>
      <c r="P220" s="3"/>
      <c r="Q220" s="3"/>
      <c r="R220" s="3"/>
      <c r="S220" s="3"/>
      <c r="T220" s="3"/>
      <c r="U220" s="3">
        <f t="shared" si="147"/>
        <v>0</v>
      </c>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170" t="s">
        <v>460</v>
      </c>
      <c r="BL220" s="4" t="s">
        <v>143</v>
      </c>
      <c r="BM220" s="170"/>
      <c r="BN220" s="189" t="s">
        <v>109</v>
      </c>
      <c r="BO220" s="164"/>
      <c r="BP220" s="188" t="s">
        <v>638</v>
      </c>
      <c r="BS220" s="108" t="s">
        <v>705</v>
      </c>
      <c r="CB220" s="108" t="s">
        <v>702</v>
      </c>
    </row>
    <row r="221" spans="1:108" s="75" customFormat="1" ht="36" x14ac:dyDescent="0.4">
      <c r="A221" s="188">
        <v>13</v>
      </c>
      <c r="B221" s="99" t="s">
        <v>708</v>
      </c>
      <c r="C221" s="3">
        <f t="shared" si="143"/>
        <v>8.7099999999999991</v>
      </c>
      <c r="D221" s="3">
        <v>0.01</v>
      </c>
      <c r="E221" s="3">
        <f t="shared" si="155"/>
        <v>8.6999999999999993</v>
      </c>
      <c r="F221" s="3">
        <f t="shared" si="156"/>
        <v>8.6999999999999993</v>
      </c>
      <c r="G221" s="3">
        <f t="shared" si="152"/>
        <v>0</v>
      </c>
      <c r="H221" s="3"/>
      <c r="I221" s="3"/>
      <c r="J221" s="3"/>
      <c r="K221" s="3">
        <v>6.1</v>
      </c>
      <c r="L221" s="3">
        <v>2.6</v>
      </c>
      <c r="M221" s="3">
        <f t="shared" ref="M221" si="162">N221+O221+P221</f>
        <v>0</v>
      </c>
      <c r="N221" s="3"/>
      <c r="O221" s="3"/>
      <c r="P221" s="3"/>
      <c r="Q221" s="3"/>
      <c r="R221" s="3"/>
      <c r="S221" s="3"/>
      <c r="T221" s="3"/>
      <c r="U221" s="3">
        <f t="shared" si="147"/>
        <v>0</v>
      </c>
      <c r="V221" s="3"/>
      <c r="W221" s="3"/>
      <c r="X221" s="3"/>
      <c r="Y221" s="3"/>
      <c r="Z221" s="3"/>
      <c r="AA221" s="3"/>
      <c r="AB221" s="3"/>
      <c r="AC221" s="3"/>
      <c r="AD221" s="3">
        <f t="shared" ref="AD221" si="163">SUM(AE221:AT221)</f>
        <v>0</v>
      </c>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f t="shared" ref="BG221" si="164">SUM(BH221:BJ221)</f>
        <v>0</v>
      </c>
      <c r="BH221" s="3"/>
      <c r="BI221" s="79"/>
      <c r="BJ221" s="3"/>
      <c r="BK221" s="170" t="s">
        <v>460</v>
      </c>
      <c r="BL221" s="4" t="s">
        <v>143</v>
      </c>
      <c r="BM221" s="170" t="s">
        <v>709</v>
      </c>
      <c r="BN221" s="80" t="s">
        <v>109</v>
      </c>
      <c r="BO221" s="165"/>
      <c r="BP221" s="188" t="s">
        <v>638</v>
      </c>
      <c r="BQ221" s="74"/>
      <c r="BR221" s="74"/>
      <c r="BS221" s="75" t="s">
        <v>710</v>
      </c>
    </row>
    <row r="222" spans="1:108" s="75" customFormat="1" ht="36" x14ac:dyDescent="0.4">
      <c r="A222" s="188">
        <v>14</v>
      </c>
      <c r="B222" s="22" t="s">
        <v>706</v>
      </c>
      <c r="C222" s="3">
        <f t="shared" si="143"/>
        <v>2.27</v>
      </c>
      <c r="D222" s="3"/>
      <c r="E222" s="3">
        <f t="shared" si="155"/>
        <v>2.27</v>
      </c>
      <c r="F222" s="3">
        <f t="shared" si="156"/>
        <v>2.27</v>
      </c>
      <c r="G222" s="3">
        <f t="shared" si="152"/>
        <v>0</v>
      </c>
      <c r="H222" s="3"/>
      <c r="I222" s="3"/>
      <c r="J222" s="3"/>
      <c r="K222" s="76">
        <v>1.42</v>
      </c>
      <c r="L222" s="188">
        <v>0.85</v>
      </c>
      <c r="M222" s="3">
        <f t="shared" ref="M222" si="165">N222+O222+P222</f>
        <v>0</v>
      </c>
      <c r="N222" s="3"/>
      <c r="O222" s="3"/>
      <c r="P222" s="3"/>
      <c r="Q222" s="3"/>
      <c r="R222" s="3"/>
      <c r="S222" s="3"/>
      <c r="T222" s="3"/>
      <c r="U222" s="3">
        <f t="shared" si="147"/>
        <v>0</v>
      </c>
      <c r="V222" s="3"/>
      <c r="W222" s="3"/>
      <c r="X222" s="3"/>
      <c r="Y222" s="3"/>
      <c r="Z222" s="3"/>
      <c r="AA222" s="3"/>
      <c r="AB222" s="3"/>
      <c r="AC222" s="3"/>
      <c r="AD222" s="3">
        <f t="shared" ref="AD222" si="166">SUM(AE222:AT222)</f>
        <v>0</v>
      </c>
      <c r="AE222" s="3"/>
      <c r="AF222" s="3"/>
      <c r="AG222" s="3"/>
      <c r="AH222" s="77"/>
      <c r="AI222" s="77"/>
      <c r="AJ222" s="3"/>
      <c r="AK222" s="3"/>
      <c r="AL222" s="3"/>
      <c r="AM222" s="3"/>
      <c r="AN222" s="3"/>
      <c r="AO222" s="3"/>
      <c r="AP222" s="3"/>
      <c r="AQ222" s="3"/>
      <c r="AR222" s="3"/>
      <c r="AS222" s="3"/>
      <c r="AT222" s="3"/>
      <c r="AU222" s="3"/>
      <c r="AV222" s="3"/>
      <c r="AW222" s="3"/>
      <c r="AX222" s="3"/>
      <c r="AY222" s="3"/>
      <c r="AZ222" s="78"/>
      <c r="BA222" s="3"/>
      <c r="BB222" s="3"/>
      <c r="BC222" s="3"/>
      <c r="BD222" s="3"/>
      <c r="BE222" s="3"/>
      <c r="BF222" s="3"/>
      <c r="BG222" s="3">
        <f t="shared" ref="BG222" si="167">BH222+BI222+BJ222</f>
        <v>0</v>
      </c>
      <c r="BH222" s="3"/>
      <c r="BI222" s="79"/>
      <c r="BJ222" s="3"/>
      <c r="BK222" s="170" t="s">
        <v>460</v>
      </c>
      <c r="BL222" s="4" t="s">
        <v>138</v>
      </c>
      <c r="BM222" s="170" t="s">
        <v>707</v>
      </c>
      <c r="BN222" s="80" t="s">
        <v>109</v>
      </c>
      <c r="BO222" s="165"/>
      <c r="BP222" s="188" t="s">
        <v>638</v>
      </c>
      <c r="BQ222" s="74"/>
      <c r="BR222" s="74"/>
      <c r="CB222" s="75" t="s">
        <v>702</v>
      </c>
    </row>
    <row r="223" spans="1:108" s="68" customFormat="1" ht="17.5" x14ac:dyDescent="0.35">
      <c r="A223" s="169" t="s">
        <v>337</v>
      </c>
      <c r="B223" s="12" t="s">
        <v>35</v>
      </c>
      <c r="C223" s="21">
        <f t="shared" si="143"/>
        <v>24.299999999999997</v>
      </c>
      <c r="D223" s="90">
        <f t="shared" ref="D223:BJ223" si="168">SUM(D224:D228)</f>
        <v>0.04</v>
      </c>
      <c r="E223" s="90">
        <f>SUM(E224:E228)</f>
        <v>24.259999999999998</v>
      </c>
      <c r="F223" s="90">
        <f t="shared" si="168"/>
        <v>20.059999999999999</v>
      </c>
      <c r="G223" s="90">
        <f t="shared" si="152"/>
        <v>0.45</v>
      </c>
      <c r="H223" s="90">
        <f t="shared" si="168"/>
        <v>0.45</v>
      </c>
      <c r="I223" s="90">
        <f t="shared" si="168"/>
        <v>0</v>
      </c>
      <c r="J223" s="90">
        <f t="shared" si="168"/>
        <v>0</v>
      </c>
      <c r="K223" s="90">
        <f t="shared" si="168"/>
        <v>9.370000000000001</v>
      </c>
      <c r="L223" s="90">
        <f t="shared" si="168"/>
        <v>9.9</v>
      </c>
      <c r="M223" s="90">
        <f t="shared" si="168"/>
        <v>0</v>
      </c>
      <c r="N223" s="90">
        <f t="shared" si="168"/>
        <v>0</v>
      </c>
      <c r="O223" s="90">
        <f t="shared" si="168"/>
        <v>0</v>
      </c>
      <c r="P223" s="90">
        <f t="shared" si="168"/>
        <v>0</v>
      </c>
      <c r="Q223" s="90">
        <f t="shared" si="168"/>
        <v>0</v>
      </c>
      <c r="R223" s="90">
        <f t="shared" si="168"/>
        <v>0.34</v>
      </c>
      <c r="S223" s="90">
        <f t="shared" si="168"/>
        <v>0</v>
      </c>
      <c r="T223" s="90">
        <f t="shared" si="168"/>
        <v>0</v>
      </c>
      <c r="U223" s="90">
        <f t="shared" si="168"/>
        <v>4.2</v>
      </c>
      <c r="V223" s="90">
        <f t="shared" si="168"/>
        <v>0</v>
      </c>
      <c r="W223" s="90">
        <f t="shared" si="168"/>
        <v>0</v>
      </c>
      <c r="X223" s="90">
        <f t="shared" si="168"/>
        <v>0</v>
      </c>
      <c r="Y223" s="90">
        <f t="shared" si="168"/>
        <v>0</v>
      </c>
      <c r="Z223" s="90">
        <f t="shared" si="168"/>
        <v>0</v>
      </c>
      <c r="AA223" s="90">
        <f t="shared" si="168"/>
        <v>0</v>
      </c>
      <c r="AB223" s="90">
        <f t="shared" si="168"/>
        <v>0</v>
      </c>
      <c r="AC223" s="90">
        <f t="shared" si="168"/>
        <v>0</v>
      </c>
      <c r="AD223" s="90">
        <f t="shared" si="168"/>
        <v>1.5</v>
      </c>
      <c r="AE223" s="90">
        <f t="shared" si="168"/>
        <v>0.42</v>
      </c>
      <c r="AF223" s="90">
        <f t="shared" si="168"/>
        <v>0.41</v>
      </c>
      <c r="AG223" s="90">
        <f t="shared" si="168"/>
        <v>0</v>
      </c>
      <c r="AH223" s="90">
        <f t="shared" si="168"/>
        <v>0</v>
      </c>
      <c r="AI223" s="90">
        <f t="shared" si="168"/>
        <v>0.06</v>
      </c>
      <c r="AJ223" s="90">
        <f t="shared" si="168"/>
        <v>0.61</v>
      </c>
      <c r="AK223" s="90">
        <f t="shared" si="168"/>
        <v>0</v>
      </c>
      <c r="AL223" s="90">
        <f t="shared" si="168"/>
        <v>0</v>
      </c>
      <c r="AM223" s="90">
        <f t="shared" si="168"/>
        <v>0</v>
      </c>
      <c r="AN223" s="90">
        <f t="shared" si="168"/>
        <v>0</v>
      </c>
      <c r="AO223" s="90">
        <f t="shared" si="168"/>
        <v>0</v>
      </c>
      <c r="AP223" s="90">
        <f t="shared" si="168"/>
        <v>0</v>
      </c>
      <c r="AQ223" s="90">
        <f t="shared" si="168"/>
        <v>0</v>
      </c>
      <c r="AR223" s="90">
        <f t="shared" si="168"/>
        <v>0</v>
      </c>
      <c r="AS223" s="90">
        <f t="shared" si="168"/>
        <v>0</v>
      </c>
      <c r="AT223" s="90">
        <f t="shared" si="168"/>
        <v>0</v>
      </c>
      <c r="AU223" s="90">
        <f t="shared" si="168"/>
        <v>0</v>
      </c>
      <c r="AV223" s="90">
        <f t="shared" si="168"/>
        <v>0</v>
      </c>
      <c r="AW223" s="90">
        <f t="shared" si="168"/>
        <v>0</v>
      </c>
      <c r="AX223" s="90">
        <f t="shared" si="168"/>
        <v>0</v>
      </c>
      <c r="AY223" s="90">
        <f t="shared" si="168"/>
        <v>0</v>
      </c>
      <c r="AZ223" s="90">
        <f t="shared" si="168"/>
        <v>0.5</v>
      </c>
      <c r="BA223" s="90">
        <f t="shared" si="168"/>
        <v>0</v>
      </c>
      <c r="BB223" s="90">
        <f t="shared" si="168"/>
        <v>0</v>
      </c>
      <c r="BC223" s="90">
        <f t="shared" si="168"/>
        <v>0</v>
      </c>
      <c r="BD223" s="90">
        <f t="shared" si="168"/>
        <v>2.2000000000000002</v>
      </c>
      <c r="BE223" s="90">
        <f t="shared" si="168"/>
        <v>0</v>
      </c>
      <c r="BF223" s="90">
        <f t="shared" si="168"/>
        <v>0</v>
      </c>
      <c r="BG223" s="90">
        <f t="shared" si="168"/>
        <v>0</v>
      </c>
      <c r="BH223" s="90">
        <f t="shared" si="168"/>
        <v>0</v>
      </c>
      <c r="BI223" s="90">
        <f t="shared" si="168"/>
        <v>0</v>
      </c>
      <c r="BJ223" s="90">
        <f t="shared" si="168"/>
        <v>0</v>
      </c>
      <c r="BK223" s="169"/>
      <c r="BL223" s="169"/>
      <c r="BM223" s="169"/>
      <c r="BN223" s="169"/>
      <c r="BO223" s="122"/>
      <c r="BP223" s="89"/>
      <c r="BQ223" s="139"/>
    </row>
    <row r="224" spans="1:108" s="75" customFormat="1" ht="54" x14ac:dyDescent="0.4">
      <c r="A224" s="192">
        <v>1</v>
      </c>
      <c r="B224" s="190" t="s">
        <v>305</v>
      </c>
      <c r="C224" s="71">
        <f t="shared" si="143"/>
        <v>0.60000000000000009</v>
      </c>
      <c r="D224" s="3"/>
      <c r="E224" s="3">
        <f t="shared" ref="E224:E228" si="169">F224+U224+BG224</f>
        <v>0.60000000000000009</v>
      </c>
      <c r="F224" s="3">
        <f t="shared" ref="F224:F228" si="170">G224+K224+L224+M224+R224+S224+T224</f>
        <v>0.60000000000000009</v>
      </c>
      <c r="G224" s="3">
        <f t="shared" si="152"/>
        <v>0</v>
      </c>
      <c r="H224" s="82"/>
      <c r="I224" s="82"/>
      <c r="J224" s="3"/>
      <c r="K224" s="71">
        <v>0.2</v>
      </c>
      <c r="L224" s="71">
        <v>0.4</v>
      </c>
      <c r="M224" s="3">
        <f t="shared" si="146"/>
        <v>0</v>
      </c>
      <c r="N224" s="3"/>
      <c r="O224" s="3"/>
      <c r="P224" s="3"/>
      <c r="Q224" s="3"/>
      <c r="R224" s="3"/>
      <c r="S224" s="3"/>
      <c r="T224" s="3"/>
      <c r="U224" s="3">
        <f t="shared" si="147"/>
        <v>0</v>
      </c>
      <c r="V224" s="3"/>
      <c r="W224" s="3"/>
      <c r="X224" s="3"/>
      <c r="Y224" s="3"/>
      <c r="Z224" s="3"/>
      <c r="AA224" s="3"/>
      <c r="AB224" s="3"/>
      <c r="AC224" s="3"/>
      <c r="AD224" s="3">
        <f t="shared" si="124"/>
        <v>0</v>
      </c>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71"/>
      <c r="BE224" s="3"/>
      <c r="BF224" s="3"/>
      <c r="BG224" s="3">
        <f t="shared" si="148"/>
        <v>0</v>
      </c>
      <c r="BH224" s="3"/>
      <c r="BI224" s="82">
        <v>0</v>
      </c>
      <c r="BJ224" s="3"/>
      <c r="BK224" s="170" t="s">
        <v>460</v>
      </c>
      <c r="BL224" s="189" t="s">
        <v>128</v>
      </c>
      <c r="BM224" s="170"/>
      <c r="BN224" s="189" t="s">
        <v>110</v>
      </c>
      <c r="BO224" s="189" t="s">
        <v>389</v>
      </c>
      <c r="BP224" s="188" t="s">
        <v>637</v>
      </c>
      <c r="BQ224" s="133" t="s">
        <v>383</v>
      </c>
      <c r="BT224" s="73"/>
      <c r="CH224" s="75">
        <v>2022</v>
      </c>
    </row>
    <row r="225" spans="1:86" s="75" customFormat="1" ht="72" x14ac:dyDescent="0.4">
      <c r="A225" s="192">
        <v>2</v>
      </c>
      <c r="B225" s="164" t="s">
        <v>613</v>
      </c>
      <c r="C225" s="3">
        <f t="shared" si="143"/>
        <v>2</v>
      </c>
      <c r="D225" s="3"/>
      <c r="E225" s="3">
        <f t="shared" si="169"/>
        <v>2</v>
      </c>
      <c r="F225" s="3">
        <f t="shared" si="170"/>
        <v>2</v>
      </c>
      <c r="G225" s="3">
        <f t="shared" si="152"/>
        <v>0</v>
      </c>
      <c r="H225" s="3"/>
      <c r="I225" s="3"/>
      <c r="J225" s="3"/>
      <c r="K225" s="3">
        <v>1</v>
      </c>
      <c r="L225" s="3">
        <v>1</v>
      </c>
      <c r="M225" s="3">
        <f t="shared" si="146"/>
        <v>0</v>
      </c>
      <c r="N225" s="3"/>
      <c r="O225" s="3"/>
      <c r="P225" s="3"/>
      <c r="Q225" s="3"/>
      <c r="R225" s="3"/>
      <c r="S225" s="3"/>
      <c r="T225" s="3"/>
      <c r="U225" s="3">
        <f t="shared" si="147"/>
        <v>0</v>
      </c>
      <c r="V225" s="3"/>
      <c r="W225" s="3"/>
      <c r="X225" s="3"/>
      <c r="Y225" s="3"/>
      <c r="Z225" s="3"/>
      <c r="AA225" s="3"/>
      <c r="AB225" s="3"/>
      <c r="AC225" s="3"/>
      <c r="AD225" s="3">
        <f t="shared" si="124"/>
        <v>0</v>
      </c>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f t="shared" si="148"/>
        <v>0</v>
      </c>
      <c r="BH225" s="3"/>
      <c r="BI225" s="3">
        <v>0</v>
      </c>
      <c r="BJ225" s="3"/>
      <c r="BK225" s="170" t="s">
        <v>460</v>
      </c>
      <c r="BL225" s="4" t="s">
        <v>128</v>
      </c>
      <c r="BM225" s="170" t="s">
        <v>553</v>
      </c>
      <c r="BN225" s="188" t="s">
        <v>110</v>
      </c>
      <c r="BO225" s="14" t="s">
        <v>614</v>
      </c>
      <c r="BP225" s="188" t="s">
        <v>638</v>
      </c>
      <c r="CH225" s="75">
        <v>2022</v>
      </c>
    </row>
    <row r="226" spans="1:86" s="75" customFormat="1" ht="54" x14ac:dyDescent="0.4">
      <c r="A226" s="192">
        <v>3</v>
      </c>
      <c r="B226" s="14" t="s">
        <v>559</v>
      </c>
      <c r="C226" s="71">
        <f t="shared" si="143"/>
        <v>12.2</v>
      </c>
      <c r="D226" s="3"/>
      <c r="E226" s="3">
        <f t="shared" si="169"/>
        <v>12.2</v>
      </c>
      <c r="F226" s="3">
        <f t="shared" si="170"/>
        <v>10</v>
      </c>
      <c r="G226" s="3">
        <f t="shared" si="152"/>
        <v>0</v>
      </c>
      <c r="H226" s="3"/>
      <c r="I226" s="3"/>
      <c r="J226" s="3"/>
      <c r="K226" s="3">
        <v>4</v>
      </c>
      <c r="L226" s="3">
        <v>6</v>
      </c>
      <c r="M226" s="3">
        <f t="shared" si="146"/>
        <v>0</v>
      </c>
      <c r="N226" s="3"/>
      <c r="O226" s="3"/>
      <c r="P226" s="3"/>
      <c r="Q226" s="3"/>
      <c r="R226" s="3"/>
      <c r="S226" s="3"/>
      <c r="T226" s="3"/>
      <c r="U226" s="3">
        <f t="shared" si="147"/>
        <v>2.2000000000000002</v>
      </c>
      <c r="V226" s="3"/>
      <c r="W226" s="3"/>
      <c r="X226" s="3"/>
      <c r="Y226" s="3"/>
      <c r="Z226" s="3"/>
      <c r="AA226" s="3"/>
      <c r="AB226" s="3"/>
      <c r="AC226" s="3"/>
      <c r="AD226" s="3">
        <f t="shared" si="124"/>
        <v>0</v>
      </c>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v>2.2000000000000002</v>
      </c>
      <c r="BE226" s="3"/>
      <c r="BF226" s="3"/>
      <c r="BG226" s="3">
        <f t="shared" si="148"/>
        <v>0</v>
      </c>
      <c r="BH226" s="3"/>
      <c r="BI226" s="3"/>
      <c r="BJ226" s="3"/>
      <c r="BK226" s="170" t="s">
        <v>460</v>
      </c>
      <c r="BL226" s="4" t="s">
        <v>128</v>
      </c>
      <c r="BM226" s="170" t="s">
        <v>552</v>
      </c>
      <c r="BN226" s="188" t="s">
        <v>711</v>
      </c>
      <c r="BO226" s="192" t="s">
        <v>542</v>
      </c>
      <c r="BP226" s="188" t="s">
        <v>638</v>
      </c>
      <c r="BQ226" s="133"/>
      <c r="BT226" s="73"/>
      <c r="BY226" s="75" t="s">
        <v>366</v>
      </c>
      <c r="CH226" s="75">
        <v>2022</v>
      </c>
    </row>
    <row r="227" spans="1:86" s="75" customFormat="1" ht="54" x14ac:dyDescent="0.4">
      <c r="A227" s="192">
        <v>4</v>
      </c>
      <c r="B227" s="155" t="s">
        <v>445</v>
      </c>
      <c r="C227" s="71">
        <f t="shared" si="143"/>
        <v>9.2999999999999989</v>
      </c>
      <c r="D227" s="3">
        <v>0.04</v>
      </c>
      <c r="E227" s="3">
        <f t="shared" si="169"/>
        <v>9.26</v>
      </c>
      <c r="F227" s="3">
        <f t="shared" si="170"/>
        <v>7.46</v>
      </c>
      <c r="G227" s="3">
        <f t="shared" si="152"/>
        <v>0.45</v>
      </c>
      <c r="H227" s="3">
        <v>0.45</v>
      </c>
      <c r="I227" s="3"/>
      <c r="J227" s="3"/>
      <c r="K227" s="3">
        <v>4.17</v>
      </c>
      <c r="L227" s="3">
        <v>2.5</v>
      </c>
      <c r="M227" s="3">
        <f t="shared" si="146"/>
        <v>0</v>
      </c>
      <c r="N227" s="3"/>
      <c r="O227" s="3"/>
      <c r="P227" s="3"/>
      <c r="Q227" s="3"/>
      <c r="R227" s="3">
        <v>0.34</v>
      </c>
      <c r="S227" s="3"/>
      <c r="T227" s="3"/>
      <c r="U227" s="3">
        <f t="shared" si="147"/>
        <v>1.8</v>
      </c>
      <c r="V227" s="3"/>
      <c r="W227" s="3"/>
      <c r="X227" s="3"/>
      <c r="Y227" s="3"/>
      <c r="Z227" s="3"/>
      <c r="AA227" s="3"/>
      <c r="AB227" s="3"/>
      <c r="AC227" s="3"/>
      <c r="AD227" s="3">
        <f t="shared" si="124"/>
        <v>1.5</v>
      </c>
      <c r="AE227" s="3">
        <v>0.42</v>
      </c>
      <c r="AF227" s="3">
        <v>0.41</v>
      </c>
      <c r="AG227" s="3"/>
      <c r="AH227" s="3"/>
      <c r="AI227" s="3">
        <v>0.06</v>
      </c>
      <c r="AJ227" s="3">
        <v>0.61</v>
      </c>
      <c r="AK227" s="3"/>
      <c r="AL227" s="3"/>
      <c r="AM227" s="3"/>
      <c r="AN227" s="3"/>
      <c r="AO227" s="3"/>
      <c r="AP227" s="3"/>
      <c r="AQ227" s="3"/>
      <c r="AR227" s="3"/>
      <c r="AS227" s="3"/>
      <c r="AT227" s="3"/>
      <c r="AU227" s="3"/>
      <c r="AV227" s="3"/>
      <c r="AW227" s="3"/>
      <c r="AX227" s="3"/>
      <c r="AY227" s="3"/>
      <c r="AZ227" s="3">
        <v>0.3</v>
      </c>
      <c r="BA227" s="3"/>
      <c r="BB227" s="3"/>
      <c r="BC227" s="3"/>
      <c r="BD227" s="3"/>
      <c r="BE227" s="3"/>
      <c r="BF227" s="3"/>
      <c r="BG227" s="3">
        <f t="shared" si="148"/>
        <v>0</v>
      </c>
      <c r="BH227" s="3"/>
      <c r="BI227" s="3"/>
      <c r="BJ227" s="3"/>
      <c r="BK227" s="170" t="s">
        <v>460</v>
      </c>
      <c r="BL227" s="4" t="s">
        <v>128</v>
      </c>
      <c r="BM227" s="170" t="s">
        <v>523</v>
      </c>
      <c r="BN227" s="188" t="s">
        <v>110</v>
      </c>
      <c r="BO227" s="192" t="s">
        <v>542</v>
      </c>
      <c r="BP227" s="188" t="s">
        <v>637</v>
      </c>
      <c r="BQ227" s="133">
        <v>2021</v>
      </c>
      <c r="BT227" s="172"/>
      <c r="CH227" s="75">
        <v>2022</v>
      </c>
    </row>
    <row r="228" spans="1:86" s="75" customFormat="1" ht="72" x14ac:dyDescent="0.4">
      <c r="A228" s="192">
        <v>5</v>
      </c>
      <c r="B228" s="187" t="s">
        <v>446</v>
      </c>
      <c r="C228" s="71">
        <f t="shared" si="143"/>
        <v>0.2</v>
      </c>
      <c r="D228" s="3"/>
      <c r="E228" s="3">
        <f t="shared" si="169"/>
        <v>0.2</v>
      </c>
      <c r="F228" s="3">
        <f t="shared" si="170"/>
        <v>0</v>
      </c>
      <c r="G228" s="3">
        <f t="shared" si="152"/>
        <v>0</v>
      </c>
      <c r="H228" s="3"/>
      <c r="I228" s="3"/>
      <c r="J228" s="3"/>
      <c r="K228" s="3"/>
      <c r="L228" s="3"/>
      <c r="M228" s="3">
        <f t="shared" si="146"/>
        <v>0</v>
      </c>
      <c r="N228" s="3"/>
      <c r="O228" s="3"/>
      <c r="P228" s="3"/>
      <c r="Q228" s="3"/>
      <c r="R228" s="3"/>
      <c r="S228" s="3"/>
      <c r="T228" s="3"/>
      <c r="U228" s="3">
        <f t="shared" si="147"/>
        <v>0.2</v>
      </c>
      <c r="V228" s="3"/>
      <c r="W228" s="3"/>
      <c r="X228" s="3"/>
      <c r="Y228" s="3"/>
      <c r="Z228" s="3"/>
      <c r="AA228" s="3"/>
      <c r="AB228" s="3"/>
      <c r="AC228" s="3"/>
      <c r="AD228" s="3">
        <f t="shared" si="124"/>
        <v>0</v>
      </c>
      <c r="AE228" s="3"/>
      <c r="AF228" s="3"/>
      <c r="AG228" s="3"/>
      <c r="AH228" s="3"/>
      <c r="AI228" s="3"/>
      <c r="AJ228" s="3"/>
      <c r="AK228" s="3"/>
      <c r="AL228" s="3"/>
      <c r="AM228" s="3"/>
      <c r="AN228" s="3"/>
      <c r="AO228" s="3"/>
      <c r="AP228" s="3"/>
      <c r="AQ228" s="3"/>
      <c r="AR228" s="3"/>
      <c r="AS228" s="3"/>
      <c r="AT228" s="3"/>
      <c r="AU228" s="3"/>
      <c r="AV228" s="3"/>
      <c r="AW228" s="3"/>
      <c r="AX228" s="3"/>
      <c r="AY228" s="3"/>
      <c r="AZ228" s="3">
        <v>0.2</v>
      </c>
      <c r="BA228" s="3"/>
      <c r="BB228" s="3"/>
      <c r="BC228" s="3"/>
      <c r="BD228" s="3"/>
      <c r="BE228" s="3"/>
      <c r="BF228" s="3"/>
      <c r="BG228" s="3">
        <f t="shared" si="148"/>
        <v>0</v>
      </c>
      <c r="BH228" s="3"/>
      <c r="BI228" s="3"/>
      <c r="BJ228" s="3"/>
      <c r="BK228" s="170" t="s">
        <v>460</v>
      </c>
      <c r="BL228" s="4" t="s">
        <v>128</v>
      </c>
      <c r="BM228" s="170" t="s">
        <v>307</v>
      </c>
      <c r="BN228" s="188" t="s">
        <v>110</v>
      </c>
      <c r="BO228" s="192" t="s">
        <v>386</v>
      </c>
      <c r="BP228" s="188" t="s">
        <v>637</v>
      </c>
      <c r="BQ228" s="133">
        <v>2021</v>
      </c>
      <c r="BR228" s="74"/>
      <c r="BS228" s="74"/>
      <c r="BT228" s="97"/>
      <c r="BU228" s="74"/>
      <c r="BV228" s="74"/>
      <c r="BW228" s="74"/>
      <c r="BX228" s="74"/>
      <c r="BY228" s="74"/>
      <c r="CH228" s="75">
        <v>2022</v>
      </c>
    </row>
    <row r="229" spans="1:86" s="68" customFormat="1" ht="17.5" x14ac:dyDescent="0.35">
      <c r="A229" s="169" t="s">
        <v>338</v>
      </c>
      <c r="B229" s="12" t="s">
        <v>36</v>
      </c>
      <c r="C229" s="21">
        <f t="shared" si="143"/>
        <v>5.5</v>
      </c>
      <c r="D229" s="90">
        <v>0</v>
      </c>
      <c r="E229" s="90">
        <f t="shared" si="144"/>
        <v>5.5</v>
      </c>
      <c r="F229" s="90">
        <f t="shared" si="145"/>
        <v>3.14</v>
      </c>
      <c r="G229" s="90">
        <f t="shared" si="152"/>
        <v>0.5</v>
      </c>
      <c r="H229" s="90">
        <f>SUM(H230:H231)</f>
        <v>0</v>
      </c>
      <c r="I229" s="90">
        <f>SUM(I230:I231)</f>
        <v>0.5</v>
      </c>
      <c r="J229" s="90">
        <f>SUM(J230:J231)</f>
        <v>0</v>
      </c>
      <c r="K229" s="90">
        <f>SUM(K230:K231)</f>
        <v>0</v>
      </c>
      <c r="L229" s="90">
        <f>SUM(L230:L231)</f>
        <v>2.64</v>
      </c>
      <c r="M229" s="90">
        <f t="shared" si="146"/>
        <v>0</v>
      </c>
      <c r="N229" s="90">
        <f t="shared" ref="N229:T229" si="171">SUM(N230:N231)</f>
        <v>0</v>
      </c>
      <c r="O229" s="90">
        <f t="shared" si="171"/>
        <v>0</v>
      </c>
      <c r="P229" s="90">
        <f t="shared" si="171"/>
        <v>0</v>
      </c>
      <c r="Q229" s="90">
        <f t="shared" si="171"/>
        <v>0</v>
      </c>
      <c r="R229" s="90">
        <f t="shared" si="171"/>
        <v>0</v>
      </c>
      <c r="S229" s="90">
        <f t="shared" si="171"/>
        <v>0</v>
      </c>
      <c r="T229" s="90">
        <f t="shared" si="171"/>
        <v>0</v>
      </c>
      <c r="U229" s="90">
        <f t="shared" si="147"/>
        <v>0.52</v>
      </c>
      <c r="V229" s="90">
        <f t="shared" ref="V229:AC229" si="172">SUM(V230:V231)</f>
        <v>0</v>
      </c>
      <c r="W229" s="90">
        <f t="shared" si="172"/>
        <v>0</v>
      </c>
      <c r="X229" s="90">
        <f t="shared" si="172"/>
        <v>0</v>
      </c>
      <c r="Y229" s="90">
        <f t="shared" si="172"/>
        <v>0</v>
      </c>
      <c r="Z229" s="90">
        <f t="shared" si="172"/>
        <v>0</v>
      </c>
      <c r="AA229" s="90">
        <f t="shared" si="172"/>
        <v>0</v>
      </c>
      <c r="AB229" s="90">
        <f t="shared" si="172"/>
        <v>0</v>
      </c>
      <c r="AC229" s="90">
        <f t="shared" si="172"/>
        <v>0</v>
      </c>
      <c r="AD229" s="90">
        <f t="shared" si="124"/>
        <v>0.52</v>
      </c>
      <c r="AE229" s="90">
        <f t="shared" ref="AE229:BF229" si="173">SUM(AE230:AE231)</f>
        <v>0</v>
      </c>
      <c r="AF229" s="90">
        <f t="shared" si="173"/>
        <v>0</v>
      </c>
      <c r="AG229" s="90">
        <f t="shared" si="173"/>
        <v>0</v>
      </c>
      <c r="AH229" s="90">
        <f t="shared" si="173"/>
        <v>0</v>
      </c>
      <c r="AI229" s="90">
        <f t="shared" si="173"/>
        <v>0.52</v>
      </c>
      <c r="AJ229" s="90">
        <f t="shared" si="173"/>
        <v>0</v>
      </c>
      <c r="AK229" s="90">
        <f t="shared" si="173"/>
        <v>0</v>
      </c>
      <c r="AL229" s="90">
        <f t="shared" si="173"/>
        <v>0</v>
      </c>
      <c r="AM229" s="90">
        <f t="shared" si="173"/>
        <v>0</v>
      </c>
      <c r="AN229" s="90">
        <f t="shared" si="173"/>
        <v>0</v>
      </c>
      <c r="AO229" s="90">
        <f t="shared" si="173"/>
        <v>0</v>
      </c>
      <c r="AP229" s="90">
        <f t="shared" si="173"/>
        <v>0</v>
      </c>
      <c r="AQ229" s="90">
        <f t="shared" si="173"/>
        <v>0</v>
      </c>
      <c r="AR229" s="90">
        <f t="shared" si="173"/>
        <v>0</v>
      </c>
      <c r="AS229" s="90">
        <f t="shared" si="173"/>
        <v>0</v>
      </c>
      <c r="AT229" s="90">
        <f t="shared" si="173"/>
        <v>0</v>
      </c>
      <c r="AU229" s="90">
        <f t="shared" si="173"/>
        <v>0</v>
      </c>
      <c r="AV229" s="90">
        <f t="shared" si="173"/>
        <v>0</v>
      </c>
      <c r="AW229" s="90">
        <f t="shared" si="173"/>
        <v>0</v>
      </c>
      <c r="AX229" s="90">
        <f t="shared" si="173"/>
        <v>0</v>
      </c>
      <c r="AY229" s="90">
        <f t="shared" si="173"/>
        <v>0</v>
      </c>
      <c r="AZ229" s="90">
        <f t="shared" si="173"/>
        <v>0</v>
      </c>
      <c r="BA229" s="90">
        <f t="shared" si="173"/>
        <v>0</v>
      </c>
      <c r="BB229" s="90">
        <f t="shared" si="173"/>
        <v>0</v>
      </c>
      <c r="BC229" s="90">
        <f t="shared" si="173"/>
        <v>0</v>
      </c>
      <c r="BD229" s="90">
        <f t="shared" si="173"/>
        <v>0</v>
      </c>
      <c r="BE229" s="90">
        <f t="shared" si="173"/>
        <v>0</v>
      </c>
      <c r="BF229" s="90">
        <f t="shared" si="173"/>
        <v>0</v>
      </c>
      <c r="BG229" s="90">
        <f t="shared" si="148"/>
        <v>1.84</v>
      </c>
      <c r="BH229" s="90">
        <f>SUM(BH230:BH231)</f>
        <v>0</v>
      </c>
      <c r="BI229" s="90">
        <f>SUM(BI230:BI231)</f>
        <v>1.84</v>
      </c>
      <c r="BJ229" s="90">
        <f>SUM(BJ230:BJ231)</f>
        <v>0</v>
      </c>
      <c r="BK229" s="169"/>
      <c r="BL229" s="169"/>
      <c r="BM229" s="169"/>
      <c r="BN229" s="169"/>
      <c r="BO229" s="122"/>
      <c r="BP229" s="89"/>
      <c r="BQ229" s="139"/>
    </row>
    <row r="230" spans="1:86" s="75" customFormat="1" ht="54" x14ac:dyDescent="0.4">
      <c r="A230" s="188">
        <v>1</v>
      </c>
      <c r="B230" s="99" t="s">
        <v>308</v>
      </c>
      <c r="C230" s="71">
        <f t="shared" si="143"/>
        <v>0.5</v>
      </c>
      <c r="D230" s="3"/>
      <c r="E230" s="3">
        <f t="shared" si="144"/>
        <v>0.5</v>
      </c>
      <c r="F230" s="3">
        <f t="shared" si="145"/>
        <v>0.5</v>
      </c>
      <c r="G230" s="3">
        <f t="shared" si="152"/>
        <v>0.5</v>
      </c>
      <c r="H230" s="3"/>
      <c r="I230" s="3">
        <v>0.5</v>
      </c>
      <c r="J230" s="3"/>
      <c r="K230" s="3"/>
      <c r="L230" s="3"/>
      <c r="M230" s="3">
        <f t="shared" si="146"/>
        <v>0</v>
      </c>
      <c r="N230" s="3"/>
      <c r="O230" s="3"/>
      <c r="P230" s="3"/>
      <c r="Q230" s="3"/>
      <c r="R230" s="3"/>
      <c r="S230" s="3"/>
      <c r="T230" s="3"/>
      <c r="U230" s="3">
        <f t="shared" si="147"/>
        <v>0</v>
      </c>
      <c r="V230" s="3"/>
      <c r="W230" s="3"/>
      <c r="X230" s="3"/>
      <c r="Y230" s="3"/>
      <c r="Z230" s="3"/>
      <c r="AA230" s="3"/>
      <c r="AB230" s="3"/>
      <c r="AC230" s="3"/>
      <c r="AD230" s="3">
        <f t="shared" si="124"/>
        <v>0</v>
      </c>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f t="shared" si="148"/>
        <v>0</v>
      </c>
      <c r="BH230" s="3"/>
      <c r="BI230" s="3"/>
      <c r="BJ230" s="3"/>
      <c r="BK230" s="170" t="s">
        <v>460</v>
      </c>
      <c r="BL230" s="188" t="s">
        <v>130</v>
      </c>
      <c r="BM230" s="170" t="s">
        <v>309</v>
      </c>
      <c r="BN230" s="188" t="s">
        <v>111</v>
      </c>
      <c r="BO230" s="192" t="s">
        <v>542</v>
      </c>
      <c r="BP230" s="188" t="s">
        <v>637</v>
      </c>
      <c r="BQ230" s="133">
        <v>2021</v>
      </c>
      <c r="BT230" s="172"/>
      <c r="BV230" s="75" t="s">
        <v>440</v>
      </c>
      <c r="CH230" s="75">
        <v>2022</v>
      </c>
    </row>
    <row r="231" spans="1:86" s="75" customFormat="1" ht="108" x14ac:dyDescent="0.4">
      <c r="A231" s="188">
        <v>2</v>
      </c>
      <c r="B231" s="191" t="s">
        <v>611</v>
      </c>
      <c r="C231" s="71">
        <f t="shared" si="143"/>
        <v>5</v>
      </c>
      <c r="D231" s="3"/>
      <c r="E231" s="3">
        <f t="shared" si="144"/>
        <v>5</v>
      </c>
      <c r="F231" s="3">
        <f t="shared" si="145"/>
        <v>2.64</v>
      </c>
      <c r="G231" s="3">
        <f t="shared" si="152"/>
        <v>0</v>
      </c>
      <c r="H231" s="3"/>
      <c r="I231" s="3"/>
      <c r="J231" s="3"/>
      <c r="K231" s="3"/>
      <c r="L231" s="3">
        <v>2.64</v>
      </c>
      <c r="M231" s="3">
        <f t="shared" si="146"/>
        <v>0</v>
      </c>
      <c r="N231" s="3"/>
      <c r="O231" s="3"/>
      <c r="P231" s="3"/>
      <c r="Q231" s="3"/>
      <c r="R231" s="3"/>
      <c r="S231" s="3"/>
      <c r="T231" s="3"/>
      <c r="U231" s="3">
        <f t="shared" si="147"/>
        <v>0.52</v>
      </c>
      <c r="V231" s="3"/>
      <c r="W231" s="3"/>
      <c r="X231" s="3"/>
      <c r="Y231" s="3"/>
      <c r="Z231" s="3"/>
      <c r="AA231" s="3"/>
      <c r="AB231" s="3"/>
      <c r="AC231" s="3"/>
      <c r="AD231" s="3">
        <f t="shared" si="124"/>
        <v>0.52</v>
      </c>
      <c r="AE231" s="3"/>
      <c r="AF231" s="3"/>
      <c r="AG231" s="3"/>
      <c r="AH231" s="3"/>
      <c r="AI231" s="3">
        <v>0.52</v>
      </c>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f t="shared" si="148"/>
        <v>1.84</v>
      </c>
      <c r="BH231" s="3"/>
      <c r="BI231" s="3">
        <v>1.84</v>
      </c>
      <c r="BJ231" s="3"/>
      <c r="BK231" s="170" t="s">
        <v>460</v>
      </c>
      <c r="BL231" s="4" t="s">
        <v>128</v>
      </c>
      <c r="BM231" s="170" t="s">
        <v>310</v>
      </c>
      <c r="BN231" s="188" t="s">
        <v>111</v>
      </c>
      <c r="BO231" s="192" t="s">
        <v>630</v>
      </c>
      <c r="BP231" s="188" t="s">
        <v>637</v>
      </c>
      <c r="BQ231" s="133">
        <v>2021</v>
      </c>
      <c r="BR231" s="103">
        <v>0</v>
      </c>
      <c r="BT231" s="171"/>
      <c r="BZ231" s="75" t="s">
        <v>462</v>
      </c>
      <c r="CH231" s="75">
        <v>2022</v>
      </c>
    </row>
    <row r="232" spans="1:86" s="68" customFormat="1" ht="35" x14ac:dyDescent="0.35">
      <c r="A232" s="169" t="s">
        <v>339</v>
      </c>
      <c r="B232" s="12" t="s">
        <v>312</v>
      </c>
      <c r="C232" s="21">
        <f t="shared" si="143"/>
        <v>0</v>
      </c>
      <c r="D232" s="90"/>
      <c r="E232" s="90">
        <f t="shared" si="144"/>
        <v>0</v>
      </c>
      <c r="F232" s="90">
        <f t="shared" si="145"/>
        <v>0</v>
      </c>
      <c r="G232" s="90">
        <f t="shared" si="152"/>
        <v>0</v>
      </c>
      <c r="H232" s="90"/>
      <c r="I232" s="90"/>
      <c r="J232" s="90"/>
      <c r="K232" s="90"/>
      <c r="L232" s="90"/>
      <c r="M232" s="90">
        <f t="shared" si="146"/>
        <v>0</v>
      </c>
      <c r="N232" s="90"/>
      <c r="O232" s="90"/>
      <c r="P232" s="90"/>
      <c r="Q232" s="90"/>
      <c r="R232" s="90"/>
      <c r="S232" s="90"/>
      <c r="T232" s="90"/>
      <c r="U232" s="90">
        <f t="shared" si="147"/>
        <v>0</v>
      </c>
      <c r="V232" s="90"/>
      <c r="W232" s="90"/>
      <c r="X232" s="90"/>
      <c r="Y232" s="90"/>
      <c r="Z232" s="90"/>
      <c r="AA232" s="90"/>
      <c r="AB232" s="90"/>
      <c r="AC232" s="90"/>
      <c r="AD232" s="90">
        <f t="shared" si="124"/>
        <v>0</v>
      </c>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f t="shared" si="148"/>
        <v>0</v>
      </c>
      <c r="BH232" s="90"/>
      <c r="BI232" s="90"/>
      <c r="BJ232" s="90"/>
      <c r="BK232" s="169"/>
      <c r="BL232" s="169"/>
      <c r="BM232" s="89"/>
      <c r="BN232" s="169"/>
      <c r="BO232" s="122"/>
      <c r="BP232" s="89"/>
      <c r="BQ232" s="139"/>
      <c r="BR232" s="179"/>
    </row>
    <row r="233" spans="1:86" s="68" customFormat="1" ht="17.5" x14ac:dyDescent="0.35">
      <c r="A233" s="169" t="s">
        <v>340</v>
      </c>
      <c r="B233" s="12" t="s">
        <v>38</v>
      </c>
      <c r="C233" s="21">
        <f t="shared" si="143"/>
        <v>0</v>
      </c>
      <c r="D233" s="90"/>
      <c r="E233" s="90">
        <f t="shared" si="144"/>
        <v>0</v>
      </c>
      <c r="F233" s="90">
        <f t="shared" si="145"/>
        <v>0</v>
      </c>
      <c r="G233" s="90">
        <f t="shared" si="152"/>
        <v>0</v>
      </c>
      <c r="H233" s="90"/>
      <c r="I233" s="90"/>
      <c r="J233" s="90"/>
      <c r="K233" s="90"/>
      <c r="L233" s="90"/>
      <c r="M233" s="90">
        <f t="shared" si="146"/>
        <v>0</v>
      </c>
      <c r="N233" s="90"/>
      <c r="O233" s="90"/>
      <c r="P233" s="90"/>
      <c r="Q233" s="90"/>
      <c r="R233" s="90"/>
      <c r="S233" s="90"/>
      <c r="T233" s="90"/>
      <c r="U233" s="90">
        <f t="shared" si="147"/>
        <v>0</v>
      </c>
      <c r="V233" s="90"/>
      <c r="W233" s="90"/>
      <c r="X233" s="90"/>
      <c r="Y233" s="90"/>
      <c r="Z233" s="90"/>
      <c r="AA233" s="90"/>
      <c r="AB233" s="90"/>
      <c r="AC233" s="90"/>
      <c r="AD233" s="90">
        <f t="shared" si="124"/>
        <v>0</v>
      </c>
      <c r="AE233" s="90"/>
      <c r="AF233" s="90"/>
      <c r="AG233" s="90"/>
      <c r="AH233" s="90"/>
      <c r="AI233" s="90"/>
      <c r="AJ233" s="90"/>
      <c r="AK233" s="90"/>
      <c r="AL233" s="90"/>
      <c r="AM233" s="90"/>
      <c r="AN233" s="90"/>
      <c r="AO233" s="90"/>
      <c r="AP233" s="90"/>
      <c r="AQ233" s="90"/>
      <c r="AR233" s="90"/>
      <c r="AS233" s="90">
        <v>0</v>
      </c>
      <c r="AT233" s="90"/>
      <c r="AU233" s="90"/>
      <c r="AV233" s="90"/>
      <c r="AW233" s="90"/>
      <c r="AX233" s="90"/>
      <c r="AY233" s="90"/>
      <c r="AZ233" s="90"/>
      <c r="BA233" s="90"/>
      <c r="BB233" s="90"/>
      <c r="BC233" s="90"/>
      <c r="BD233" s="90"/>
      <c r="BE233" s="90"/>
      <c r="BF233" s="90"/>
      <c r="BG233" s="90">
        <f t="shared" si="148"/>
        <v>0</v>
      </c>
      <c r="BH233" s="90"/>
      <c r="BI233" s="90"/>
      <c r="BJ233" s="90"/>
      <c r="BK233" s="169"/>
      <c r="BL233" s="169"/>
      <c r="BM233" s="89"/>
      <c r="BN233" s="169"/>
      <c r="BO233" s="122"/>
      <c r="BP233" s="89"/>
      <c r="BQ233" s="139"/>
      <c r="BR233" s="179"/>
    </row>
    <row r="234" spans="1:86" s="68" customFormat="1" ht="17.5" x14ac:dyDescent="0.35">
      <c r="A234" s="169" t="s">
        <v>341</v>
      </c>
      <c r="B234" s="12" t="s">
        <v>39</v>
      </c>
      <c r="C234" s="21">
        <f t="shared" si="143"/>
        <v>0</v>
      </c>
      <c r="D234" s="90"/>
      <c r="E234" s="90">
        <f t="shared" si="144"/>
        <v>0</v>
      </c>
      <c r="F234" s="90">
        <f t="shared" si="145"/>
        <v>0</v>
      </c>
      <c r="G234" s="90">
        <f t="shared" si="152"/>
        <v>0</v>
      </c>
      <c r="H234" s="90"/>
      <c r="I234" s="90"/>
      <c r="J234" s="90"/>
      <c r="K234" s="90"/>
      <c r="L234" s="90"/>
      <c r="M234" s="90">
        <f t="shared" si="146"/>
        <v>0</v>
      </c>
      <c r="N234" s="90"/>
      <c r="O234" s="90"/>
      <c r="P234" s="90"/>
      <c r="Q234" s="90"/>
      <c r="R234" s="90"/>
      <c r="S234" s="90"/>
      <c r="T234" s="90"/>
      <c r="U234" s="90">
        <f t="shared" si="147"/>
        <v>0</v>
      </c>
      <c r="V234" s="90"/>
      <c r="W234" s="90"/>
      <c r="X234" s="90"/>
      <c r="Y234" s="90"/>
      <c r="Z234" s="90"/>
      <c r="AA234" s="90"/>
      <c r="AB234" s="90"/>
      <c r="AC234" s="90"/>
      <c r="AD234" s="90">
        <f t="shared" si="124"/>
        <v>0</v>
      </c>
      <c r="AE234" s="90"/>
      <c r="AF234" s="90"/>
      <c r="AG234" s="90"/>
      <c r="AH234" s="90"/>
      <c r="AI234" s="90"/>
      <c r="AJ234" s="90"/>
      <c r="AK234" s="90"/>
      <c r="AL234" s="90"/>
      <c r="AM234" s="90"/>
      <c r="AN234" s="90"/>
      <c r="AO234" s="90"/>
      <c r="AP234" s="90"/>
      <c r="AQ234" s="90"/>
      <c r="AR234" s="90"/>
      <c r="AS234" s="90">
        <v>0</v>
      </c>
      <c r="AT234" s="90"/>
      <c r="AU234" s="90"/>
      <c r="AV234" s="90"/>
      <c r="AW234" s="90"/>
      <c r="AX234" s="90"/>
      <c r="AY234" s="90"/>
      <c r="AZ234" s="90"/>
      <c r="BA234" s="90"/>
      <c r="BB234" s="90"/>
      <c r="BC234" s="90"/>
      <c r="BD234" s="90"/>
      <c r="BE234" s="90"/>
      <c r="BF234" s="90"/>
      <c r="BG234" s="90">
        <f t="shared" si="148"/>
        <v>0</v>
      </c>
      <c r="BH234" s="90"/>
      <c r="BI234" s="90"/>
      <c r="BJ234" s="90"/>
      <c r="BK234" s="169"/>
      <c r="BL234" s="169"/>
      <c r="BM234" s="89"/>
      <c r="BN234" s="169"/>
      <c r="BO234" s="122"/>
      <c r="BP234" s="89"/>
      <c r="BQ234" s="139"/>
    </row>
    <row r="235" spans="1:86" s="68" customFormat="1" ht="17.5" x14ac:dyDescent="0.35">
      <c r="A235" s="169" t="s">
        <v>342</v>
      </c>
      <c r="B235" s="12" t="s">
        <v>40</v>
      </c>
      <c r="C235" s="21">
        <f t="shared" si="143"/>
        <v>0</v>
      </c>
      <c r="D235" s="90"/>
      <c r="E235" s="90">
        <f t="shared" si="144"/>
        <v>0</v>
      </c>
      <c r="F235" s="90">
        <f t="shared" si="145"/>
        <v>0</v>
      </c>
      <c r="G235" s="90">
        <f t="shared" si="152"/>
        <v>0</v>
      </c>
      <c r="H235" s="90"/>
      <c r="I235" s="90"/>
      <c r="J235" s="90"/>
      <c r="K235" s="90"/>
      <c r="L235" s="90"/>
      <c r="M235" s="90">
        <f t="shared" si="146"/>
        <v>0</v>
      </c>
      <c r="N235" s="90"/>
      <c r="O235" s="90"/>
      <c r="P235" s="90"/>
      <c r="Q235" s="90"/>
      <c r="R235" s="90"/>
      <c r="S235" s="90"/>
      <c r="T235" s="90"/>
      <c r="U235" s="90">
        <f t="shared" si="147"/>
        <v>0</v>
      </c>
      <c r="V235" s="90"/>
      <c r="W235" s="90"/>
      <c r="X235" s="90"/>
      <c r="Y235" s="90"/>
      <c r="Z235" s="90"/>
      <c r="AA235" s="90"/>
      <c r="AB235" s="90"/>
      <c r="AC235" s="90"/>
      <c r="AD235" s="90">
        <f t="shared" si="124"/>
        <v>0</v>
      </c>
      <c r="AE235" s="90"/>
      <c r="AF235" s="90"/>
      <c r="AG235" s="90"/>
      <c r="AH235" s="90"/>
      <c r="AI235" s="90"/>
      <c r="AJ235" s="90"/>
      <c r="AK235" s="90"/>
      <c r="AL235" s="90"/>
      <c r="AM235" s="90"/>
      <c r="AN235" s="90"/>
      <c r="AO235" s="90"/>
      <c r="AP235" s="90"/>
      <c r="AQ235" s="90"/>
      <c r="AR235" s="90"/>
      <c r="AS235" s="90">
        <v>0</v>
      </c>
      <c r="AT235" s="90"/>
      <c r="AU235" s="90"/>
      <c r="AV235" s="90"/>
      <c r="AW235" s="90"/>
      <c r="AX235" s="90"/>
      <c r="AY235" s="90"/>
      <c r="AZ235" s="90"/>
      <c r="BA235" s="90"/>
      <c r="BB235" s="90"/>
      <c r="BC235" s="90"/>
      <c r="BD235" s="90"/>
      <c r="BE235" s="90"/>
      <c r="BF235" s="90"/>
      <c r="BG235" s="90">
        <f t="shared" si="148"/>
        <v>0</v>
      </c>
      <c r="BH235" s="90"/>
      <c r="BI235" s="90"/>
      <c r="BJ235" s="90"/>
      <c r="BK235" s="169"/>
      <c r="BL235" s="169"/>
      <c r="BM235" s="89"/>
      <c r="BN235" s="169"/>
      <c r="BO235" s="122"/>
      <c r="BP235" s="89"/>
      <c r="BQ235" s="139"/>
    </row>
    <row r="236" spans="1:86" s="68" customFormat="1" ht="17.5" x14ac:dyDescent="0.35">
      <c r="A236" s="89" t="s">
        <v>343</v>
      </c>
      <c r="B236" s="12" t="s">
        <v>42</v>
      </c>
      <c r="C236" s="21">
        <f t="shared" si="143"/>
        <v>6</v>
      </c>
      <c r="D236" s="90">
        <v>0</v>
      </c>
      <c r="E236" s="90">
        <f t="shared" si="144"/>
        <v>6</v>
      </c>
      <c r="F236" s="90">
        <f t="shared" si="145"/>
        <v>6</v>
      </c>
      <c r="G236" s="90">
        <f t="shared" si="152"/>
        <v>0</v>
      </c>
      <c r="H236" s="90">
        <f t="shared" ref="H236:BJ236" si="174">SUM(H237)</f>
        <v>0</v>
      </c>
      <c r="I236" s="90">
        <f t="shared" si="174"/>
        <v>0</v>
      </c>
      <c r="J236" s="90">
        <f t="shared" si="174"/>
        <v>0</v>
      </c>
      <c r="K236" s="90">
        <f t="shared" si="174"/>
        <v>3</v>
      </c>
      <c r="L236" s="90">
        <f t="shared" si="174"/>
        <v>3</v>
      </c>
      <c r="M236" s="90">
        <f t="shared" si="146"/>
        <v>0</v>
      </c>
      <c r="N236" s="90">
        <f t="shared" si="174"/>
        <v>0</v>
      </c>
      <c r="O236" s="90">
        <f t="shared" si="174"/>
        <v>0</v>
      </c>
      <c r="P236" s="90">
        <f t="shared" si="174"/>
        <v>0</v>
      </c>
      <c r="Q236" s="90">
        <f t="shared" si="174"/>
        <v>0</v>
      </c>
      <c r="R236" s="90">
        <f t="shared" si="174"/>
        <v>0</v>
      </c>
      <c r="S236" s="90">
        <f t="shared" si="174"/>
        <v>0</v>
      </c>
      <c r="T236" s="90">
        <f t="shared" si="174"/>
        <v>0</v>
      </c>
      <c r="U236" s="90">
        <f t="shared" si="147"/>
        <v>0</v>
      </c>
      <c r="V236" s="90">
        <f t="shared" si="174"/>
        <v>0</v>
      </c>
      <c r="W236" s="90">
        <f t="shared" si="174"/>
        <v>0</v>
      </c>
      <c r="X236" s="90">
        <f t="shared" si="174"/>
        <v>0</v>
      </c>
      <c r="Y236" s="90">
        <f t="shared" si="174"/>
        <v>0</v>
      </c>
      <c r="Z236" s="90">
        <f t="shared" si="174"/>
        <v>0</v>
      </c>
      <c r="AA236" s="90">
        <f t="shared" si="174"/>
        <v>0</v>
      </c>
      <c r="AB236" s="90">
        <f t="shared" si="174"/>
        <v>0</v>
      </c>
      <c r="AC236" s="90">
        <f t="shared" si="174"/>
        <v>0</v>
      </c>
      <c r="AD236" s="90">
        <f t="shared" si="124"/>
        <v>0</v>
      </c>
      <c r="AE236" s="90">
        <f t="shared" si="174"/>
        <v>0</v>
      </c>
      <c r="AF236" s="90">
        <f t="shared" si="174"/>
        <v>0</v>
      </c>
      <c r="AG236" s="90">
        <f t="shared" si="174"/>
        <v>0</v>
      </c>
      <c r="AH236" s="90">
        <f t="shared" si="174"/>
        <v>0</v>
      </c>
      <c r="AI236" s="90">
        <f t="shared" si="174"/>
        <v>0</v>
      </c>
      <c r="AJ236" s="90">
        <f t="shared" si="174"/>
        <v>0</v>
      </c>
      <c r="AK236" s="90">
        <f t="shared" si="174"/>
        <v>0</v>
      </c>
      <c r="AL236" s="90">
        <f t="shared" si="174"/>
        <v>0</v>
      </c>
      <c r="AM236" s="90">
        <f t="shared" si="174"/>
        <v>0</v>
      </c>
      <c r="AN236" s="90">
        <f t="shared" si="174"/>
        <v>0</v>
      </c>
      <c r="AO236" s="90">
        <f t="shared" si="174"/>
        <v>0</v>
      </c>
      <c r="AP236" s="90">
        <f t="shared" si="174"/>
        <v>0</v>
      </c>
      <c r="AQ236" s="90">
        <f t="shared" si="174"/>
        <v>0</v>
      </c>
      <c r="AR236" s="90">
        <f t="shared" si="174"/>
        <v>0</v>
      </c>
      <c r="AS236" s="90">
        <f t="shared" si="174"/>
        <v>0</v>
      </c>
      <c r="AT236" s="90">
        <f t="shared" si="174"/>
        <v>0</v>
      </c>
      <c r="AU236" s="90">
        <f t="shared" si="174"/>
        <v>0</v>
      </c>
      <c r="AV236" s="90">
        <f t="shared" si="174"/>
        <v>0</v>
      </c>
      <c r="AW236" s="90">
        <f t="shared" si="174"/>
        <v>0</v>
      </c>
      <c r="AX236" s="90">
        <f t="shared" si="174"/>
        <v>0</v>
      </c>
      <c r="AY236" s="90">
        <f t="shared" si="174"/>
        <v>0</v>
      </c>
      <c r="AZ236" s="90">
        <f t="shared" si="174"/>
        <v>0</v>
      </c>
      <c r="BA236" s="90">
        <f t="shared" si="174"/>
        <v>0</v>
      </c>
      <c r="BB236" s="90">
        <f t="shared" si="174"/>
        <v>0</v>
      </c>
      <c r="BC236" s="90">
        <f t="shared" si="174"/>
        <v>0</v>
      </c>
      <c r="BD236" s="90">
        <f t="shared" si="174"/>
        <v>0</v>
      </c>
      <c r="BE236" s="90">
        <f t="shared" si="174"/>
        <v>0</v>
      </c>
      <c r="BF236" s="90">
        <f t="shared" si="174"/>
        <v>0</v>
      </c>
      <c r="BG236" s="90">
        <f t="shared" si="148"/>
        <v>0</v>
      </c>
      <c r="BH236" s="90">
        <f t="shared" si="174"/>
        <v>0</v>
      </c>
      <c r="BI236" s="90">
        <f t="shared" si="174"/>
        <v>0</v>
      </c>
      <c r="BJ236" s="90">
        <f t="shared" si="174"/>
        <v>0</v>
      </c>
      <c r="BK236" s="169"/>
      <c r="BL236" s="169"/>
      <c r="BM236" s="89"/>
      <c r="BN236" s="169"/>
      <c r="BO236" s="122"/>
      <c r="BP236" s="89"/>
      <c r="BQ236" s="136"/>
    </row>
    <row r="237" spans="1:86" s="75" customFormat="1" ht="54" x14ac:dyDescent="0.4">
      <c r="A237" s="188">
        <v>1</v>
      </c>
      <c r="B237" s="191" t="s">
        <v>175</v>
      </c>
      <c r="C237" s="71">
        <f t="shared" si="143"/>
        <v>6</v>
      </c>
      <c r="D237" s="3"/>
      <c r="E237" s="3">
        <f t="shared" si="144"/>
        <v>6</v>
      </c>
      <c r="F237" s="3">
        <f t="shared" si="145"/>
        <v>6</v>
      </c>
      <c r="G237" s="3">
        <f t="shared" si="152"/>
        <v>0</v>
      </c>
      <c r="H237" s="3"/>
      <c r="I237" s="3"/>
      <c r="J237" s="3"/>
      <c r="K237" s="3">
        <v>3</v>
      </c>
      <c r="L237" s="3">
        <v>3</v>
      </c>
      <c r="M237" s="3">
        <f t="shared" si="146"/>
        <v>0</v>
      </c>
      <c r="N237" s="3"/>
      <c r="O237" s="3"/>
      <c r="P237" s="3"/>
      <c r="Q237" s="3"/>
      <c r="R237" s="3"/>
      <c r="S237" s="3"/>
      <c r="T237" s="3"/>
      <c r="U237" s="3">
        <f t="shared" si="147"/>
        <v>0</v>
      </c>
      <c r="V237" s="3"/>
      <c r="W237" s="3"/>
      <c r="X237" s="3"/>
      <c r="Y237" s="3"/>
      <c r="Z237" s="3"/>
      <c r="AA237" s="3"/>
      <c r="AB237" s="3"/>
      <c r="AC237" s="3"/>
      <c r="AD237" s="3">
        <f t="shared" si="124"/>
        <v>0</v>
      </c>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f t="shared" si="148"/>
        <v>0</v>
      </c>
      <c r="BH237" s="3"/>
      <c r="BI237" s="3"/>
      <c r="BJ237" s="3"/>
      <c r="BK237" s="170" t="s">
        <v>460</v>
      </c>
      <c r="BL237" s="188" t="s">
        <v>130</v>
      </c>
      <c r="BM237" s="170"/>
      <c r="BN237" s="188" t="s">
        <v>117</v>
      </c>
      <c r="BO237" s="192" t="s">
        <v>542</v>
      </c>
      <c r="BP237" s="188" t="s">
        <v>638</v>
      </c>
      <c r="BQ237" s="133">
        <v>2022</v>
      </c>
      <c r="BR237" s="74"/>
      <c r="BS237" s="74"/>
      <c r="BT237" s="74"/>
      <c r="BU237" s="74"/>
      <c r="BV237" s="74"/>
      <c r="BW237" s="74"/>
      <c r="BX237" s="74"/>
      <c r="BY237" s="74" t="s">
        <v>486</v>
      </c>
      <c r="CH237" s="75">
        <v>2022</v>
      </c>
    </row>
    <row r="238" spans="1:86" s="68" customFormat="1" ht="35" x14ac:dyDescent="0.35">
      <c r="A238" s="89" t="s">
        <v>344</v>
      </c>
      <c r="B238" s="12" t="s">
        <v>608</v>
      </c>
      <c r="C238" s="21">
        <f t="shared" si="143"/>
        <v>204.66999999999996</v>
      </c>
      <c r="D238" s="90">
        <f>D239+D246</f>
        <v>69.679999999999993</v>
      </c>
      <c r="E238" s="90">
        <f t="shared" si="144"/>
        <v>134.98999999999998</v>
      </c>
      <c r="F238" s="90">
        <f t="shared" si="145"/>
        <v>131.68999999999997</v>
      </c>
      <c r="G238" s="90">
        <f t="shared" si="152"/>
        <v>0</v>
      </c>
      <c r="H238" s="90">
        <f>H239+H246</f>
        <v>0</v>
      </c>
      <c r="I238" s="90">
        <f>I239+I246</f>
        <v>0</v>
      </c>
      <c r="J238" s="90">
        <f>J239+J246</f>
        <v>0</v>
      </c>
      <c r="K238" s="90">
        <f>K239+K246</f>
        <v>78.95999999999998</v>
      </c>
      <c r="L238" s="90">
        <f>L239+L246</f>
        <v>37.03</v>
      </c>
      <c r="M238" s="90">
        <f t="shared" si="146"/>
        <v>15.7</v>
      </c>
      <c r="N238" s="90">
        <f t="shared" ref="N238:T238" si="175">N239+N246</f>
        <v>4.7</v>
      </c>
      <c r="O238" s="90">
        <f t="shared" si="175"/>
        <v>0</v>
      </c>
      <c r="P238" s="90">
        <f t="shared" si="175"/>
        <v>11</v>
      </c>
      <c r="Q238" s="90">
        <f t="shared" si="175"/>
        <v>0</v>
      </c>
      <c r="R238" s="90">
        <f t="shared" si="175"/>
        <v>0</v>
      </c>
      <c r="S238" s="90">
        <f t="shared" si="175"/>
        <v>0</v>
      </c>
      <c r="T238" s="90">
        <f t="shared" si="175"/>
        <v>0</v>
      </c>
      <c r="U238" s="90">
        <f t="shared" si="147"/>
        <v>0</v>
      </c>
      <c r="V238" s="90">
        <f t="shared" ref="V238:AC238" si="176">V239+V246</f>
        <v>0</v>
      </c>
      <c r="W238" s="90">
        <f t="shared" si="176"/>
        <v>0</v>
      </c>
      <c r="X238" s="90">
        <f t="shared" si="176"/>
        <v>0</v>
      </c>
      <c r="Y238" s="90">
        <f t="shared" si="176"/>
        <v>0</v>
      </c>
      <c r="Z238" s="90">
        <f t="shared" si="176"/>
        <v>0</v>
      </c>
      <c r="AA238" s="90">
        <f t="shared" si="176"/>
        <v>0</v>
      </c>
      <c r="AB238" s="90">
        <f t="shared" si="176"/>
        <v>0</v>
      </c>
      <c r="AC238" s="90">
        <f t="shared" si="176"/>
        <v>0</v>
      </c>
      <c r="AD238" s="90">
        <f t="shared" si="124"/>
        <v>0</v>
      </c>
      <c r="AE238" s="90">
        <f t="shared" ref="AE238:BF238" si="177">AE239+AE246</f>
        <v>0</v>
      </c>
      <c r="AF238" s="90">
        <f t="shared" si="177"/>
        <v>0</v>
      </c>
      <c r="AG238" s="90">
        <f t="shared" si="177"/>
        <v>0</v>
      </c>
      <c r="AH238" s="90">
        <f t="shared" si="177"/>
        <v>0</v>
      </c>
      <c r="AI238" s="90">
        <f t="shared" si="177"/>
        <v>0</v>
      </c>
      <c r="AJ238" s="90">
        <f t="shared" si="177"/>
        <v>0</v>
      </c>
      <c r="AK238" s="90">
        <f t="shared" si="177"/>
        <v>0</v>
      </c>
      <c r="AL238" s="90">
        <f t="shared" si="177"/>
        <v>0</v>
      </c>
      <c r="AM238" s="90">
        <f t="shared" si="177"/>
        <v>0</v>
      </c>
      <c r="AN238" s="90">
        <f t="shared" si="177"/>
        <v>0</v>
      </c>
      <c r="AO238" s="90">
        <f t="shared" si="177"/>
        <v>0</v>
      </c>
      <c r="AP238" s="90">
        <f t="shared" si="177"/>
        <v>0</v>
      </c>
      <c r="AQ238" s="90">
        <f t="shared" si="177"/>
        <v>0</v>
      </c>
      <c r="AR238" s="90">
        <f t="shared" si="177"/>
        <v>0</v>
      </c>
      <c r="AS238" s="90">
        <f t="shared" si="177"/>
        <v>0</v>
      </c>
      <c r="AT238" s="90">
        <f t="shared" si="177"/>
        <v>0</v>
      </c>
      <c r="AU238" s="90">
        <f t="shared" si="177"/>
        <v>0</v>
      </c>
      <c r="AV238" s="90">
        <f t="shared" si="177"/>
        <v>0</v>
      </c>
      <c r="AW238" s="90">
        <f t="shared" si="177"/>
        <v>0</v>
      </c>
      <c r="AX238" s="90">
        <f t="shared" si="177"/>
        <v>0</v>
      </c>
      <c r="AY238" s="90">
        <f t="shared" si="177"/>
        <v>0</v>
      </c>
      <c r="AZ238" s="90">
        <f t="shared" si="177"/>
        <v>0</v>
      </c>
      <c r="BA238" s="90">
        <f t="shared" si="177"/>
        <v>0</v>
      </c>
      <c r="BB238" s="90">
        <f t="shared" si="177"/>
        <v>0</v>
      </c>
      <c r="BC238" s="90">
        <f t="shared" si="177"/>
        <v>0</v>
      </c>
      <c r="BD238" s="90">
        <f t="shared" si="177"/>
        <v>0</v>
      </c>
      <c r="BE238" s="90">
        <f t="shared" si="177"/>
        <v>0</v>
      </c>
      <c r="BF238" s="90">
        <f t="shared" si="177"/>
        <v>0</v>
      </c>
      <c r="BG238" s="90">
        <f t="shared" si="148"/>
        <v>3.3</v>
      </c>
      <c r="BH238" s="90">
        <f>BH239+BH246</f>
        <v>0</v>
      </c>
      <c r="BI238" s="90">
        <f>BI239+BI246</f>
        <v>3.3</v>
      </c>
      <c r="BJ238" s="90">
        <f>BJ239+BJ246</f>
        <v>0</v>
      </c>
      <c r="BK238" s="169"/>
      <c r="BL238" s="169"/>
      <c r="BM238" s="169"/>
      <c r="BN238" s="169"/>
      <c r="BO238" s="122"/>
      <c r="BP238" s="169"/>
      <c r="BQ238" s="136"/>
    </row>
    <row r="239" spans="1:86" s="68" customFormat="1" ht="17.5" x14ac:dyDescent="0.35">
      <c r="A239" s="89" t="s">
        <v>177</v>
      </c>
      <c r="B239" s="12" t="s">
        <v>11</v>
      </c>
      <c r="C239" s="21">
        <f t="shared" si="143"/>
        <v>4.7</v>
      </c>
      <c r="D239" s="90">
        <f>D240+D241+D243+D244+D245</f>
        <v>0</v>
      </c>
      <c r="E239" s="90">
        <f t="shared" si="144"/>
        <v>4.7</v>
      </c>
      <c r="F239" s="90">
        <f t="shared" si="145"/>
        <v>4.7</v>
      </c>
      <c r="G239" s="90">
        <f t="shared" si="152"/>
        <v>0</v>
      </c>
      <c r="H239" s="90">
        <f>H240+H241+H243+H244+H245</f>
        <v>0</v>
      </c>
      <c r="I239" s="90">
        <f>I240+I241+I243+I244+I245</f>
        <v>0</v>
      </c>
      <c r="J239" s="90">
        <f>J240+J241+J243+J244+J245</f>
        <v>0</v>
      </c>
      <c r="K239" s="90">
        <f>K240+K241+K243+K244+K245</f>
        <v>0</v>
      </c>
      <c r="L239" s="90">
        <f>L240+L241+L243+L244+L245</f>
        <v>0</v>
      </c>
      <c r="M239" s="90">
        <f t="shared" si="146"/>
        <v>4.7</v>
      </c>
      <c r="N239" s="90">
        <f t="shared" ref="N239:T239" si="178">N240+N241+N243+N244+N245</f>
        <v>4.7</v>
      </c>
      <c r="O239" s="90">
        <f t="shared" si="178"/>
        <v>0</v>
      </c>
      <c r="P239" s="90">
        <f t="shared" si="178"/>
        <v>0</v>
      </c>
      <c r="Q239" s="90">
        <f t="shared" si="178"/>
        <v>0</v>
      </c>
      <c r="R239" s="90">
        <f t="shared" si="178"/>
        <v>0</v>
      </c>
      <c r="S239" s="90">
        <f t="shared" si="178"/>
        <v>0</v>
      </c>
      <c r="T239" s="90">
        <f t="shared" si="178"/>
        <v>0</v>
      </c>
      <c r="U239" s="90">
        <f t="shared" si="147"/>
        <v>0</v>
      </c>
      <c r="V239" s="90">
        <f t="shared" ref="V239:AC239" si="179">V240+V241+V243+V244+V245</f>
        <v>0</v>
      </c>
      <c r="W239" s="90">
        <f t="shared" si="179"/>
        <v>0</v>
      </c>
      <c r="X239" s="90">
        <f t="shared" si="179"/>
        <v>0</v>
      </c>
      <c r="Y239" s="90">
        <f t="shared" si="179"/>
        <v>0</v>
      </c>
      <c r="Z239" s="90">
        <f t="shared" si="179"/>
        <v>0</v>
      </c>
      <c r="AA239" s="90">
        <f t="shared" si="179"/>
        <v>0</v>
      </c>
      <c r="AB239" s="90">
        <f t="shared" si="179"/>
        <v>0</v>
      </c>
      <c r="AC239" s="90">
        <f t="shared" si="179"/>
        <v>0</v>
      </c>
      <c r="AD239" s="90">
        <f t="shared" si="124"/>
        <v>0</v>
      </c>
      <c r="AE239" s="90">
        <f t="shared" ref="AE239:BF239" si="180">AE240+AE241+AE243+AE244+AE245</f>
        <v>0</v>
      </c>
      <c r="AF239" s="90">
        <f t="shared" si="180"/>
        <v>0</v>
      </c>
      <c r="AG239" s="90">
        <f t="shared" si="180"/>
        <v>0</v>
      </c>
      <c r="AH239" s="90">
        <f t="shared" si="180"/>
        <v>0</v>
      </c>
      <c r="AI239" s="90">
        <f t="shared" si="180"/>
        <v>0</v>
      </c>
      <c r="AJ239" s="90">
        <f t="shared" si="180"/>
        <v>0</v>
      </c>
      <c r="AK239" s="90">
        <f t="shared" si="180"/>
        <v>0</v>
      </c>
      <c r="AL239" s="90">
        <f t="shared" si="180"/>
        <v>0</v>
      </c>
      <c r="AM239" s="90">
        <f t="shared" si="180"/>
        <v>0</v>
      </c>
      <c r="AN239" s="90">
        <f t="shared" si="180"/>
        <v>0</v>
      </c>
      <c r="AO239" s="90">
        <f t="shared" si="180"/>
        <v>0</v>
      </c>
      <c r="AP239" s="90">
        <f t="shared" si="180"/>
        <v>0</v>
      </c>
      <c r="AQ239" s="90">
        <f t="shared" si="180"/>
        <v>0</v>
      </c>
      <c r="AR239" s="90">
        <f t="shared" si="180"/>
        <v>0</v>
      </c>
      <c r="AS239" s="90">
        <f t="shared" si="180"/>
        <v>0</v>
      </c>
      <c r="AT239" s="90">
        <f t="shared" si="180"/>
        <v>0</v>
      </c>
      <c r="AU239" s="90">
        <f t="shared" si="180"/>
        <v>0</v>
      </c>
      <c r="AV239" s="90">
        <f t="shared" si="180"/>
        <v>0</v>
      </c>
      <c r="AW239" s="90">
        <f t="shared" si="180"/>
        <v>0</v>
      </c>
      <c r="AX239" s="90">
        <f t="shared" si="180"/>
        <v>0</v>
      </c>
      <c r="AY239" s="90">
        <f t="shared" si="180"/>
        <v>0</v>
      </c>
      <c r="AZ239" s="90">
        <f t="shared" si="180"/>
        <v>0</v>
      </c>
      <c r="BA239" s="90">
        <f t="shared" si="180"/>
        <v>0</v>
      </c>
      <c r="BB239" s="90">
        <f t="shared" si="180"/>
        <v>0</v>
      </c>
      <c r="BC239" s="90">
        <f t="shared" si="180"/>
        <v>0</v>
      </c>
      <c r="BD239" s="90">
        <f t="shared" si="180"/>
        <v>0</v>
      </c>
      <c r="BE239" s="90">
        <f t="shared" si="180"/>
        <v>0</v>
      </c>
      <c r="BF239" s="90">
        <f t="shared" si="180"/>
        <v>0</v>
      </c>
      <c r="BG239" s="90">
        <f>BH239+BI239+BJ239</f>
        <v>0</v>
      </c>
      <c r="BH239" s="90">
        <f>BH240+BH241+BH243+BH244+BH245</f>
        <v>0</v>
      </c>
      <c r="BI239" s="90">
        <f>BI240+BI241+BI243+BI244+BI245</f>
        <v>0</v>
      </c>
      <c r="BJ239" s="90">
        <f>BJ240+BJ241+BJ243+BJ244+BJ245</f>
        <v>0</v>
      </c>
      <c r="BK239" s="169"/>
      <c r="BL239" s="169"/>
      <c r="BM239" s="169"/>
      <c r="BN239" s="169"/>
      <c r="BO239" s="122"/>
      <c r="BP239" s="169"/>
      <c r="BQ239" s="136"/>
    </row>
    <row r="240" spans="1:86" s="68" customFormat="1" ht="17.5" x14ac:dyDescent="0.35">
      <c r="A240" s="89" t="s">
        <v>345</v>
      </c>
      <c r="B240" s="91" t="s">
        <v>15</v>
      </c>
      <c r="C240" s="21">
        <f t="shared" si="143"/>
        <v>0</v>
      </c>
      <c r="D240" s="90"/>
      <c r="E240" s="90">
        <f t="shared" si="144"/>
        <v>0</v>
      </c>
      <c r="F240" s="90">
        <f t="shared" si="145"/>
        <v>0</v>
      </c>
      <c r="G240" s="90">
        <f t="shared" si="152"/>
        <v>0</v>
      </c>
      <c r="H240" s="90"/>
      <c r="I240" s="90"/>
      <c r="J240" s="90"/>
      <c r="K240" s="90"/>
      <c r="L240" s="90"/>
      <c r="M240" s="90">
        <f t="shared" si="146"/>
        <v>0</v>
      </c>
      <c r="N240" s="90"/>
      <c r="O240" s="90"/>
      <c r="P240" s="90"/>
      <c r="Q240" s="90"/>
      <c r="R240" s="90"/>
      <c r="S240" s="90"/>
      <c r="T240" s="90"/>
      <c r="U240" s="90">
        <f t="shared" si="147"/>
        <v>0</v>
      </c>
      <c r="V240" s="90"/>
      <c r="W240" s="90"/>
      <c r="X240" s="90"/>
      <c r="Y240" s="90"/>
      <c r="Z240" s="90"/>
      <c r="AA240" s="90"/>
      <c r="AB240" s="90"/>
      <c r="AC240" s="90"/>
      <c r="AD240" s="90">
        <f t="shared" si="124"/>
        <v>0</v>
      </c>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f t="shared" si="148"/>
        <v>0</v>
      </c>
      <c r="BH240" s="90"/>
      <c r="BI240" s="90"/>
      <c r="BJ240" s="90"/>
      <c r="BK240" s="169"/>
      <c r="BL240" s="169"/>
      <c r="BM240" s="169"/>
      <c r="BN240" s="169"/>
      <c r="BO240" s="122"/>
      <c r="BP240" s="169"/>
      <c r="BQ240" s="136"/>
    </row>
    <row r="241" spans="1:86" s="68" customFormat="1" ht="17.5" x14ac:dyDescent="0.35">
      <c r="A241" s="89" t="s">
        <v>346</v>
      </c>
      <c r="B241" s="91" t="s">
        <v>313</v>
      </c>
      <c r="C241" s="21">
        <f t="shared" si="143"/>
        <v>4.7</v>
      </c>
      <c r="D241" s="90">
        <v>0</v>
      </c>
      <c r="E241" s="90">
        <f t="shared" si="144"/>
        <v>4.7</v>
      </c>
      <c r="F241" s="90">
        <f t="shared" si="145"/>
        <v>4.7</v>
      </c>
      <c r="G241" s="90">
        <f t="shared" si="152"/>
        <v>0</v>
      </c>
      <c r="H241" s="90">
        <f>SUM(H242:H242)</f>
        <v>0</v>
      </c>
      <c r="I241" s="90">
        <f>SUM(I242:I242)</f>
        <v>0</v>
      </c>
      <c r="J241" s="90">
        <f>SUM(J242:J242)</f>
        <v>0</v>
      </c>
      <c r="K241" s="90">
        <f>SUM(K242:K242)</f>
        <v>0</v>
      </c>
      <c r="L241" s="90">
        <f>SUM(L242:L242)</f>
        <v>0</v>
      </c>
      <c r="M241" s="90">
        <f t="shared" si="146"/>
        <v>4.7</v>
      </c>
      <c r="N241" s="90">
        <f t="shared" ref="N241:T241" si="181">SUM(N242:N242)</f>
        <v>4.7</v>
      </c>
      <c r="O241" s="90">
        <f t="shared" si="181"/>
        <v>0</v>
      </c>
      <c r="P241" s="90">
        <f t="shared" si="181"/>
        <v>0</v>
      </c>
      <c r="Q241" s="90">
        <f t="shared" si="181"/>
        <v>0</v>
      </c>
      <c r="R241" s="90">
        <f t="shared" si="181"/>
        <v>0</v>
      </c>
      <c r="S241" s="90">
        <f t="shared" si="181"/>
        <v>0</v>
      </c>
      <c r="T241" s="90">
        <f t="shared" si="181"/>
        <v>0</v>
      </c>
      <c r="U241" s="90">
        <f t="shared" si="147"/>
        <v>0</v>
      </c>
      <c r="V241" s="90">
        <f t="shared" ref="V241:AC241" si="182">SUM(V242:V242)</f>
        <v>0</v>
      </c>
      <c r="W241" s="90">
        <f t="shared" si="182"/>
        <v>0</v>
      </c>
      <c r="X241" s="90">
        <f t="shared" si="182"/>
        <v>0</v>
      </c>
      <c r="Y241" s="90">
        <f t="shared" si="182"/>
        <v>0</v>
      </c>
      <c r="Z241" s="90">
        <f t="shared" si="182"/>
        <v>0</v>
      </c>
      <c r="AA241" s="90">
        <f t="shared" si="182"/>
        <v>0</v>
      </c>
      <c r="AB241" s="90">
        <f t="shared" si="182"/>
        <v>0</v>
      </c>
      <c r="AC241" s="90">
        <f t="shared" si="182"/>
        <v>0</v>
      </c>
      <c r="AD241" s="90">
        <f t="shared" si="124"/>
        <v>0</v>
      </c>
      <c r="AE241" s="90">
        <f t="shared" ref="AE241:BF241" si="183">SUM(AE242:AE242)</f>
        <v>0</v>
      </c>
      <c r="AF241" s="90">
        <f t="shared" si="183"/>
        <v>0</v>
      </c>
      <c r="AG241" s="90">
        <f t="shared" si="183"/>
        <v>0</v>
      </c>
      <c r="AH241" s="90">
        <f t="shared" si="183"/>
        <v>0</v>
      </c>
      <c r="AI241" s="90">
        <f t="shared" si="183"/>
        <v>0</v>
      </c>
      <c r="AJ241" s="90">
        <f t="shared" si="183"/>
        <v>0</v>
      </c>
      <c r="AK241" s="90">
        <f t="shared" si="183"/>
        <v>0</v>
      </c>
      <c r="AL241" s="90">
        <f t="shared" si="183"/>
        <v>0</v>
      </c>
      <c r="AM241" s="90">
        <f t="shared" si="183"/>
        <v>0</v>
      </c>
      <c r="AN241" s="90">
        <f t="shared" si="183"/>
        <v>0</v>
      </c>
      <c r="AO241" s="90">
        <f t="shared" si="183"/>
        <v>0</v>
      </c>
      <c r="AP241" s="90">
        <f t="shared" si="183"/>
        <v>0</v>
      </c>
      <c r="AQ241" s="90">
        <f t="shared" si="183"/>
        <v>0</v>
      </c>
      <c r="AR241" s="90">
        <f t="shared" si="183"/>
        <v>0</v>
      </c>
      <c r="AS241" s="90">
        <f t="shared" si="183"/>
        <v>0</v>
      </c>
      <c r="AT241" s="90">
        <f t="shared" si="183"/>
        <v>0</v>
      </c>
      <c r="AU241" s="90">
        <f t="shared" si="183"/>
        <v>0</v>
      </c>
      <c r="AV241" s="90">
        <f t="shared" si="183"/>
        <v>0</v>
      </c>
      <c r="AW241" s="90">
        <f t="shared" si="183"/>
        <v>0</v>
      </c>
      <c r="AX241" s="90">
        <f t="shared" si="183"/>
        <v>0</v>
      </c>
      <c r="AY241" s="90">
        <f t="shared" si="183"/>
        <v>0</v>
      </c>
      <c r="AZ241" s="90">
        <f t="shared" si="183"/>
        <v>0</v>
      </c>
      <c r="BA241" s="90">
        <f t="shared" si="183"/>
        <v>0</v>
      </c>
      <c r="BB241" s="90">
        <f t="shared" si="183"/>
        <v>0</v>
      </c>
      <c r="BC241" s="90">
        <f t="shared" si="183"/>
        <v>0</v>
      </c>
      <c r="BD241" s="90">
        <f t="shared" si="183"/>
        <v>0</v>
      </c>
      <c r="BE241" s="90">
        <f t="shared" si="183"/>
        <v>0</v>
      </c>
      <c r="BF241" s="90">
        <f t="shared" si="183"/>
        <v>0</v>
      </c>
      <c r="BG241" s="90">
        <f t="shared" si="148"/>
        <v>0</v>
      </c>
      <c r="BH241" s="90">
        <f>SUM(BH242:BH242)</f>
        <v>0</v>
      </c>
      <c r="BI241" s="90">
        <f>SUM(BI242:BI242)</f>
        <v>0</v>
      </c>
      <c r="BJ241" s="90">
        <f>SUM(BJ242:BJ242)</f>
        <v>0</v>
      </c>
      <c r="BK241" s="169"/>
      <c r="BL241" s="169"/>
      <c r="BM241" s="169"/>
      <c r="BN241" s="169"/>
      <c r="BO241" s="122"/>
      <c r="BP241" s="169"/>
      <c r="BQ241" s="136"/>
    </row>
    <row r="242" spans="1:86" s="75" customFormat="1" ht="54" x14ac:dyDescent="0.4">
      <c r="A242" s="188">
        <v>1</v>
      </c>
      <c r="B242" s="22" t="s">
        <v>575</v>
      </c>
      <c r="C242" s="71">
        <f t="shared" ref="C242" si="184">D242+E242</f>
        <v>4.7</v>
      </c>
      <c r="D242" s="3"/>
      <c r="E242" s="3">
        <f t="shared" si="144"/>
        <v>4.7</v>
      </c>
      <c r="F242" s="3">
        <f t="shared" si="145"/>
        <v>4.7</v>
      </c>
      <c r="G242" s="3">
        <f t="shared" si="152"/>
        <v>0</v>
      </c>
      <c r="H242" s="3"/>
      <c r="I242" s="3"/>
      <c r="J242" s="3"/>
      <c r="K242" s="76"/>
      <c r="L242" s="188"/>
      <c r="M242" s="3">
        <f t="shared" si="146"/>
        <v>4.7</v>
      </c>
      <c r="N242" s="3">
        <v>4.7</v>
      </c>
      <c r="O242" s="3"/>
      <c r="P242" s="3"/>
      <c r="Q242" s="3"/>
      <c r="R242" s="3"/>
      <c r="S242" s="3"/>
      <c r="T242" s="3"/>
      <c r="U242" s="3">
        <f t="shared" si="147"/>
        <v>0</v>
      </c>
      <c r="V242" s="3"/>
      <c r="W242" s="3"/>
      <c r="X242" s="3"/>
      <c r="Y242" s="3"/>
      <c r="Z242" s="3"/>
      <c r="AA242" s="3"/>
      <c r="AB242" s="3"/>
      <c r="AC242" s="3"/>
      <c r="AD242" s="3">
        <f t="shared" ref="AD242:AD287" si="185">SUM(AE242:AT242)</f>
        <v>0</v>
      </c>
      <c r="AE242" s="3"/>
      <c r="AF242" s="3"/>
      <c r="AG242" s="3"/>
      <c r="AH242" s="77"/>
      <c r="AI242" s="77"/>
      <c r="AJ242" s="3"/>
      <c r="AK242" s="3"/>
      <c r="AL242" s="3"/>
      <c r="AM242" s="3"/>
      <c r="AN242" s="3"/>
      <c r="AO242" s="3"/>
      <c r="AP242" s="3"/>
      <c r="AQ242" s="3"/>
      <c r="AR242" s="3"/>
      <c r="AS242" s="3"/>
      <c r="AT242" s="3"/>
      <c r="AU242" s="3"/>
      <c r="AV242" s="3"/>
      <c r="AW242" s="3"/>
      <c r="AX242" s="3"/>
      <c r="AY242" s="3"/>
      <c r="AZ242" s="78"/>
      <c r="BA242" s="3"/>
      <c r="BB242" s="3"/>
      <c r="BC242" s="3"/>
      <c r="BD242" s="3"/>
      <c r="BE242" s="3"/>
      <c r="BF242" s="3"/>
      <c r="BG242" s="3">
        <f t="shared" si="148"/>
        <v>0</v>
      </c>
      <c r="BH242" s="3"/>
      <c r="BI242" s="79"/>
      <c r="BJ242" s="3"/>
      <c r="BK242" s="170" t="s">
        <v>460</v>
      </c>
      <c r="BL242" s="4" t="s">
        <v>138</v>
      </c>
      <c r="BM242" s="170"/>
      <c r="BN242" s="188" t="s">
        <v>70</v>
      </c>
      <c r="BO242" s="192" t="s">
        <v>547</v>
      </c>
      <c r="BP242" s="188" t="s">
        <v>638</v>
      </c>
      <c r="BQ242" s="143"/>
      <c r="BY242" s="75" t="s">
        <v>491</v>
      </c>
      <c r="CH242" s="75">
        <v>2022</v>
      </c>
    </row>
    <row r="243" spans="1:86" s="68" customFormat="1" ht="17.5" x14ac:dyDescent="0.35">
      <c r="A243" s="89" t="s">
        <v>347</v>
      </c>
      <c r="B243" s="91" t="s">
        <v>17</v>
      </c>
      <c r="C243" s="21">
        <f>D243+E243</f>
        <v>0</v>
      </c>
      <c r="D243" s="90">
        <f>SUM(D244:D244)</f>
        <v>0</v>
      </c>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169"/>
      <c r="BL243" s="169"/>
      <c r="BM243" s="169"/>
      <c r="BN243" s="169"/>
      <c r="BO243" s="122"/>
      <c r="BP243" s="169"/>
      <c r="BQ243" s="136"/>
      <c r="BR243" s="185"/>
    </row>
    <row r="244" spans="1:86" s="68" customFormat="1" ht="17.5" x14ac:dyDescent="0.35">
      <c r="A244" s="89" t="s">
        <v>348</v>
      </c>
      <c r="B244" s="91" t="s">
        <v>19</v>
      </c>
      <c r="C244" s="21">
        <f t="shared" si="143"/>
        <v>0</v>
      </c>
      <c r="D244" s="90"/>
      <c r="E244" s="90">
        <f t="shared" si="144"/>
        <v>0</v>
      </c>
      <c r="F244" s="90">
        <f t="shared" si="145"/>
        <v>0</v>
      </c>
      <c r="G244" s="90">
        <f t="shared" si="152"/>
        <v>0</v>
      </c>
      <c r="H244" s="90"/>
      <c r="I244" s="90"/>
      <c r="J244" s="90"/>
      <c r="K244" s="90"/>
      <c r="L244" s="90"/>
      <c r="M244" s="90">
        <f t="shared" si="146"/>
        <v>0</v>
      </c>
      <c r="N244" s="90"/>
      <c r="O244" s="90"/>
      <c r="P244" s="90"/>
      <c r="Q244" s="90"/>
      <c r="R244" s="90"/>
      <c r="S244" s="90"/>
      <c r="T244" s="90"/>
      <c r="U244" s="90">
        <f t="shared" si="147"/>
        <v>0</v>
      </c>
      <c r="V244" s="90"/>
      <c r="W244" s="90"/>
      <c r="X244" s="90"/>
      <c r="Y244" s="90"/>
      <c r="Z244" s="90"/>
      <c r="AA244" s="90"/>
      <c r="AB244" s="90"/>
      <c r="AC244" s="90"/>
      <c r="AD244" s="90">
        <f t="shared" si="185"/>
        <v>0</v>
      </c>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f t="shared" si="148"/>
        <v>0</v>
      </c>
      <c r="BH244" s="90"/>
      <c r="BI244" s="90"/>
      <c r="BJ244" s="90"/>
      <c r="BK244" s="169"/>
      <c r="BL244" s="169"/>
      <c r="BM244" s="169"/>
      <c r="BN244" s="169"/>
      <c r="BO244" s="122"/>
      <c r="BP244" s="169"/>
      <c r="BQ244" s="136"/>
      <c r="BR244" s="179"/>
      <c r="CH244" s="68">
        <v>2022</v>
      </c>
    </row>
    <row r="245" spans="1:86" s="68" customFormat="1" ht="17.5" x14ac:dyDescent="0.35">
      <c r="A245" s="89" t="s">
        <v>349</v>
      </c>
      <c r="B245" s="91" t="s">
        <v>18</v>
      </c>
      <c r="C245" s="21"/>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169"/>
      <c r="BL245" s="169"/>
      <c r="BM245" s="169"/>
      <c r="BN245" s="169"/>
      <c r="BO245" s="122"/>
      <c r="BP245" s="169"/>
      <c r="BQ245" s="136"/>
    </row>
    <row r="246" spans="1:86" s="68" customFormat="1" ht="17.5" x14ac:dyDescent="0.35">
      <c r="A246" s="89" t="s">
        <v>179</v>
      </c>
      <c r="B246" s="12" t="s">
        <v>12</v>
      </c>
      <c r="C246" s="21">
        <f t="shared" si="143"/>
        <v>199.96999999999997</v>
      </c>
      <c r="D246" s="90">
        <f>D247+D259+D261+D267+D272</f>
        <v>69.679999999999993</v>
      </c>
      <c r="E246" s="90">
        <f>F246+U246+BG246</f>
        <v>130.29</v>
      </c>
      <c r="F246" s="90">
        <f>G246+K246+L246+M246+R246+S246+T246</f>
        <v>126.98999999999998</v>
      </c>
      <c r="G246" s="90">
        <f t="shared" si="152"/>
        <v>0</v>
      </c>
      <c r="H246" s="90">
        <f>H247+H259+H261+H267+H272</f>
        <v>0</v>
      </c>
      <c r="I246" s="90">
        <f>I247+I259+I261+I267+I272</f>
        <v>0</v>
      </c>
      <c r="J246" s="90">
        <f>J247+J259+J261+J267+J272</f>
        <v>0</v>
      </c>
      <c r="K246" s="90">
        <f>K247+K259+K261+K267+K272</f>
        <v>78.95999999999998</v>
      </c>
      <c r="L246" s="90">
        <f>L247+L259+L261+L267+L272</f>
        <v>37.03</v>
      </c>
      <c r="M246" s="90">
        <f t="shared" si="146"/>
        <v>11</v>
      </c>
      <c r="N246" s="90">
        <f t="shared" ref="N246:T246" si="186">N247+N259+N261+N267+N272</f>
        <v>0</v>
      </c>
      <c r="O246" s="90">
        <f t="shared" si="186"/>
        <v>0</v>
      </c>
      <c r="P246" s="90">
        <f t="shared" si="186"/>
        <v>11</v>
      </c>
      <c r="Q246" s="90">
        <f t="shared" si="186"/>
        <v>0</v>
      </c>
      <c r="R246" s="90">
        <f t="shared" si="186"/>
        <v>0</v>
      </c>
      <c r="S246" s="90">
        <f t="shared" si="186"/>
        <v>0</v>
      </c>
      <c r="T246" s="90">
        <f t="shared" si="186"/>
        <v>0</v>
      </c>
      <c r="U246" s="90">
        <f t="shared" si="147"/>
        <v>0</v>
      </c>
      <c r="V246" s="90">
        <f t="shared" ref="V246:AC246" si="187">V247+V259+V261+V267+V272</f>
        <v>0</v>
      </c>
      <c r="W246" s="90">
        <f t="shared" si="187"/>
        <v>0</v>
      </c>
      <c r="X246" s="90">
        <f t="shared" si="187"/>
        <v>0</v>
      </c>
      <c r="Y246" s="90">
        <f t="shared" si="187"/>
        <v>0</v>
      </c>
      <c r="Z246" s="90">
        <f t="shared" si="187"/>
        <v>0</v>
      </c>
      <c r="AA246" s="90">
        <f t="shared" si="187"/>
        <v>0</v>
      </c>
      <c r="AB246" s="90">
        <f t="shared" si="187"/>
        <v>0</v>
      </c>
      <c r="AC246" s="90">
        <f t="shared" si="187"/>
        <v>0</v>
      </c>
      <c r="AD246" s="90">
        <f t="shared" si="185"/>
        <v>0</v>
      </c>
      <c r="AE246" s="90">
        <f t="shared" ref="AE246:BF246" si="188">AE247+AE259+AE261+AE267+AE272</f>
        <v>0</v>
      </c>
      <c r="AF246" s="90">
        <f t="shared" si="188"/>
        <v>0</v>
      </c>
      <c r="AG246" s="90">
        <f t="shared" si="188"/>
        <v>0</v>
      </c>
      <c r="AH246" s="90">
        <f t="shared" si="188"/>
        <v>0</v>
      </c>
      <c r="AI246" s="90">
        <f t="shared" si="188"/>
        <v>0</v>
      </c>
      <c r="AJ246" s="90">
        <f t="shared" si="188"/>
        <v>0</v>
      </c>
      <c r="AK246" s="90">
        <f t="shared" si="188"/>
        <v>0</v>
      </c>
      <c r="AL246" s="90">
        <f t="shared" si="188"/>
        <v>0</v>
      </c>
      <c r="AM246" s="90">
        <f t="shared" si="188"/>
        <v>0</v>
      </c>
      <c r="AN246" s="90">
        <f t="shared" si="188"/>
        <v>0</v>
      </c>
      <c r="AO246" s="90">
        <f t="shared" si="188"/>
        <v>0</v>
      </c>
      <c r="AP246" s="90">
        <f t="shared" si="188"/>
        <v>0</v>
      </c>
      <c r="AQ246" s="90">
        <f t="shared" si="188"/>
        <v>0</v>
      </c>
      <c r="AR246" s="90">
        <f t="shared" si="188"/>
        <v>0</v>
      </c>
      <c r="AS246" s="90">
        <f t="shared" si="188"/>
        <v>0</v>
      </c>
      <c r="AT246" s="90">
        <f t="shared" si="188"/>
        <v>0</v>
      </c>
      <c r="AU246" s="90">
        <f t="shared" si="188"/>
        <v>0</v>
      </c>
      <c r="AV246" s="90">
        <f t="shared" si="188"/>
        <v>0</v>
      </c>
      <c r="AW246" s="90">
        <f t="shared" si="188"/>
        <v>0</v>
      </c>
      <c r="AX246" s="90">
        <f t="shared" si="188"/>
        <v>0</v>
      </c>
      <c r="AY246" s="90">
        <f t="shared" si="188"/>
        <v>0</v>
      </c>
      <c r="AZ246" s="90">
        <f t="shared" si="188"/>
        <v>0</v>
      </c>
      <c r="BA246" s="90">
        <f t="shared" si="188"/>
        <v>0</v>
      </c>
      <c r="BB246" s="90">
        <f t="shared" si="188"/>
        <v>0</v>
      </c>
      <c r="BC246" s="90">
        <f t="shared" si="188"/>
        <v>0</v>
      </c>
      <c r="BD246" s="90">
        <f t="shared" si="188"/>
        <v>0</v>
      </c>
      <c r="BE246" s="90">
        <f t="shared" si="188"/>
        <v>0</v>
      </c>
      <c r="BF246" s="90">
        <f t="shared" si="188"/>
        <v>0</v>
      </c>
      <c r="BG246" s="90">
        <f t="shared" si="148"/>
        <v>3.3</v>
      </c>
      <c r="BH246" s="90">
        <f>BH247+BH259+BH261+BH267+BH272</f>
        <v>0</v>
      </c>
      <c r="BI246" s="90">
        <f>BI247+BI259+BI261+BI267+BI272</f>
        <v>3.3</v>
      </c>
      <c r="BJ246" s="90">
        <f>BJ247+BJ259+BJ261+BJ267+BJ272</f>
        <v>0</v>
      </c>
      <c r="BK246" s="169"/>
      <c r="BL246" s="169"/>
      <c r="BM246" s="169"/>
      <c r="BN246" s="169"/>
      <c r="BO246" s="122"/>
      <c r="BP246" s="169"/>
      <c r="BQ246" s="136"/>
    </row>
    <row r="247" spans="1:86" s="68" customFormat="1" ht="35" x14ac:dyDescent="0.35">
      <c r="A247" s="89" t="s">
        <v>350</v>
      </c>
      <c r="B247" s="91" t="s">
        <v>315</v>
      </c>
      <c r="C247" s="21">
        <f t="shared" si="143"/>
        <v>8.1999999999999993</v>
      </c>
      <c r="D247" s="90">
        <f t="shared" ref="D247" si="189">SUM(D248:D258)</f>
        <v>0</v>
      </c>
      <c r="E247" s="90">
        <f t="shared" si="144"/>
        <v>8.1999999999999993</v>
      </c>
      <c r="F247" s="90">
        <f t="shared" si="145"/>
        <v>8.1999999999999993</v>
      </c>
      <c r="G247" s="90">
        <f t="shared" si="152"/>
        <v>0</v>
      </c>
      <c r="H247" s="90">
        <f t="shared" ref="H247:BJ247" si="190">SUM(H248:H258)</f>
        <v>0</v>
      </c>
      <c r="I247" s="90">
        <f t="shared" si="190"/>
        <v>0</v>
      </c>
      <c r="J247" s="90">
        <f t="shared" si="190"/>
        <v>0</v>
      </c>
      <c r="K247" s="90">
        <f t="shared" si="190"/>
        <v>4.2</v>
      </c>
      <c r="L247" s="90">
        <f t="shared" si="190"/>
        <v>4</v>
      </c>
      <c r="M247" s="90">
        <f t="shared" si="146"/>
        <v>0</v>
      </c>
      <c r="N247" s="90">
        <f t="shared" si="190"/>
        <v>0</v>
      </c>
      <c r="O247" s="90">
        <f t="shared" si="190"/>
        <v>0</v>
      </c>
      <c r="P247" s="90">
        <f t="shared" si="190"/>
        <v>0</v>
      </c>
      <c r="Q247" s="90">
        <f t="shared" si="190"/>
        <v>0</v>
      </c>
      <c r="R247" s="90">
        <f t="shared" si="190"/>
        <v>0</v>
      </c>
      <c r="S247" s="90">
        <f t="shared" si="190"/>
        <v>0</v>
      </c>
      <c r="T247" s="90">
        <f t="shared" si="190"/>
        <v>0</v>
      </c>
      <c r="U247" s="90">
        <f t="shared" si="147"/>
        <v>0</v>
      </c>
      <c r="V247" s="90">
        <f t="shared" si="190"/>
        <v>0</v>
      </c>
      <c r="W247" s="90">
        <f t="shared" si="190"/>
        <v>0</v>
      </c>
      <c r="X247" s="90">
        <f t="shared" si="190"/>
        <v>0</v>
      </c>
      <c r="Y247" s="90">
        <f t="shared" si="190"/>
        <v>0</v>
      </c>
      <c r="Z247" s="90">
        <f t="shared" si="190"/>
        <v>0</v>
      </c>
      <c r="AA247" s="90">
        <f t="shared" si="190"/>
        <v>0</v>
      </c>
      <c r="AB247" s="90">
        <f t="shared" si="190"/>
        <v>0</v>
      </c>
      <c r="AC247" s="90">
        <f t="shared" si="190"/>
        <v>0</v>
      </c>
      <c r="AD247" s="90">
        <f t="shared" si="185"/>
        <v>0</v>
      </c>
      <c r="AE247" s="90">
        <f t="shared" si="190"/>
        <v>0</v>
      </c>
      <c r="AF247" s="90">
        <f t="shared" si="190"/>
        <v>0</v>
      </c>
      <c r="AG247" s="90">
        <f t="shared" si="190"/>
        <v>0</v>
      </c>
      <c r="AH247" s="90">
        <f t="shared" si="190"/>
        <v>0</v>
      </c>
      <c r="AI247" s="90">
        <f t="shared" si="190"/>
        <v>0</v>
      </c>
      <c r="AJ247" s="90">
        <f t="shared" si="190"/>
        <v>0</v>
      </c>
      <c r="AK247" s="90">
        <f t="shared" si="190"/>
        <v>0</v>
      </c>
      <c r="AL247" s="90">
        <f t="shared" si="190"/>
        <v>0</v>
      </c>
      <c r="AM247" s="90">
        <f t="shared" si="190"/>
        <v>0</v>
      </c>
      <c r="AN247" s="90">
        <f t="shared" si="190"/>
        <v>0</v>
      </c>
      <c r="AO247" s="90">
        <f t="shared" si="190"/>
        <v>0</v>
      </c>
      <c r="AP247" s="90">
        <f t="shared" si="190"/>
        <v>0</v>
      </c>
      <c r="AQ247" s="90">
        <f t="shared" si="190"/>
        <v>0</v>
      </c>
      <c r="AR247" s="90">
        <f t="shared" si="190"/>
        <v>0</v>
      </c>
      <c r="AS247" s="90">
        <f t="shared" si="190"/>
        <v>0</v>
      </c>
      <c r="AT247" s="90">
        <f t="shared" si="190"/>
        <v>0</v>
      </c>
      <c r="AU247" s="90">
        <f t="shared" si="190"/>
        <v>0</v>
      </c>
      <c r="AV247" s="90">
        <f t="shared" si="190"/>
        <v>0</v>
      </c>
      <c r="AW247" s="90">
        <f t="shared" si="190"/>
        <v>0</v>
      </c>
      <c r="AX247" s="90">
        <f t="shared" si="190"/>
        <v>0</v>
      </c>
      <c r="AY247" s="90">
        <f t="shared" si="190"/>
        <v>0</v>
      </c>
      <c r="AZ247" s="90">
        <f t="shared" si="190"/>
        <v>0</v>
      </c>
      <c r="BA247" s="90">
        <f t="shared" si="190"/>
        <v>0</v>
      </c>
      <c r="BB247" s="90">
        <f t="shared" si="190"/>
        <v>0</v>
      </c>
      <c r="BC247" s="90">
        <f t="shared" si="190"/>
        <v>0</v>
      </c>
      <c r="BD247" s="90">
        <f t="shared" si="190"/>
        <v>0</v>
      </c>
      <c r="BE247" s="90">
        <f t="shared" si="190"/>
        <v>0</v>
      </c>
      <c r="BF247" s="90">
        <f t="shared" si="190"/>
        <v>0</v>
      </c>
      <c r="BG247" s="90">
        <f t="shared" si="148"/>
        <v>0</v>
      </c>
      <c r="BH247" s="90">
        <f t="shared" si="190"/>
        <v>0</v>
      </c>
      <c r="BI247" s="90">
        <f t="shared" si="190"/>
        <v>0</v>
      </c>
      <c r="BJ247" s="90">
        <f t="shared" si="190"/>
        <v>0</v>
      </c>
      <c r="BK247" s="169"/>
      <c r="BL247" s="169"/>
      <c r="BM247" s="169"/>
      <c r="BN247" s="169"/>
      <c r="BO247" s="122"/>
      <c r="BP247" s="169"/>
      <c r="BQ247" s="136"/>
    </row>
    <row r="248" spans="1:86" s="75" customFormat="1" ht="36" x14ac:dyDescent="0.4">
      <c r="A248" s="188">
        <v>1</v>
      </c>
      <c r="B248" s="121" t="s">
        <v>316</v>
      </c>
      <c r="C248" s="71">
        <f t="shared" si="143"/>
        <v>0.4</v>
      </c>
      <c r="D248" s="3"/>
      <c r="E248" s="3">
        <f t="shared" si="144"/>
        <v>0.4</v>
      </c>
      <c r="F248" s="3">
        <f t="shared" si="145"/>
        <v>0.4</v>
      </c>
      <c r="G248" s="3">
        <f t="shared" si="152"/>
        <v>0</v>
      </c>
      <c r="H248" s="3"/>
      <c r="I248" s="3"/>
      <c r="J248" s="3"/>
      <c r="K248" s="98">
        <v>0.2</v>
      </c>
      <c r="L248" s="3">
        <v>0.2</v>
      </c>
      <c r="M248" s="3">
        <f t="shared" si="146"/>
        <v>0</v>
      </c>
      <c r="N248" s="3"/>
      <c r="O248" s="3"/>
      <c r="P248" s="3"/>
      <c r="Q248" s="3"/>
      <c r="R248" s="3"/>
      <c r="S248" s="3"/>
      <c r="T248" s="3"/>
      <c r="U248" s="3">
        <f t="shared" si="147"/>
        <v>0</v>
      </c>
      <c r="V248" s="3"/>
      <c r="W248" s="3"/>
      <c r="X248" s="3"/>
      <c r="Y248" s="3"/>
      <c r="Z248" s="3"/>
      <c r="AA248" s="3"/>
      <c r="AB248" s="3"/>
      <c r="AC248" s="3"/>
      <c r="AD248" s="3">
        <f t="shared" si="185"/>
        <v>0</v>
      </c>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f t="shared" si="148"/>
        <v>0</v>
      </c>
      <c r="BH248" s="3"/>
      <c r="BI248" s="3"/>
      <c r="BJ248" s="3"/>
      <c r="BK248" s="170" t="s">
        <v>460</v>
      </c>
      <c r="BL248" s="188" t="s">
        <v>149</v>
      </c>
      <c r="BM248" s="170" t="s">
        <v>317</v>
      </c>
      <c r="BN248" s="188" t="s">
        <v>109</v>
      </c>
      <c r="BO248" s="189" t="s">
        <v>546</v>
      </c>
      <c r="BP248" s="188" t="s">
        <v>637</v>
      </c>
      <c r="BQ248" s="133">
        <v>2021</v>
      </c>
      <c r="BR248" s="74"/>
      <c r="BS248" s="74"/>
      <c r="BT248" s="74"/>
      <c r="BU248" s="74"/>
      <c r="BV248" s="74"/>
      <c r="BW248" s="74"/>
      <c r="BX248" s="74"/>
      <c r="BY248" s="74"/>
      <c r="CH248" s="75">
        <v>2022</v>
      </c>
    </row>
    <row r="249" spans="1:86" s="75" customFormat="1" ht="36" x14ac:dyDescent="0.4">
      <c r="A249" s="188">
        <v>2</v>
      </c>
      <c r="B249" s="121" t="s">
        <v>316</v>
      </c>
      <c r="C249" s="71">
        <f t="shared" ref="C249:C287" si="191">D249+E249</f>
        <v>0.8</v>
      </c>
      <c r="D249" s="3"/>
      <c r="E249" s="3">
        <f t="shared" si="144"/>
        <v>0.8</v>
      </c>
      <c r="F249" s="3">
        <f t="shared" si="145"/>
        <v>0.8</v>
      </c>
      <c r="G249" s="3">
        <f t="shared" si="152"/>
        <v>0</v>
      </c>
      <c r="H249" s="3"/>
      <c r="I249" s="3"/>
      <c r="J249" s="3"/>
      <c r="K249" s="98">
        <v>0.4</v>
      </c>
      <c r="L249" s="98">
        <v>0.4</v>
      </c>
      <c r="M249" s="3">
        <f t="shared" ref="M249:M285" si="192">N249+O249+P249</f>
        <v>0</v>
      </c>
      <c r="N249" s="3"/>
      <c r="O249" s="3"/>
      <c r="P249" s="3"/>
      <c r="Q249" s="3"/>
      <c r="R249" s="3"/>
      <c r="S249" s="3"/>
      <c r="T249" s="3"/>
      <c r="U249" s="3">
        <f t="shared" si="147"/>
        <v>0</v>
      </c>
      <c r="V249" s="3"/>
      <c r="W249" s="3"/>
      <c r="X249" s="3"/>
      <c r="Y249" s="3"/>
      <c r="Z249" s="3"/>
      <c r="AA249" s="3"/>
      <c r="AB249" s="3"/>
      <c r="AC249" s="3"/>
      <c r="AD249" s="3">
        <f t="shared" si="185"/>
        <v>0</v>
      </c>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f t="shared" ref="BG249:BG285" si="193">BH249+BI249+BJ249</f>
        <v>0</v>
      </c>
      <c r="BH249" s="3"/>
      <c r="BI249" s="3"/>
      <c r="BJ249" s="3"/>
      <c r="BK249" s="170" t="s">
        <v>460</v>
      </c>
      <c r="BL249" s="188" t="s">
        <v>142</v>
      </c>
      <c r="BM249" s="170" t="s">
        <v>318</v>
      </c>
      <c r="BN249" s="188" t="s">
        <v>109</v>
      </c>
      <c r="BO249" s="189" t="s">
        <v>546</v>
      </c>
      <c r="BP249" s="188" t="s">
        <v>637</v>
      </c>
      <c r="BQ249" s="133">
        <v>2021</v>
      </c>
      <c r="CH249" s="75">
        <v>2022</v>
      </c>
    </row>
    <row r="250" spans="1:86" s="75" customFormat="1" ht="36" x14ac:dyDescent="0.4">
      <c r="A250" s="188">
        <v>3</v>
      </c>
      <c r="B250" s="121" t="s">
        <v>316</v>
      </c>
      <c r="C250" s="71">
        <f t="shared" si="191"/>
        <v>1</v>
      </c>
      <c r="D250" s="3"/>
      <c r="E250" s="3">
        <f t="shared" si="144"/>
        <v>1</v>
      </c>
      <c r="F250" s="3">
        <f t="shared" si="145"/>
        <v>1</v>
      </c>
      <c r="G250" s="3">
        <f t="shared" si="152"/>
        <v>0</v>
      </c>
      <c r="H250" s="3"/>
      <c r="I250" s="3"/>
      <c r="J250" s="3"/>
      <c r="K250" s="98">
        <v>0.5</v>
      </c>
      <c r="L250" s="3">
        <v>0.5</v>
      </c>
      <c r="M250" s="3">
        <f t="shared" si="192"/>
        <v>0</v>
      </c>
      <c r="N250" s="3"/>
      <c r="O250" s="3"/>
      <c r="P250" s="3"/>
      <c r="Q250" s="3"/>
      <c r="R250" s="3"/>
      <c r="S250" s="3"/>
      <c r="T250" s="3"/>
      <c r="U250" s="3">
        <f t="shared" ref="U250:U287" si="194">V250+W250+X250+Y250+Z250+AA250+AB250+AC250+AD250+AU250+AV250+AW250+AX250+AY250+AZ250+BA250+BB250+BC250+BD250+BE250+BF250</f>
        <v>0</v>
      </c>
      <c r="V250" s="3"/>
      <c r="W250" s="3"/>
      <c r="X250" s="3"/>
      <c r="Y250" s="3"/>
      <c r="Z250" s="3"/>
      <c r="AA250" s="3"/>
      <c r="AB250" s="3"/>
      <c r="AC250" s="3"/>
      <c r="AD250" s="3">
        <f t="shared" si="185"/>
        <v>0</v>
      </c>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f t="shared" si="193"/>
        <v>0</v>
      </c>
      <c r="BH250" s="3"/>
      <c r="BI250" s="3"/>
      <c r="BJ250" s="3"/>
      <c r="BK250" s="170" t="s">
        <v>460</v>
      </c>
      <c r="BL250" s="188" t="s">
        <v>132</v>
      </c>
      <c r="BM250" s="170" t="s">
        <v>319</v>
      </c>
      <c r="BN250" s="188" t="s">
        <v>109</v>
      </c>
      <c r="BO250" s="189" t="s">
        <v>546</v>
      </c>
      <c r="BP250" s="188" t="s">
        <v>637</v>
      </c>
      <c r="BQ250" s="133">
        <v>2021</v>
      </c>
      <c r="BR250" s="74"/>
      <c r="BS250" s="74"/>
      <c r="BT250" s="74"/>
      <c r="BU250" s="74"/>
      <c r="BV250" s="74"/>
      <c r="BW250" s="74"/>
      <c r="BX250" s="74"/>
      <c r="BY250" s="74"/>
      <c r="CH250" s="75">
        <v>2022</v>
      </c>
    </row>
    <row r="251" spans="1:86" s="75" customFormat="1" ht="36" x14ac:dyDescent="0.4">
      <c r="A251" s="188">
        <v>4</v>
      </c>
      <c r="B251" s="121" t="s">
        <v>316</v>
      </c>
      <c r="C251" s="71">
        <f t="shared" si="191"/>
        <v>0.4</v>
      </c>
      <c r="D251" s="3"/>
      <c r="E251" s="3">
        <f t="shared" ref="E251:E258" si="195">F251+U251+BG251</f>
        <v>0.4</v>
      </c>
      <c r="F251" s="3">
        <f t="shared" ref="F251:F258" si="196">G251+K251+L251+M251+R251+S251+T251</f>
        <v>0.4</v>
      </c>
      <c r="G251" s="3">
        <f t="shared" si="152"/>
        <v>0</v>
      </c>
      <c r="H251" s="3"/>
      <c r="I251" s="3"/>
      <c r="J251" s="3"/>
      <c r="K251" s="98">
        <v>0.2</v>
      </c>
      <c r="L251" s="3">
        <v>0.2</v>
      </c>
      <c r="M251" s="3">
        <f t="shared" si="192"/>
        <v>0</v>
      </c>
      <c r="N251" s="3"/>
      <c r="O251" s="3"/>
      <c r="P251" s="3"/>
      <c r="Q251" s="3"/>
      <c r="R251" s="3"/>
      <c r="S251" s="3"/>
      <c r="T251" s="3"/>
      <c r="U251" s="3">
        <f t="shared" si="194"/>
        <v>0</v>
      </c>
      <c r="V251" s="3"/>
      <c r="W251" s="3"/>
      <c r="X251" s="3"/>
      <c r="Y251" s="3"/>
      <c r="Z251" s="3"/>
      <c r="AA251" s="3"/>
      <c r="AB251" s="3"/>
      <c r="AC251" s="3"/>
      <c r="AD251" s="3">
        <f t="shared" si="185"/>
        <v>0</v>
      </c>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f t="shared" si="193"/>
        <v>0</v>
      </c>
      <c r="BH251" s="3"/>
      <c r="BI251" s="3"/>
      <c r="BJ251" s="3"/>
      <c r="BK251" s="170" t="s">
        <v>460</v>
      </c>
      <c r="BL251" s="4" t="s">
        <v>138</v>
      </c>
      <c r="BM251" s="170" t="s">
        <v>320</v>
      </c>
      <c r="BN251" s="188" t="s">
        <v>109</v>
      </c>
      <c r="BO251" s="189" t="s">
        <v>546</v>
      </c>
      <c r="BP251" s="188" t="s">
        <v>637</v>
      </c>
      <c r="BQ251" s="133">
        <v>2021</v>
      </c>
      <c r="BR251" s="74"/>
      <c r="BS251" s="74"/>
      <c r="BT251" s="74"/>
      <c r="BU251" s="74"/>
      <c r="BV251" s="74"/>
      <c r="BW251" s="74"/>
      <c r="BX251" s="74"/>
      <c r="BY251" s="74"/>
      <c r="CH251" s="75">
        <v>2022</v>
      </c>
    </row>
    <row r="252" spans="1:86" s="75" customFormat="1" ht="36" x14ac:dyDescent="0.4">
      <c r="A252" s="188">
        <v>5</v>
      </c>
      <c r="B252" s="121" t="s">
        <v>316</v>
      </c>
      <c r="C252" s="71">
        <f t="shared" si="191"/>
        <v>0.89999999999999991</v>
      </c>
      <c r="D252" s="3"/>
      <c r="E252" s="3">
        <f t="shared" si="195"/>
        <v>0.89999999999999991</v>
      </c>
      <c r="F252" s="3">
        <f t="shared" si="196"/>
        <v>0.89999999999999991</v>
      </c>
      <c r="G252" s="3">
        <f t="shared" si="152"/>
        <v>0</v>
      </c>
      <c r="H252" s="3"/>
      <c r="I252" s="3"/>
      <c r="J252" s="3"/>
      <c r="K252" s="98">
        <v>0.6</v>
      </c>
      <c r="L252" s="71">
        <v>0.3</v>
      </c>
      <c r="M252" s="3">
        <f t="shared" si="192"/>
        <v>0</v>
      </c>
      <c r="N252" s="3"/>
      <c r="O252" s="3"/>
      <c r="P252" s="3"/>
      <c r="Q252" s="3"/>
      <c r="R252" s="3"/>
      <c r="S252" s="3"/>
      <c r="T252" s="3"/>
      <c r="U252" s="3">
        <f t="shared" si="194"/>
        <v>0</v>
      </c>
      <c r="V252" s="3"/>
      <c r="W252" s="3"/>
      <c r="X252" s="3"/>
      <c r="Y252" s="3"/>
      <c r="Z252" s="3"/>
      <c r="AA252" s="3"/>
      <c r="AB252" s="3"/>
      <c r="AC252" s="3"/>
      <c r="AD252" s="3">
        <f t="shared" si="185"/>
        <v>0</v>
      </c>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f t="shared" si="193"/>
        <v>0</v>
      </c>
      <c r="BH252" s="3"/>
      <c r="BI252" s="3"/>
      <c r="BJ252" s="3"/>
      <c r="BK252" s="170" t="s">
        <v>460</v>
      </c>
      <c r="BL252" s="4" t="s">
        <v>135</v>
      </c>
      <c r="BM252" s="170"/>
      <c r="BN252" s="188" t="s">
        <v>109</v>
      </c>
      <c r="BO252" s="189" t="s">
        <v>546</v>
      </c>
      <c r="BP252" s="188" t="s">
        <v>637</v>
      </c>
      <c r="BQ252" s="133">
        <v>2021</v>
      </c>
      <c r="BR252" s="74"/>
      <c r="BS252" s="74"/>
      <c r="BT252" s="74"/>
      <c r="BU252" s="74"/>
      <c r="BV252" s="74"/>
      <c r="BW252" s="74"/>
      <c r="BX252" s="74"/>
      <c r="BY252" s="74"/>
      <c r="CH252" s="75">
        <v>2022</v>
      </c>
    </row>
    <row r="253" spans="1:86" s="75" customFormat="1" ht="36" x14ac:dyDescent="0.4">
      <c r="A253" s="188">
        <v>6</v>
      </c>
      <c r="B253" s="121" t="s">
        <v>316</v>
      </c>
      <c r="C253" s="71">
        <f t="shared" si="191"/>
        <v>0.4</v>
      </c>
      <c r="D253" s="3"/>
      <c r="E253" s="3">
        <f t="shared" si="195"/>
        <v>0.4</v>
      </c>
      <c r="F253" s="3">
        <f t="shared" si="196"/>
        <v>0.4</v>
      </c>
      <c r="G253" s="3">
        <f t="shared" si="152"/>
        <v>0</v>
      </c>
      <c r="H253" s="3"/>
      <c r="I253" s="3"/>
      <c r="J253" s="3"/>
      <c r="K253" s="98">
        <v>0.2</v>
      </c>
      <c r="L253" s="3">
        <v>0.2</v>
      </c>
      <c r="M253" s="3">
        <f t="shared" si="192"/>
        <v>0</v>
      </c>
      <c r="N253" s="3"/>
      <c r="O253" s="3"/>
      <c r="P253" s="3"/>
      <c r="Q253" s="3"/>
      <c r="R253" s="3"/>
      <c r="S253" s="3"/>
      <c r="T253" s="3"/>
      <c r="U253" s="3">
        <f t="shared" si="194"/>
        <v>0</v>
      </c>
      <c r="V253" s="3"/>
      <c r="W253" s="3"/>
      <c r="X253" s="3"/>
      <c r="Y253" s="3"/>
      <c r="Z253" s="3"/>
      <c r="AA253" s="3"/>
      <c r="AB253" s="3"/>
      <c r="AC253" s="3"/>
      <c r="AD253" s="3">
        <f t="shared" si="185"/>
        <v>0</v>
      </c>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f t="shared" si="193"/>
        <v>0</v>
      </c>
      <c r="BH253" s="3"/>
      <c r="BI253" s="3"/>
      <c r="BJ253" s="3"/>
      <c r="BK253" s="170" t="s">
        <v>460</v>
      </c>
      <c r="BL253" s="188" t="s">
        <v>130</v>
      </c>
      <c r="BM253" s="170" t="s">
        <v>321</v>
      </c>
      <c r="BN253" s="188" t="s">
        <v>109</v>
      </c>
      <c r="BO253" s="189" t="s">
        <v>546</v>
      </c>
      <c r="BP253" s="188" t="s">
        <v>637</v>
      </c>
      <c r="BQ253" s="133">
        <v>2021</v>
      </c>
      <c r="BR253" s="95">
        <v>2030</v>
      </c>
      <c r="BS253" s="74"/>
      <c r="BT253" s="74"/>
      <c r="BU253" s="74"/>
      <c r="BV253" s="74"/>
      <c r="BW253" s="74"/>
      <c r="BX253" s="74"/>
      <c r="BY253" s="74"/>
      <c r="CH253" s="75">
        <v>2022</v>
      </c>
    </row>
    <row r="254" spans="1:86" s="75" customFormat="1" ht="36" x14ac:dyDescent="0.4">
      <c r="A254" s="188">
        <v>7</v>
      </c>
      <c r="B254" s="121" t="s">
        <v>316</v>
      </c>
      <c r="C254" s="71">
        <f t="shared" si="191"/>
        <v>1</v>
      </c>
      <c r="D254" s="3"/>
      <c r="E254" s="3">
        <f t="shared" si="195"/>
        <v>1</v>
      </c>
      <c r="F254" s="3">
        <f t="shared" si="196"/>
        <v>1</v>
      </c>
      <c r="G254" s="3">
        <f t="shared" si="152"/>
        <v>0</v>
      </c>
      <c r="H254" s="3"/>
      <c r="I254" s="3"/>
      <c r="J254" s="3"/>
      <c r="K254" s="98">
        <v>0.5</v>
      </c>
      <c r="L254" s="3">
        <v>0.5</v>
      </c>
      <c r="M254" s="3">
        <f t="shared" si="192"/>
        <v>0</v>
      </c>
      <c r="N254" s="3"/>
      <c r="O254" s="3"/>
      <c r="P254" s="3"/>
      <c r="Q254" s="3"/>
      <c r="R254" s="3"/>
      <c r="S254" s="3"/>
      <c r="T254" s="3"/>
      <c r="U254" s="3">
        <f t="shared" si="194"/>
        <v>0</v>
      </c>
      <c r="V254" s="3"/>
      <c r="W254" s="3"/>
      <c r="X254" s="3"/>
      <c r="Y254" s="3"/>
      <c r="Z254" s="3"/>
      <c r="AA254" s="3"/>
      <c r="AB254" s="3"/>
      <c r="AC254" s="3"/>
      <c r="AD254" s="3">
        <f t="shared" si="185"/>
        <v>0</v>
      </c>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f t="shared" si="193"/>
        <v>0</v>
      </c>
      <c r="BH254" s="3"/>
      <c r="BI254" s="3"/>
      <c r="BJ254" s="3"/>
      <c r="BK254" s="170" t="s">
        <v>460</v>
      </c>
      <c r="BL254" s="189" t="s">
        <v>143</v>
      </c>
      <c r="BM254" s="170"/>
      <c r="BN254" s="188" t="s">
        <v>109</v>
      </c>
      <c r="BO254" s="189" t="s">
        <v>546</v>
      </c>
      <c r="BP254" s="188" t="s">
        <v>637</v>
      </c>
      <c r="BQ254" s="133">
        <v>2021</v>
      </c>
      <c r="BR254" s="95">
        <v>2030</v>
      </c>
      <c r="BS254" s="74"/>
      <c r="BT254" s="74"/>
      <c r="BU254" s="74"/>
      <c r="BV254" s="74"/>
      <c r="BW254" s="74"/>
      <c r="BX254" s="74"/>
      <c r="BY254" s="74"/>
      <c r="CH254" s="75">
        <v>2022</v>
      </c>
    </row>
    <row r="255" spans="1:86" s="75" customFormat="1" ht="36" x14ac:dyDescent="0.4">
      <c r="A255" s="188">
        <v>8</v>
      </c>
      <c r="B255" s="121" t="s">
        <v>316</v>
      </c>
      <c r="C255" s="71">
        <f t="shared" si="191"/>
        <v>0.4</v>
      </c>
      <c r="D255" s="3"/>
      <c r="E255" s="3">
        <f t="shared" si="195"/>
        <v>0.4</v>
      </c>
      <c r="F255" s="3">
        <f t="shared" si="196"/>
        <v>0.4</v>
      </c>
      <c r="G255" s="3">
        <f t="shared" si="152"/>
        <v>0</v>
      </c>
      <c r="H255" s="3"/>
      <c r="I255" s="3"/>
      <c r="J255" s="3"/>
      <c r="K255" s="98">
        <v>0.2</v>
      </c>
      <c r="L255" s="3">
        <v>0.2</v>
      </c>
      <c r="M255" s="3">
        <f t="shared" si="192"/>
        <v>0</v>
      </c>
      <c r="N255" s="3"/>
      <c r="O255" s="3"/>
      <c r="P255" s="3"/>
      <c r="Q255" s="3"/>
      <c r="R255" s="3"/>
      <c r="S255" s="3"/>
      <c r="T255" s="3"/>
      <c r="U255" s="3">
        <f t="shared" si="194"/>
        <v>0</v>
      </c>
      <c r="V255" s="3"/>
      <c r="W255" s="3"/>
      <c r="X255" s="3"/>
      <c r="Y255" s="3"/>
      <c r="Z255" s="3"/>
      <c r="AA255" s="3"/>
      <c r="AB255" s="3"/>
      <c r="AC255" s="3"/>
      <c r="AD255" s="3">
        <f t="shared" si="185"/>
        <v>0</v>
      </c>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f t="shared" si="193"/>
        <v>0</v>
      </c>
      <c r="BH255" s="3"/>
      <c r="BI255" s="3"/>
      <c r="BJ255" s="3"/>
      <c r="BK255" s="170" t="s">
        <v>460</v>
      </c>
      <c r="BL255" s="4" t="s">
        <v>137</v>
      </c>
      <c r="BM255" s="170"/>
      <c r="BN255" s="188" t="s">
        <v>109</v>
      </c>
      <c r="BO255" s="189" t="s">
        <v>546</v>
      </c>
      <c r="BP255" s="188" t="s">
        <v>637</v>
      </c>
      <c r="BQ255" s="133">
        <v>2021</v>
      </c>
      <c r="BR255" s="95">
        <v>2030</v>
      </c>
      <c r="BS255" s="74"/>
      <c r="BT255" s="74"/>
      <c r="BU255" s="74"/>
      <c r="BV255" s="74"/>
      <c r="BW255" s="74"/>
      <c r="BX255" s="74"/>
      <c r="BY255" s="74"/>
      <c r="CH255" s="75">
        <v>2022</v>
      </c>
    </row>
    <row r="256" spans="1:86" s="75" customFormat="1" ht="54" x14ac:dyDescent="0.4">
      <c r="A256" s="188">
        <v>9</v>
      </c>
      <c r="B256" s="121" t="s">
        <v>461</v>
      </c>
      <c r="C256" s="71">
        <f t="shared" si="191"/>
        <v>0.9</v>
      </c>
      <c r="D256" s="3"/>
      <c r="E256" s="3">
        <f t="shared" si="195"/>
        <v>0.9</v>
      </c>
      <c r="F256" s="3">
        <f t="shared" si="196"/>
        <v>0.9</v>
      </c>
      <c r="G256" s="3">
        <f t="shared" si="152"/>
        <v>0</v>
      </c>
      <c r="H256" s="3"/>
      <c r="I256" s="3"/>
      <c r="J256" s="3"/>
      <c r="K256" s="98">
        <v>0.4</v>
      </c>
      <c r="L256" s="3">
        <v>0.5</v>
      </c>
      <c r="M256" s="3">
        <f t="shared" si="192"/>
        <v>0</v>
      </c>
      <c r="N256" s="3"/>
      <c r="O256" s="3"/>
      <c r="P256" s="3"/>
      <c r="Q256" s="3"/>
      <c r="R256" s="3"/>
      <c r="S256" s="3"/>
      <c r="T256" s="3"/>
      <c r="U256" s="3">
        <f t="shared" si="194"/>
        <v>0</v>
      </c>
      <c r="V256" s="3"/>
      <c r="W256" s="3"/>
      <c r="X256" s="3"/>
      <c r="Y256" s="3"/>
      <c r="Z256" s="3"/>
      <c r="AA256" s="3"/>
      <c r="AB256" s="3"/>
      <c r="AC256" s="3"/>
      <c r="AD256" s="3">
        <f t="shared" si="185"/>
        <v>0</v>
      </c>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f t="shared" si="193"/>
        <v>0</v>
      </c>
      <c r="BH256" s="3"/>
      <c r="BI256" s="3"/>
      <c r="BJ256" s="3"/>
      <c r="BK256" s="170" t="s">
        <v>460</v>
      </c>
      <c r="BL256" s="188" t="s">
        <v>133</v>
      </c>
      <c r="BM256" s="170"/>
      <c r="BN256" s="188" t="s">
        <v>109</v>
      </c>
      <c r="BO256" s="189" t="s">
        <v>546</v>
      </c>
      <c r="BP256" s="188" t="s">
        <v>637</v>
      </c>
      <c r="BQ256" s="133">
        <v>2021</v>
      </c>
      <c r="BR256" s="95">
        <v>2030</v>
      </c>
      <c r="BS256" s="74"/>
      <c r="BT256" s="74"/>
      <c r="BU256" s="74"/>
      <c r="BV256" s="74"/>
      <c r="BW256" s="74"/>
      <c r="BX256" s="74"/>
      <c r="BY256" s="74"/>
      <c r="CH256" s="75">
        <v>2022</v>
      </c>
    </row>
    <row r="257" spans="1:87" s="75" customFormat="1" ht="36" x14ac:dyDescent="0.4">
      <c r="A257" s="188">
        <v>10</v>
      </c>
      <c r="B257" s="121" t="s">
        <v>316</v>
      </c>
      <c r="C257" s="71">
        <f t="shared" si="191"/>
        <v>1</v>
      </c>
      <c r="D257" s="3"/>
      <c r="E257" s="3">
        <f t="shared" si="195"/>
        <v>1</v>
      </c>
      <c r="F257" s="3">
        <f t="shared" si="196"/>
        <v>1</v>
      </c>
      <c r="G257" s="3">
        <f t="shared" si="152"/>
        <v>0</v>
      </c>
      <c r="H257" s="3"/>
      <c r="I257" s="3"/>
      <c r="J257" s="3"/>
      <c r="K257" s="98">
        <v>0.5</v>
      </c>
      <c r="L257" s="3">
        <v>0.5</v>
      </c>
      <c r="M257" s="3">
        <f t="shared" si="192"/>
        <v>0</v>
      </c>
      <c r="N257" s="3"/>
      <c r="O257" s="3"/>
      <c r="P257" s="3"/>
      <c r="Q257" s="3"/>
      <c r="R257" s="3"/>
      <c r="S257" s="3"/>
      <c r="T257" s="3"/>
      <c r="U257" s="3">
        <f t="shared" si="194"/>
        <v>0</v>
      </c>
      <c r="V257" s="3"/>
      <c r="W257" s="3"/>
      <c r="X257" s="3"/>
      <c r="Y257" s="3"/>
      <c r="Z257" s="3"/>
      <c r="AA257" s="3"/>
      <c r="AB257" s="3"/>
      <c r="AC257" s="3"/>
      <c r="AD257" s="3">
        <f t="shared" si="185"/>
        <v>0</v>
      </c>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f t="shared" si="193"/>
        <v>0</v>
      </c>
      <c r="BH257" s="3"/>
      <c r="BI257" s="3"/>
      <c r="BJ257" s="3"/>
      <c r="BK257" s="170" t="s">
        <v>460</v>
      </c>
      <c r="BL257" s="188" t="s">
        <v>140</v>
      </c>
      <c r="BM257" s="170"/>
      <c r="BN257" s="188" t="s">
        <v>109</v>
      </c>
      <c r="BO257" s="189" t="s">
        <v>546</v>
      </c>
      <c r="BP257" s="188" t="s">
        <v>637</v>
      </c>
      <c r="BQ257" s="133">
        <v>2021</v>
      </c>
      <c r="BR257" s="95">
        <v>2030</v>
      </c>
      <c r="BS257" s="74"/>
      <c r="BT257" s="74"/>
      <c r="BU257" s="74"/>
      <c r="BV257" s="74"/>
      <c r="BW257" s="74"/>
      <c r="BX257" s="74"/>
      <c r="BY257" s="74"/>
      <c r="CH257" s="75">
        <v>2022</v>
      </c>
    </row>
    <row r="258" spans="1:87" s="75" customFormat="1" ht="36" x14ac:dyDescent="0.4">
      <c r="A258" s="188">
        <v>11</v>
      </c>
      <c r="B258" s="121" t="s">
        <v>316</v>
      </c>
      <c r="C258" s="71">
        <f t="shared" si="191"/>
        <v>1</v>
      </c>
      <c r="D258" s="3"/>
      <c r="E258" s="3">
        <f t="shared" si="195"/>
        <v>1</v>
      </c>
      <c r="F258" s="3">
        <f t="shared" si="196"/>
        <v>1</v>
      </c>
      <c r="G258" s="3">
        <f t="shared" si="152"/>
        <v>0</v>
      </c>
      <c r="H258" s="3"/>
      <c r="I258" s="3"/>
      <c r="J258" s="3"/>
      <c r="K258" s="98">
        <v>0.5</v>
      </c>
      <c r="L258" s="3">
        <v>0.5</v>
      </c>
      <c r="M258" s="3">
        <f t="shared" si="192"/>
        <v>0</v>
      </c>
      <c r="N258" s="3"/>
      <c r="O258" s="3"/>
      <c r="P258" s="3"/>
      <c r="Q258" s="3"/>
      <c r="R258" s="3"/>
      <c r="S258" s="3"/>
      <c r="T258" s="3"/>
      <c r="U258" s="3">
        <f t="shared" si="194"/>
        <v>0</v>
      </c>
      <c r="V258" s="3"/>
      <c r="W258" s="3"/>
      <c r="X258" s="3"/>
      <c r="Y258" s="3"/>
      <c r="Z258" s="3"/>
      <c r="AA258" s="3"/>
      <c r="AB258" s="3"/>
      <c r="AC258" s="3"/>
      <c r="AD258" s="3">
        <f t="shared" si="185"/>
        <v>0</v>
      </c>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f t="shared" si="193"/>
        <v>0</v>
      </c>
      <c r="BH258" s="3"/>
      <c r="BI258" s="3"/>
      <c r="BJ258" s="3"/>
      <c r="BK258" s="170" t="s">
        <v>460</v>
      </c>
      <c r="BL258" s="188" t="s">
        <v>147</v>
      </c>
      <c r="BM258" s="170" t="s">
        <v>322</v>
      </c>
      <c r="BN258" s="188" t="s">
        <v>109</v>
      </c>
      <c r="BO258" s="189" t="s">
        <v>546</v>
      </c>
      <c r="BP258" s="188" t="s">
        <v>637</v>
      </c>
      <c r="BQ258" s="133">
        <v>2021</v>
      </c>
      <c r="BR258" s="74"/>
      <c r="BS258" s="74"/>
      <c r="BT258" s="74"/>
      <c r="BU258" s="74"/>
      <c r="BV258" s="74"/>
      <c r="BW258" s="74"/>
      <c r="BX258" s="74"/>
      <c r="BY258" s="74"/>
      <c r="CH258" s="75">
        <v>2022</v>
      </c>
    </row>
    <row r="259" spans="1:87" s="68" customFormat="1" ht="35" x14ac:dyDescent="0.35">
      <c r="A259" s="89" t="s">
        <v>351</v>
      </c>
      <c r="B259" s="91" t="s">
        <v>323</v>
      </c>
      <c r="C259" s="21">
        <f t="shared" si="191"/>
        <v>1</v>
      </c>
      <c r="D259" s="90">
        <v>0</v>
      </c>
      <c r="E259" s="90">
        <f t="shared" ref="E259:E271" si="197">F259+U259+BG259</f>
        <v>1</v>
      </c>
      <c r="F259" s="90">
        <f t="shared" ref="F259:F271" si="198">G259+K259+L259+M259+R259+S259+T259</f>
        <v>1</v>
      </c>
      <c r="G259" s="90">
        <f t="shared" si="152"/>
        <v>0</v>
      </c>
      <c r="H259" s="90">
        <f t="shared" ref="H259:BJ259" si="199">SUM(H260)</f>
        <v>0</v>
      </c>
      <c r="I259" s="90">
        <f t="shared" si="199"/>
        <v>0</v>
      </c>
      <c r="J259" s="90">
        <f t="shared" si="199"/>
        <v>0</v>
      </c>
      <c r="K259" s="90">
        <f t="shared" si="199"/>
        <v>0.5</v>
      </c>
      <c r="L259" s="90">
        <f t="shared" si="199"/>
        <v>0.5</v>
      </c>
      <c r="M259" s="90">
        <f t="shared" si="192"/>
        <v>0</v>
      </c>
      <c r="N259" s="90">
        <f t="shared" si="199"/>
        <v>0</v>
      </c>
      <c r="O259" s="90">
        <f t="shared" si="199"/>
        <v>0</v>
      </c>
      <c r="P259" s="90">
        <f t="shared" si="199"/>
        <v>0</v>
      </c>
      <c r="Q259" s="90">
        <f t="shared" si="199"/>
        <v>0</v>
      </c>
      <c r="R259" s="90">
        <f t="shared" si="199"/>
        <v>0</v>
      </c>
      <c r="S259" s="90">
        <f t="shared" si="199"/>
        <v>0</v>
      </c>
      <c r="T259" s="90">
        <f t="shared" si="199"/>
        <v>0</v>
      </c>
      <c r="U259" s="90">
        <f t="shared" si="194"/>
        <v>0</v>
      </c>
      <c r="V259" s="90">
        <f t="shared" si="199"/>
        <v>0</v>
      </c>
      <c r="W259" s="90">
        <f t="shared" si="199"/>
        <v>0</v>
      </c>
      <c r="X259" s="90">
        <f t="shared" si="199"/>
        <v>0</v>
      </c>
      <c r="Y259" s="90">
        <f t="shared" si="199"/>
        <v>0</v>
      </c>
      <c r="Z259" s="90">
        <f t="shared" si="199"/>
        <v>0</v>
      </c>
      <c r="AA259" s="90">
        <f t="shared" si="199"/>
        <v>0</v>
      </c>
      <c r="AB259" s="90">
        <f t="shared" si="199"/>
        <v>0</v>
      </c>
      <c r="AC259" s="90">
        <f t="shared" si="199"/>
        <v>0</v>
      </c>
      <c r="AD259" s="90">
        <f t="shared" si="185"/>
        <v>0</v>
      </c>
      <c r="AE259" s="90">
        <f t="shared" si="199"/>
        <v>0</v>
      </c>
      <c r="AF259" s="90">
        <f t="shared" si="199"/>
        <v>0</v>
      </c>
      <c r="AG259" s="90">
        <f t="shared" si="199"/>
        <v>0</v>
      </c>
      <c r="AH259" s="90">
        <f t="shared" si="199"/>
        <v>0</v>
      </c>
      <c r="AI259" s="90">
        <f t="shared" si="199"/>
        <v>0</v>
      </c>
      <c r="AJ259" s="90">
        <f t="shared" si="199"/>
        <v>0</v>
      </c>
      <c r="AK259" s="90">
        <f t="shared" si="199"/>
        <v>0</v>
      </c>
      <c r="AL259" s="90">
        <f t="shared" si="199"/>
        <v>0</v>
      </c>
      <c r="AM259" s="90">
        <f t="shared" si="199"/>
        <v>0</v>
      </c>
      <c r="AN259" s="90">
        <f t="shared" si="199"/>
        <v>0</v>
      </c>
      <c r="AO259" s="90">
        <f t="shared" si="199"/>
        <v>0</v>
      </c>
      <c r="AP259" s="90">
        <f t="shared" si="199"/>
        <v>0</v>
      </c>
      <c r="AQ259" s="90">
        <f t="shared" si="199"/>
        <v>0</v>
      </c>
      <c r="AR259" s="90">
        <f t="shared" si="199"/>
        <v>0</v>
      </c>
      <c r="AS259" s="90">
        <f t="shared" si="199"/>
        <v>0</v>
      </c>
      <c r="AT259" s="90">
        <f t="shared" si="199"/>
        <v>0</v>
      </c>
      <c r="AU259" s="90">
        <f t="shared" si="199"/>
        <v>0</v>
      </c>
      <c r="AV259" s="90">
        <f t="shared" si="199"/>
        <v>0</v>
      </c>
      <c r="AW259" s="90">
        <f t="shared" si="199"/>
        <v>0</v>
      </c>
      <c r="AX259" s="90">
        <f t="shared" si="199"/>
        <v>0</v>
      </c>
      <c r="AY259" s="90">
        <f t="shared" si="199"/>
        <v>0</v>
      </c>
      <c r="AZ259" s="90">
        <f t="shared" si="199"/>
        <v>0</v>
      </c>
      <c r="BA259" s="90">
        <f t="shared" si="199"/>
        <v>0</v>
      </c>
      <c r="BB259" s="90">
        <f t="shared" si="199"/>
        <v>0</v>
      </c>
      <c r="BC259" s="90">
        <f t="shared" si="199"/>
        <v>0</v>
      </c>
      <c r="BD259" s="90">
        <f t="shared" si="199"/>
        <v>0</v>
      </c>
      <c r="BE259" s="90">
        <f t="shared" si="199"/>
        <v>0</v>
      </c>
      <c r="BF259" s="90">
        <f t="shared" si="199"/>
        <v>0</v>
      </c>
      <c r="BG259" s="90">
        <f t="shared" si="193"/>
        <v>0</v>
      </c>
      <c r="BH259" s="90">
        <f t="shared" si="199"/>
        <v>0</v>
      </c>
      <c r="BI259" s="90">
        <f t="shared" si="199"/>
        <v>0</v>
      </c>
      <c r="BJ259" s="90">
        <f t="shared" si="199"/>
        <v>0</v>
      </c>
      <c r="BK259" s="169"/>
      <c r="BL259" s="169"/>
      <c r="BM259" s="169"/>
      <c r="BN259" s="169"/>
      <c r="BO259" s="122"/>
      <c r="BP259" s="169"/>
      <c r="BQ259" s="136"/>
      <c r="CH259" s="68">
        <v>2022</v>
      </c>
    </row>
    <row r="260" spans="1:87" s="75" customFormat="1" ht="36" x14ac:dyDescent="0.4">
      <c r="A260" s="188">
        <v>1</v>
      </c>
      <c r="B260" s="190" t="s">
        <v>447</v>
      </c>
      <c r="C260" s="71">
        <f t="shared" si="191"/>
        <v>1</v>
      </c>
      <c r="D260" s="3"/>
      <c r="E260" s="3">
        <f t="shared" si="197"/>
        <v>1</v>
      </c>
      <c r="F260" s="3">
        <f t="shared" si="198"/>
        <v>1</v>
      </c>
      <c r="G260" s="3">
        <f t="shared" si="152"/>
        <v>0</v>
      </c>
      <c r="H260" s="3"/>
      <c r="I260" s="3"/>
      <c r="J260" s="3"/>
      <c r="K260" s="98">
        <v>0.5</v>
      </c>
      <c r="L260" s="3">
        <v>0.5</v>
      </c>
      <c r="M260" s="3">
        <f t="shared" si="192"/>
        <v>0</v>
      </c>
      <c r="N260" s="3"/>
      <c r="O260" s="3"/>
      <c r="P260" s="3"/>
      <c r="Q260" s="3"/>
      <c r="R260" s="3"/>
      <c r="S260" s="3"/>
      <c r="T260" s="3"/>
      <c r="U260" s="3">
        <f t="shared" si="194"/>
        <v>0</v>
      </c>
      <c r="V260" s="3"/>
      <c r="W260" s="3"/>
      <c r="X260" s="3"/>
      <c r="Y260" s="3"/>
      <c r="Z260" s="3"/>
      <c r="AA260" s="3"/>
      <c r="AB260" s="3"/>
      <c r="AC260" s="3"/>
      <c r="AD260" s="3">
        <f t="shared" si="185"/>
        <v>0</v>
      </c>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f t="shared" si="193"/>
        <v>0</v>
      </c>
      <c r="BH260" s="3"/>
      <c r="BI260" s="3"/>
      <c r="BJ260" s="3"/>
      <c r="BK260" s="170" t="s">
        <v>460</v>
      </c>
      <c r="BL260" s="4" t="s">
        <v>128</v>
      </c>
      <c r="BM260" s="170"/>
      <c r="BN260" s="188" t="s">
        <v>110</v>
      </c>
      <c r="BO260" s="189" t="s">
        <v>546</v>
      </c>
      <c r="BP260" s="188" t="s">
        <v>637</v>
      </c>
      <c r="BQ260" s="133">
        <v>2021</v>
      </c>
      <c r="BR260" s="74"/>
      <c r="BS260" s="74"/>
      <c r="BT260" s="74"/>
      <c r="BU260" s="74"/>
      <c r="BV260" s="74"/>
      <c r="BW260" s="74"/>
      <c r="BX260" s="74"/>
      <c r="BY260" s="74"/>
      <c r="CH260" s="75">
        <v>2022</v>
      </c>
    </row>
    <row r="261" spans="1:87" s="68" customFormat="1" ht="17.5" x14ac:dyDescent="0.35">
      <c r="A261" s="89" t="s">
        <v>352</v>
      </c>
      <c r="B261" s="91" t="s">
        <v>324</v>
      </c>
      <c r="C261" s="21">
        <f t="shared" si="191"/>
        <v>11.02</v>
      </c>
      <c r="D261" s="90">
        <v>0</v>
      </c>
      <c r="E261" s="90">
        <f t="shared" si="197"/>
        <v>11.02</v>
      </c>
      <c r="F261" s="90">
        <f t="shared" si="198"/>
        <v>9.02</v>
      </c>
      <c r="G261" s="90">
        <f t="shared" si="152"/>
        <v>0</v>
      </c>
      <c r="H261" s="90">
        <f t="shared" ref="H261:BJ261" si="200">SUM(H262:H266)</f>
        <v>0</v>
      </c>
      <c r="I261" s="90">
        <f t="shared" si="200"/>
        <v>0</v>
      </c>
      <c r="J261" s="90">
        <f t="shared" si="200"/>
        <v>0</v>
      </c>
      <c r="K261" s="90">
        <f t="shared" si="200"/>
        <v>5.91</v>
      </c>
      <c r="L261" s="90">
        <f t="shared" si="200"/>
        <v>0.11</v>
      </c>
      <c r="M261" s="90">
        <f t="shared" si="192"/>
        <v>3</v>
      </c>
      <c r="N261" s="90">
        <f t="shared" si="200"/>
        <v>0</v>
      </c>
      <c r="O261" s="90">
        <f t="shared" si="200"/>
        <v>0</v>
      </c>
      <c r="P261" s="90">
        <f t="shared" si="200"/>
        <v>3</v>
      </c>
      <c r="Q261" s="90">
        <f t="shared" si="200"/>
        <v>0</v>
      </c>
      <c r="R261" s="90">
        <f t="shared" si="200"/>
        <v>0</v>
      </c>
      <c r="S261" s="90">
        <f t="shared" si="200"/>
        <v>0</v>
      </c>
      <c r="T261" s="90">
        <f t="shared" si="200"/>
        <v>0</v>
      </c>
      <c r="U261" s="90">
        <f t="shared" si="194"/>
        <v>0</v>
      </c>
      <c r="V261" s="90">
        <f t="shared" si="200"/>
        <v>0</v>
      </c>
      <c r="W261" s="90">
        <f t="shared" si="200"/>
        <v>0</v>
      </c>
      <c r="X261" s="90">
        <f t="shared" si="200"/>
        <v>0</v>
      </c>
      <c r="Y261" s="90">
        <f t="shared" si="200"/>
        <v>0</v>
      </c>
      <c r="Z261" s="90">
        <f t="shared" si="200"/>
        <v>0</v>
      </c>
      <c r="AA261" s="90">
        <f t="shared" si="200"/>
        <v>0</v>
      </c>
      <c r="AB261" s="90">
        <f t="shared" si="200"/>
        <v>0</v>
      </c>
      <c r="AC261" s="90">
        <f t="shared" si="200"/>
        <v>0</v>
      </c>
      <c r="AD261" s="90">
        <f t="shared" si="185"/>
        <v>0</v>
      </c>
      <c r="AE261" s="90">
        <f t="shared" si="200"/>
        <v>0</v>
      </c>
      <c r="AF261" s="90">
        <f t="shared" si="200"/>
        <v>0</v>
      </c>
      <c r="AG261" s="90">
        <f t="shared" si="200"/>
        <v>0</v>
      </c>
      <c r="AH261" s="90">
        <f t="shared" si="200"/>
        <v>0</v>
      </c>
      <c r="AI261" s="90">
        <f t="shared" si="200"/>
        <v>0</v>
      </c>
      <c r="AJ261" s="90">
        <f t="shared" si="200"/>
        <v>0</v>
      </c>
      <c r="AK261" s="90">
        <f t="shared" si="200"/>
        <v>0</v>
      </c>
      <c r="AL261" s="90">
        <f t="shared" si="200"/>
        <v>0</v>
      </c>
      <c r="AM261" s="90">
        <f t="shared" si="200"/>
        <v>0</v>
      </c>
      <c r="AN261" s="90">
        <f t="shared" si="200"/>
        <v>0</v>
      </c>
      <c r="AO261" s="90">
        <f t="shared" si="200"/>
        <v>0</v>
      </c>
      <c r="AP261" s="90">
        <f t="shared" si="200"/>
        <v>0</v>
      </c>
      <c r="AQ261" s="90">
        <f t="shared" si="200"/>
        <v>0</v>
      </c>
      <c r="AR261" s="90">
        <f t="shared" si="200"/>
        <v>0</v>
      </c>
      <c r="AS261" s="90">
        <f t="shared" si="200"/>
        <v>0</v>
      </c>
      <c r="AT261" s="90">
        <f t="shared" si="200"/>
        <v>0</v>
      </c>
      <c r="AU261" s="90">
        <f t="shared" si="200"/>
        <v>0</v>
      </c>
      <c r="AV261" s="90">
        <f t="shared" si="200"/>
        <v>0</v>
      </c>
      <c r="AW261" s="90">
        <f t="shared" si="200"/>
        <v>0</v>
      </c>
      <c r="AX261" s="90">
        <f t="shared" si="200"/>
        <v>0</v>
      </c>
      <c r="AY261" s="90">
        <f t="shared" si="200"/>
        <v>0</v>
      </c>
      <c r="AZ261" s="90">
        <f t="shared" si="200"/>
        <v>0</v>
      </c>
      <c r="BA261" s="90">
        <f t="shared" si="200"/>
        <v>0</v>
      </c>
      <c r="BB261" s="90">
        <f t="shared" si="200"/>
        <v>0</v>
      </c>
      <c r="BC261" s="90">
        <f t="shared" si="200"/>
        <v>0</v>
      </c>
      <c r="BD261" s="90">
        <f t="shared" si="200"/>
        <v>0</v>
      </c>
      <c r="BE261" s="90">
        <f t="shared" si="200"/>
        <v>0</v>
      </c>
      <c r="BF261" s="90">
        <f t="shared" si="200"/>
        <v>0</v>
      </c>
      <c r="BG261" s="90">
        <f t="shared" si="193"/>
        <v>2</v>
      </c>
      <c r="BH261" s="90">
        <f t="shared" si="200"/>
        <v>0</v>
      </c>
      <c r="BI261" s="90">
        <f t="shared" si="200"/>
        <v>2</v>
      </c>
      <c r="BJ261" s="90">
        <f t="shared" si="200"/>
        <v>0</v>
      </c>
      <c r="BK261" s="169"/>
      <c r="BL261" s="169"/>
      <c r="BM261" s="169"/>
      <c r="BN261" s="169"/>
      <c r="BO261" s="122"/>
      <c r="BP261" s="169"/>
      <c r="BQ261" s="136"/>
    </row>
    <row r="262" spans="1:87" s="108" customFormat="1" ht="54" x14ac:dyDescent="0.4">
      <c r="A262" s="188">
        <v>1</v>
      </c>
      <c r="B262" s="190" t="s">
        <v>576</v>
      </c>
      <c r="C262" s="71">
        <f t="shared" si="191"/>
        <v>0.4</v>
      </c>
      <c r="D262" s="3"/>
      <c r="E262" s="3">
        <f t="shared" si="197"/>
        <v>0.4</v>
      </c>
      <c r="F262" s="3">
        <f t="shared" si="198"/>
        <v>0.4</v>
      </c>
      <c r="G262" s="3">
        <f t="shared" ref="G262:G290" si="201">H262+I262+J262</f>
        <v>0</v>
      </c>
      <c r="H262" s="3"/>
      <c r="I262" s="3"/>
      <c r="J262" s="3"/>
      <c r="K262" s="88">
        <v>0.4</v>
      </c>
      <c r="L262" s="88"/>
      <c r="M262" s="3">
        <f t="shared" si="192"/>
        <v>0</v>
      </c>
      <c r="N262" s="3"/>
      <c r="O262" s="3"/>
      <c r="P262" s="3"/>
      <c r="Q262" s="3"/>
      <c r="R262" s="3"/>
      <c r="S262" s="3"/>
      <c r="T262" s="3"/>
      <c r="U262" s="3">
        <f t="shared" si="194"/>
        <v>0</v>
      </c>
      <c r="V262" s="3"/>
      <c r="W262" s="3"/>
      <c r="X262" s="3"/>
      <c r="Y262" s="3"/>
      <c r="Z262" s="3"/>
      <c r="AA262" s="3"/>
      <c r="AB262" s="3"/>
      <c r="AC262" s="3"/>
      <c r="AD262" s="3">
        <f t="shared" si="185"/>
        <v>0</v>
      </c>
      <c r="AE262" s="3"/>
      <c r="AF262" s="3"/>
      <c r="AG262" s="3"/>
      <c r="AH262" s="77"/>
      <c r="AI262" s="77"/>
      <c r="AJ262" s="3"/>
      <c r="AK262" s="3"/>
      <c r="AL262" s="3"/>
      <c r="AM262" s="3"/>
      <c r="AN262" s="3"/>
      <c r="AO262" s="3"/>
      <c r="AP262" s="3"/>
      <c r="AQ262" s="3"/>
      <c r="AR262" s="3"/>
      <c r="AS262" s="3"/>
      <c r="AT262" s="3"/>
      <c r="AU262" s="3"/>
      <c r="AV262" s="3"/>
      <c r="AW262" s="3"/>
      <c r="AX262" s="3"/>
      <c r="AY262" s="3"/>
      <c r="AZ262" s="78"/>
      <c r="BA262" s="3"/>
      <c r="BB262" s="3"/>
      <c r="BC262" s="3"/>
      <c r="BD262" s="3"/>
      <c r="BE262" s="3"/>
      <c r="BF262" s="3"/>
      <c r="BG262" s="3">
        <f t="shared" si="193"/>
        <v>0</v>
      </c>
      <c r="BH262" s="3"/>
      <c r="BI262" s="79"/>
      <c r="BJ262" s="3"/>
      <c r="BK262" s="170" t="s">
        <v>460</v>
      </c>
      <c r="BL262" s="4" t="s">
        <v>135</v>
      </c>
      <c r="BM262" s="170" t="s">
        <v>367</v>
      </c>
      <c r="BN262" s="189" t="s">
        <v>85</v>
      </c>
      <c r="BO262" s="192" t="s">
        <v>549</v>
      </c>
      <c r="BP262" s="188" t="s">
        <v>637</v>
      </c>
      <c r="BQ262" s="133">
        <v>2021</v>
      </c>
      <c r="CH262" s="108">
        <v>2022</v>
      </c>
    </row>
    <row r="263" spans="1:87" s="75" customFormat="1" ht="54" x14ac:dyDescent="0.4">
      <c r="A263" s="188">
        <v>2</v>
      </c>
      <c r="B263" s="191" t="s">
        <v>577</v>
      </c>
      <c r="C263" s="71">
        <f t="shared" si="191"/>
        <v>0.25</v>
      </c>
      <c r="D263" s="3"/>
      <c r="E263" s="3">
        <f t="shared" si="197"/>
        <v>0.25</v>
      </c>
      <c r="F263" s="3">
        <f t="shared" si="198"/>
        <v>0.25</v>
      </c>
      <c r="G263" s="3">
        <f t="shared" si="201"/>
        <v>0</v>
      </c>
      <c r="H263" s="3"/>
      <c r="I263" s="3"/>
      <c r="J263" s="3"/>
      <c r="K263" s="76">
        <v>0.25</v>
      </c>
      <c r="L263" s="188"/>
      <c r="M263" s="3">
        <f t="shared" si="192"/>
        <v>0</v>
      </c>
      <c r="N263" s="3"/>
      <c r="O263" s="3"/>
      <c r="P263" s="3"/>
      <c r="Q263" s="3"/>
      <c r="R263" s="3"/>
      <c r="S263" s="3"/>
      <c r="T263" s="3"/>
      <c r="U263" s="3">
        <f t="shared" si="194"/>
        <v>0</v>
      </c>
      <c r="V263" s="3"/>
      <c r="W263" s="3"/>
      <c r="X263" s="3"/>
      <c r="Y263" s="3"/>
      <c r="Z263" s="3"/>
      <c r="AA263" s="3"/>
      <c r="AB263" s="3"/>
      <c r="AC263" s="3"/>
      <c r="AD263" s="3">
        <f t="shared" si="185"/>
        <v>0</v>
      </c>
      <c r="AE263" s="3"/>
      <c r="AF263" s="3"/>
      <c r="AG263" s="3"/>
      <c r="AH263" s="77"/>
      <c r="AI263" s="77"/>
      <c r="AJ263" s="3"/>
      <c r="AK263" s="3"/>
      <c r="AL263" s="3"/>
      <c r="AM263" s="3"/>
      <c r="AN263" s="3"/>
      <c r="AO263" s="3"/>
      <c r="AP263" s="3"/>
      <c r="AQ263" s="3"/>
      <c r="AR263" s="3"/>
      <c r="AS263" s="3"/>
      <c r="AT263" s="3"/>
      <c r="AU263" s="3"/>
      <c r="AV263" s="3"/>
      <c r="AW263" s="3"/>
      <c r="AX263" s="3"/>
      <c r="AY263" s="3"/>
      <c r="AZ263" s="78"/>
      <c r="BA263" s="3"/>
      <c r="BB263" s="3"/>
      <c r="BC263" s="3"/>
      <c r="BD263" s="3"/>
      <c r="BE263" s="3"/>
      <c r="BF263" s="3"/>
      <c r="BG263" s="3">
        <f t="shared" si="193"/>
        <v>0</v>
      </c>
      <c r="BH263" s="3"/>
      <c r="BI263" s="79"/>
      <c r="BJ263" s="3"/>
      <c r="BK263" s="170" t="s">
        <v>460</v>
      </c>
      <c r="BL263" s="188" t="s">
        <v>140</v>
      </c>
      <c r="BM263" s="170" t="s">
        <v>325</v>
      </c>
      <c r="BN263" s="80" t="s">
        <v>85</v>
      </c>
      <c r="BO263" s="192" t="s">
        <v>391</v>
      </c>
      <c r="BP263" s="188" t="s">
        <v>637</v>
      </c>
      <c r="BQ263" s="133">
        <v>2021</v>
      </c>
      <c r="BR263" s="74"/>
      <c r="BS263" s="74"/>
      <c r="BT263" s="97"/>
      <c r="BU263" s="74"/>
      <c r="BV263" s="74"/>
      <c r="BW263" s="74"/>
      <c r="BX263" s="74"/>
      <c r="BY263" s="74"/>
      <c r="CH263" s="75">
        <v>2022</v>
      </c>
    </row>
    <row r="264" spans="1:87" s="75" customFormat="1" ht="72" x14ac:dyDescent="0.4">
      <c r="A264" s="188">
        <v>3</v>
      </c>
      <c r="B264" s="191" t="s">
        <v>326</v>
      </c>
      <c r="C264" s="71">
        <f t="shared" si="191"/>
        <v>0.11</v>
      </c>
      <c r="D264" s="3"/>
      <c r="E264" s="3">
        <f t="shared" si="197"/>
        <v>0.11</v>
      </c>
      <c r="F264" s="3">
        <f t="shared" si="198"/>
        <v>0.11</v>
      </c>
      <c r="G264" s="3">
        <f t="shared" si="201"/>
        <v>0</v>
      </c>
      <c r="H264" s="3"/>
      <c r="I264" s="3"/>
      <c r="J264" s="3"/>
      <c r="K264" s="76"/>
      <c r="L264" s="188">
        <v>0.11</v>
      </c>
      <c r="M264" s="3">
        <f t="shared" si="192"/>
        <v>0</v>
      </c>
      <c r="N264" s="3"/>
      <c r="O264" s="3"/>
      <c r="P264" s="3"/>
      <c r="Q264" s="3"/>
      <c r="R264" s="3"/>
      <c r="S264" s="3"/>
      <c r="T264" s="3"/>
      <c r="U264" s="3">
        <f t="shared" si="194"/>
        <v>0</v>
      </c>
      <c r="V264" s="3"/>
      <c r="W264" s="3"/>
      <c r="X264" s="3"/>
      <c r="Y264" s="3"/>
      <c r="Z264" s="3"/>
      <c r="AA264" s="3"/>
      <c r="AB264" s="3"/>
      <c r="AC264" s="3"/>
      <c r="AD264" s="3">
        <f t="shared" si="185"/>
        <v>0</v>
      </c>
      <c r="AE264" s="3"/>
      <c r="AF264" s="3"/>
      <c r="AG264" s="3"/>
      <c r="AH264" s="77"/>
      <c r="AI264" s="77"/>
      <c r="AJ264" s="3"/>
      <c r="AK264" s="3"/>
      <c r="AL264" s="3"/>
      <c r="AM264" s="3"/>
      <c r="AN264" s="3"/>
      <c r="AO264" s="3"/>
      <c r="AP264" s="3"/>
      <c r="AQ264" s="3"/>
      <c r="AR264" s="3"/>
      <c r="AS264" s="3"/>
      <c r="AT264" s="3"/>
      <c r="AU264" s="3"/>
      <c r="AV264" s="3"/>
      <c r="AW264" s="3"/>
      <c r="AX264" s="3"/>
      <c r="AY264" s="3"/>
      <c r="AZ264" s="78"/>
      <c r="BA264" s="3"/>
      <c r="BB264" s="3"/>
      <c r="BC264" s="3"/>
      <c r="BD264" s="3"/>
      <c r="BE264" s="3"/>
      <c r="BF264" s="3"/>
      <c r="BG264" s="3">
        <f t="shared" si="193"/>
        <v>0</v>
      </c>
      <c r="BH264" s="3"/>
      <c r="BI264" s="79"/>
      <c r="BJ264" s="3"/>
      <c r="BK264" s="170" t="s">
        <v>460</v>
      </c>
      <c r="BL264" s="4" t="s">
        <v>137</v>
      </c>
      <c r="BM264" s="170"/>
      <c r="BN264" s="80" t="s">
        <v>85</v>
      </c>
      <c r="BO264" s="189" t="s">
        <v>543</v>
      </c>
      <c r="BP264" s="188" t="s">
        <v>637</v>
      </c>
      <c r="BQ264" s="133">
        <v>2021</v>
      </c>
      <c r="BR264" s="95"/>
      <c r="BS264" s="74"/>
      <c r="BT264" s="73"/>
      <c r="BU264" s="74"/>
      <c r="BV264" s="74"/>
      <c r="BW264" s="74"/>
      <c r="BX264" s="74"/>
      <c r="BY264" s="74"/>
      <c r="CH264" s="75">
        <v>2021</v>
      </c>
      <c r="CI264" s="75" t="s">
        <v>635</v>
      </c>
    </row>
    <row r="265" spans="1:87" s="75" customFormat="1" ht="54" x14ac:dyDescent="0.4">
      <c r="A265" s="188">
        <v>4</v>
      </c>
      <c r="B265" s="99" t="s">
        <v>526</v>
      </c>
      <c r="C265" s="71">
        <f t="shared" si="191"/>
        <v>10</v>
      </c>
      <c r="D265" s="3"/>
      <c r="E265" s="3">
        <f t="shared" si="197"/>
        <v>10</v>
      </c>
      <c r="F265" s="3">
        <f t="shared" si="198"/>
        <v>8</v>
      </c>
      <c r="G265" s="3">
        <f t="shared" si="201"/>
        <v>0</v>
      </c>
      <c r="H265" s="3"/>
      <c r="I265" s="3"/>
      <c r="J265" s="3"/>
      <c r="K265" s="76">
        <v>5</v>
      </c>
      <c r="L265" s="188"/>
      <c r="M265" s="3">
        <f t="shared" si="192"/>
        <v>3</v>
      </c>
      <c r="N265" s="3"/>
      <c r="O265" s="3"/>
      <c r="P265" s="3">
        <v>3</v>
      </c>
      <c r="Q265" s="3"/>
      <c r="R265" s="3"/>
      <c r="S265" s="3"/>
      <c r="T265" s="3"/>
      <c r="U265" s="3">
        <f t="shared" si="194"/>
        <v>0</v>
      </c>
      <c r="V265" s="3"/>
      <c r="W265" s="3"/>
      <c r="X265" s="3"/>
      <c r="Y265" s="3"/>
      <c r="Z265" s="3"/>
      <c r="AA265" s="3"/>
      <c r="AB265" s="3"/>
      <c r="AC265" s="3"/>
      <c r="AD265" s="3">
        <f t="shared" si="185"/>
        <v>0</v>
      </c>
      <c r="AE265" s="3"/>
      <c r="AF265" s="3"/>
      <c r="AG265" s="3"/>
      <c r="AH265" s="77"/>
      <c r="AI265" s="77"/>
      <c r="AJ265" s="3"/>
      <c r="AK265" s="3"/>
      <c r="AL265" s="3"/>
      <c r="AM265" s="3"/>
      <c r="AN265" s="3"/>
      <c r="AO265" s="3"/>
      <c r="AP265" s="3"/>
      <c r="AQ265" s="3"/>
      <c r="AR265" s="3"/>
      <c r="AS265" s="3"/>
      <c r="AT265" s="3"/>
      <c r="AU265" s="3"/>
      <c r="AV265" s="3"/>
      <c r="AW265" s="3"/>
      <c r="AX265" s="3"/>
      <c r="AY265" s="3"/>
      <c r="AZ265" s="78"/>
      <c r="BA265" s="3"/>
      <c r="BB265" s="3"/>
      <c r="BC265" s="3"/>
      <c r="BD265" s="3"/>
      <c r="BE265" s="3"/>
      <c r="BF265" s="3"/>
      <c r="BG265" s="3">
        <f t="shared" si="193"/>
        <v>2</v>
      </c>
      <c r="BH265" s="3"/>
      <c r="BI265" s="3">
        <v>2</v>
      </c>
      <c r="BJ265" s="3"/>
      <c r="BK265" s="170" t="s">
        <v>460</v>
      </c>
      <c r="BL265" s="4" t="s">
        <v>137</v>
      </c>
      <c r="BM265" s="170" t="s">
        <v>527</v>
      </c>
      <c r="BN265" s="80" t="s">
        <v>85</v>
      </c>
      <c r="BO265" s="189" t="s">
        <v>548</v>
      </c>
      <c r="BP265" s="188" t="s">
        <v>638</v>
      </c>
      <c r="BQ265" s="133"/>
      <c r="BR265" s="95"/>
      <c r="BS265" s="74"/>
      <c r="BT265" s="123"/>
      <c r="BU265" s="74"/>
      <c r="BV265" s="74"/>
      <c r="BW265" s="74"/>
      <c r="BX265" s="74"/>
      <c r="BY265" s="74" t="s">
        <v>491</v>
      </c>
      <c r="CH265" s="75">
        <v>2022</v>
      </c>
    </row>
    <row r="266" spans="1:87" s="75" customFormat="1" ht="36" x14ac:dyDescent="0.4">
      <c r="A266" s="188">
        <v>5</v>
      </c>
      <c r="B266" s="99" t="s">
        <v>578</v>
      </c>
      <c r="C266" s="71">
        <f t="shared" si="191"/>
        <v>0.26</v>
      </c>
      <c r="D266" s="3"/>
      <c r="E266" s="3">
        <f t="shared" si="197"/>
        <v>0.26</v>
      </c>
      <c r="F266" s="3">
        <f t="shared" si="198"/>
        <v>0.26</v>
      </c>
      <c r="G266" s="3">
        <f t="shared" si="201"/>
        <v>0</v>
      </c>
      <c r="H266" s="3"/>
      <c r="I266" s="3"/>
      <c r="J266" s="3"/>
      <c r="K266" s="76">
        <v>0.26</v>
      </c>
      <c r="L266" s="188"/>
      <c r="M266" s="3">
        <f t="shared" si="192"/>
        <v>0</v>
      </c>
      <c r="N266" s="3"/>
      <c r="O266" s="3"/>
      <c r="P266" s="3"/>
      <c r="Q266" s="3"/>
      <c r="R266" s="3"/>
      <c r="S266" s="3"/>
      <c r="T266" s="3"/>
      <c r="U266" s="3">
        <f t="shared" si="194"/>
        <v>0</v>
      </c>
      <c r="V266" s="3"/>
      <c r="W266" s="3"/>
      <c r="X266" s="3"/>
      <c r="Y266" s="3"/>
      <c r="Z266" s="3"/>
      <c r="AA266" s="3"/>
      <c r="AB266" s="3"/>
      <c r="AC266" s="3"/>
      <c r="AD266" s="3">
        <f t="shared" si="185"/>
        <v>0</v>
      </c>
      <c r="AE266" s="3"/>
      <c r="AF266" s="3"/>
      <c r="AG266" s="3"/>
      <c r="AH266" s="77"/>
      <c r="AI266" s="77"/>
      <c r="AJ266" s="3"/>
      <c r="AK266" s="3"/>
      <c r="AL266" s="3"/>
      <c r="AM266" s="3"/>
      <c r="AN266" s="3"/>
      <c r="AO266" s="3"/>
      <c r="AP266" s="3"/>
      <c r="AQ266" s="3"/>
      <c r="AR266" s="3"/>
      <c r="AS266" s="3"/>
      <c r="AT266" s="3"/>
      <c r="AU266" s="3"/>
      <c r="AV266" s="3"/>
      <c r="AW266" s="3"/>
      <c r="AX266" s="3"/>
      <c r="AY266" s="3"/>
      <c r="AZ266" s="78"/>
      <c r="BA266" s="3"/>
      <c r="BB266" s="3"/>
      <c r="BC266" s="3"/>
      <c r="BD266" s="3"/>
      <c r="BE266" s="3"/>
      <c r="BF266" s="3"/>
      <c r="BG266" s="3">
        <f t="shared" si="193"/>
        <v>0</v>
      </c>
      <c r="BH266" s="3"/>
      <c r="BI266" s="3"/>
      <c r="BJ266" s="3"/>
      <c r="BK266" s="170" t="s">
        <v>460</v>
      </c>
      <c r="BL266" s="188" t="s">
        <v>147</v>
      </c>
      <c r="BM266" s="170"/>
      <c r="BN266" s="80" t="s">
        <v>85</v>
      </c>
      <c r="BO266" s="189" t="s">
        <v>548</v>
      </c>
      <c r="BP266" s="188" t="s">
        <v>638</v>
      </c>
      <c r="BQ266" s="133"/>
      <c r="BR266" s="95"/>
      <c r="BS266" s="74"/>
      <c r="BT266" s="123"/>
      <c r="BU266" s="74"/>
      <c r="BV266" s="74"/>
      <c r="BW266" s="74"/>
      <c r="BX266" s="74"/>
      <c r="BY266" s="74" t="s">
        <v>491</v>
      </c>
      <c r="CH266" s="75">
        <v>2022</v>
      </c>
    </row>
    <row r="267" spans="1:87" s="68" customFormat="1" ht="17.5" x14ac:dyDescent="0.35">
      <c r="A267" s="89" t="s">
        <v>353</v>
      </c>
      <c r="B267" s="91" t="s">
        <v>27</v>
      </c>
      <c r="C267" s="21">
        <f t="shared" si="191"/>
        <v>1.4</v>
      </c>
      <c r="D267" s="90"/>
      <c r="E267" s="90">
        <f t="shared" si="197"/>
        <v>1.4</v>
      </c>
      <c r="F267" s="90">
        <f t="shared" si="198"/>
        <v>1.4</v>
      </c>
      <c r="G267" s="90">
        <f t="shared" si="201"/>
        <v>0</v>
      </c>
      <c r="H267" s="90">
        <f>SUM(H268:H271)</f>
        <v>0</v>
      </c>
      <c r="I267" s="90">
        <f>SUM(I268:I271)</f>
        <v>0</v>
      </c>
      <c r="J267" s="90">
        <f>SUM(J268:J271)</f>
        <v>0</v>
      </c>
      <c r="K267" s="90">
        <f>SUM(K268:K271)</f>
        <v>0.1</v>
      </c>
      <c r="L267" s="90">
        <f>SUM(L268:L271)</f>
        <v>1.2999999999999998</v>
      </c>
      <c r="M267" s="90">
        <f t="shared" si="192"/>
        <v>0</v>
      </c>
      <c r="N267" s="90">
        <f t="shared" ref="N267:T267" si="202">SUM(N268:N271)</f>
        <v>0</v>
      </c>
      <c r="O267" s="90">
        <f t="shared" si="202"/>
        <v>0</v>
      </c>
      <c r="P267" s="90">
        <f t="shared" si="202"/>
        <v>0</v>
      </c>
      <c r="Q267" s="90">
        <f t="shared" si="202"/>
        <v>0</v>
      </c>
      <c r="R267" s="90">
        <f t="shared" si="202"/>
        <v>0</v>
      </c>
      <c r="S267" s="90">
        <f t="shared" si="202"/>
        <v>0</v>
      </c>
      <c r="T267" s="90">
        <f t="shared" si="202"/>
        <v>0</v>
      </c>
      <c r="U267" s="90">
        <f t="shared" si="194"/>
        <v>0</v>
      </c>
      <c r="V267" s="90">
        <f t="shared" ref="V267:AC267" si="203">SUM(V268:V271)</f>
        <v>0</v>
      </c>
      <c r="W267" s="90">
        <f t="shared" si="203"/>
        <v>0</v>
      </c>
      <c r="X267" s="90">
        <f t="shared" si="203"/>
        <v>0</v>
      </c>
      <c r="Y267" s="90">
        <f t="shared" si="203"/>
        <v>0</v>
      </c>
      <c r="Z267" s="90">
        <f t="shared" si="203"/>
        <v>0</v>
      </c>
      <c r="AA267" s="90">
        <f t="shared" si="203"/>
        <v>0</v>
      </c>
      <c r="AB267" s="90">
        <f t="shared" si="203"/>
        <v>0</v>
      </c>
      <c r="AC267" s="90">
        <f t="shared" si="203"/>
        <v>0</v>
      </c>
      <c r="AD267" s="90">
        <f t="shared" si="185"/>
        <v>0</v>
      </c>
      <c r="AE267" s="90">
        <f t="shared" ref="AE267:BF267" si="204">SUM(AE268:AE271)</f>
        <v>0</v>
      </c>
      <c r="AF267" s="90">
        <f t="shared" si="204"/>
        <v>0</v>
      </c>
      <c r="AG267" s="90">
        <f t="shared" si="204"/>
        <v>0</v>
      </c>
      <c r="AH267" s="90">
        <f t="shared" si="204"/>
        <v>0</v>
      </c>
      <c r="AI267" s="90">
        <f t="shared" si="204"/>
        <v>0</v>
      </c>
      <c r="AJ267" s="90">
        <f t="shared" si="204"/>
        <v>0</v>
      </c>
      <c r="AK267" s="90">
        <f t="shared" si="204"/>
        <v>0</v>
      </c>
      <c r="AL267" s="90">
        <f t="shared" si="204"/>
        <v>0</v>
      </c>
      <c r="AM267" s="90">
        <f t="shared" si="204"/>
        <v>0</v>
      </c>
      <c r="AN267" s="90">
        <f t="shared" si="204"/>
        <v>0</v>
      </c>
      <c r="AO267" s="90">
        <f t="shared" si="204"/>
        <v>0</v>
      </c>
      <c r="AP267" s="90">
        <f t="shared" si="204"/>
        <v>0</v>
      </c>
      <c r="AQ267" s="90">
        <f t="shared" si="204"/>
        <v>0</v>
      </c>
      <c r="AR267" s="90">
        <f t="shared" si="204"/>
        <v>0</v>
      </c>
      <c r="AS267" s="90">
        <f t="shared" si="204"/>
        <v>0</v>
      </c>
      <c r="AT267" s="90">
        <f t="shared" si="204"/>
        <v>0</v>
      </c>
      <c r="AU267" s="90">
        <f t="shared" si="204"/>
        <v>0</v>
      </c>
      <c r="AV267" s="90">
        <f t="shared" si="204"/>
        <v>0</v>
      </c>
      <c r="AW267" s="90">
        <f t="shared" si="204"/>
        <v>0</v>
      </c>
      <c r="AX267" s="90">
        <f t="shared" si="204"/>
        <v>0</v>
      </c>
      <c r="AY267" s="90">
        <f t="shared" si="204"/>
        <v>0</v>
      </c>
      <c r="AZ267" s="90">
        <f t="shared" si="204"/>
        <v>0</v>
      </c>
      <c r="BA267" s="90">
        <f t="shared" si="204"/>
        <v>0</v>
      </c>
      <c r="BB267" s="90">
        <f t="shared" si="204"/>
        <v>0</v>
      </c>
      <c r="BC267" s="90">
        <f t="shared" si="204"/>
        <v>0</v>
      </c>
      <c r="BD267" s="90">
        <f t="shared" si="204"/>
        <v>0</v>
      </c>
      <c r="BE267" s="90">
        <f t="shared" si="204"/>
        <v>0</v>
      </c>
      <c r="BF267" s="90">
        <f t="shared" si="204"/>
        <v>0</v>
      </c>
      <c r="BG267" s="90">
        <f t="shared" si="193"/>
        <v>0</v>
      </c>
      <c r="BH267" s="90">
        <f>SUM(BH268:BH271)</f>
        <v>0</v>
      </c>
      <c r="BI267" s="90">
        <f>SUM(BI268:BI271)</f>
        <v>0</v>
      </c>
      <c r="BJ267" s="90">
        <f>SUM(BJ268:BJ271)</f>
        <v>0</v>
      </c>
      <c r="BK267" s="169"/>
      <c r="BL267" s="169"/>
      <c r="BM267" s="169"/>
      <c r="BN267" s="169"/>
      <c r="BO267" s="122"/>
      <c r="BP267" s="169"/>
      <c r="BQ267" s="136"/>
      <c r="BR267" s="179"/>
    </row>
    <row r="268" spans="1:87" s="75" customFormat="1" ht="36" x14ac:dyDescent="0.4">
      <c r="A268" s="188">
        <v>1</v>
      </c>
      <c r="B268" s="16" t="s">
        <v>584</v>
      </c>
      <c r="C268" s="71">
        <f t="shared" si="191"/>
        <v>1</v>
      </c>
      <c r="D268" s="3"/>
      <c r="E268" s="3">
        <f t="shared" si="197"/>
        <v>1</v>
      </c>
      <c r="F268" s="3">
        <f t="shared" si="198"/>
        <v>1</v>
      </c>
      <c r="G268" s="3">
        <f t="shared" si="201"/>
        <v>0</v>
      </c>
      <c r="H268" s="170"/>
      <c r="I268" s="170"/>
      <c r="J268" s="170"/>
      <c r="K268" s="188"/>
      <c r="L268" s="188">
        <v>1</v>
      </c>
      <c r="M268" s="3">
        <f t="shared" si="192"/>
        <v>0</v>
      </c>
      <c r="N268" s="188"/>
      <c r="O268" s="188"/>
      <c r="P268" s="188"/>
      <c r="Q268" s="170"/>
      <c r="R268" s="188"/>
      <c r="S268" s="170"/>
      <c r="T268" s="170"/>
      <c r="U268" s="3">
        <f t="shared" si="194"/>
        <v>0</v>
      </c>
      <c r="V268" s="188"/>
      <c r="W268" s="170"/>
      <c r="X268" s="170"/>
      <c r="Y268" s="170"/>
      <c r="Z268" s="170"/>
      <c r="AA268" s="170"/>
      <c r="AB268" s="170"/>
      <c r="AC268" s="170"/>
      <c r="AD268" s="3">
        <f t="shared" si="185"/>
        <v>0</v>
      </c>
      <c r="AE268" s="170"/>
      <c r="AF268" s="170"/>
      <c r="AG268" s="170"/>
      <c r="AH268" s="170"/>
      <c r="AI268" s="170"/>
      <c r="AJ268" s="170"/>
      <c r="AK268" s="170"/>
      <c r="AL268" s="170"/>
      <c r="AM268" s="170"/>
      <c r="AN268" s="170"/>
      <c r="AO268" s="170"/>
      <c r="AP268" s="170"/>
      <c r="AQ268" s="170"/>
      <c r="AR268" s="170"/>
      <c r="AS268" s="170">
        <v>0</v>
      </c>
      <c r="AT268" s="170"/>
      <c r="AU268" s="170"/>
      <c r="AV268" s="188"/>
      <c r="AW268" s="170"/>
      <c r="AX268" s="188"/>
      <c r="AY268" s="188"/>
      <c r="AZ268" s="188"/>
      <c r="BA268" s="188"/>
      <c r="BB268" s="170"/>
      <c r="BC268" s="170"/>
      <c r="BD268" s="188"/>
      <c r="BE268" s="170"/>
      <c r="BF268" s="170"/>
      <c r="BG268" s="3">
        <f t="shared" si="193"/>
        <v>0</v>
      </c>
      <c r="BH268" s="170"/>
      <c r="BI268" s="170"/>
      <c r="BJ268" s="170"/>
      <c r="BK268" s="170" t="s">
        <v>460</v>
      </c>
      <c r="BL268" s="188" t="s">
        <v>140</v>
      </c>
      <c r="BM268" s="170"/>
      <c r="BN268" s="188" t="s">
        <v>86</v>
      </c>
      <c r="BO268" s="192" t="s">
        <v>548</v>
      </c>
      <c r="BP268" s="188" t="s">
        <v>638</v>
      </c>
      <c r="BQ268" s="184"/>
      <c r="BR268" s="183"/>
      <c r="CH268" s="75">
        <v>2022</v>
      </c>
    </row>
    <row r="269" spans="1:87" s="75" customFormat="1" ht="36" x14ac:dyDescent="0.4">
      <c r="A269" s="188">
        <f>A268+1</f>
        <v>2</v>
      </c>
      <c r="B269" s="16" t="s">
        <v>528</v>
      </c>
      <c r="C269" s="71">
        <f t="shared" si="191"/>
        <v>0.15</v>
      </c>
      <c r="D269" s="3"/>
      <c r="E269" s="3">
        <f t="shared" si="197"/>
        <v>0.15</v>
      </c>
      <c r="F269" s="3">
        <f t="shared" si="198"/>
        <v>0.15</v>
      </c>
      <c r="G269" s="3">
        <f t="shared" si="201"/>
        <v>0</v>
      </c>
      <c r="H269" s="170"/>
      <c r="I269" s="170"/>
      <c r="J269" s="170"/>
      <c r="K269" s="188"/>
      <c r="L269" s="188">
        <v>0.15</v>
      </c>
      <c r="M269" s="3">
        <f t="shared" si="192"/>
        <v>0</v>
      </c>
      <c r="N269" s="188"/>
      <c r="O269" s="188"/>
      <c r="P269" s="188"/>
      <c r="Q269" s="170"/>
      <c r="R269" s="188"/>
      <c r="S269" s="170"/>
      <c r="T269" s="170"/>
      <c r="U269" s="3">
        <f t="shared" si="194"/>
        <v>0</v>
      </c>
      <c r="V269" s="188"/>
      <c r="W269" s="170"/>
      <c r="X269" s="170"/>
      <c r="Y269" s="170"/>
      <c r="Z269" s="170"/>
      <c r="AA269" s="170"/>
      <c r="AB269" s="170"/>
      <c r="AC269" s="170"/>
      <c r="AD269" s="3">
        <f t="shared" si="185"/>
        <v>0</v>
      </c>
      <c r="AE269" s="170"/>
      <c r="AF269" s="170"/>
      <c r="AG269" s="170"/>
      <c r="AH269" s="170"/>
      <c r="AI269" s="170"/>
      <c r="AJ269" s="170"/>
      <c r="AK269" s="170"/>
      <c r="AL269" s="170"/>
      <c r="AM269" s="170"/>
      <c r="AN269" s="170"/>
      <c r="AO269" s="170"/>
      <c r="AP269" s="170"/>
      <c r="AQ269" s="170"/>
      <c r="AR269" s="170"/>
      <c r="AS269" s="170">
        <v>0</v>
      </c>
      <c r="AT269" s="170"/>
      <c r="AU269" s="170"/>
      <c r="AV269" s="188"/>
      <c r="AW269" s="170"/>
      <c r="AX269" s="188"/>
      <c r="AY269" s="188"/>
      <c r="AZ269" s="188"/>
      <c r="BA269" s="188"/>
      <c r="BB269" s="170"/>
      <c r="BC269" s="170"/>
      <c r="BD269" s="188"/>
      <c r="BE269" s="170"/>
      <c r="BF269" s="170"/>
      <c r="BG269" s="3">
        <f t="shared" si="193"/>
        <v>0</v>
      </c>
      <c r="BH269" s="170"/>
      <c r="BI269" s="170"/>
      <c r="BJ269" s="170"/>
      <c r="BK269" s="170" t="s">
        <v>460</v>
      </c>
      <c r="BL269" s="188" t="s">
        <v>135</v>
      </c>
      <c r="BM269" s="110" t="s">
        <v>555</v>
      </c>
      <c r="BN269" s="188" t="s">
        <v>86</v>
      </c>
      <c r="BO269" s="192" t="s">
        <v>548</v>
      </c>
      <c r="BP269" s="188" t="s">
        <v>638</v>
      </c>
      <c r="BQ269" s="184"/>
      <c r="BR269" s="183"/>
      <c r="CH269" s="75">
        <v>2022</v>
      </c>
    </row>
    <row r="270" spans="1:87" s="75" customFormat="1" ht="36" x14ac:dyDescent="0.4">
      <c r="A270" s="188">
        <f t="shared" ref="A270:A271" si="205">A269+1</f>
        <v>3</v>
      </c>
      <c r="B270" s="16" t="s">
        <v>529</v>
      </c>
      <c r="C270" s="71">
        <f t="shared" si="191"/>
        <v>0.15</v>
      </c>
      <c r="D270" s="3"/>
      <c r="E270" s="3">
        <f t="shared" si="197"/>
        <v>0.15</v>
      </c>
      <c r="F270" s="3">
        <f t="shared" si="198"/>
        <v>0.15</v>
      </c>
      <c r="G270" s="3">
        <f t="shared" si="201"/>
        <v>0</v>
      </c>
      <c r="H270" s="170"/>
      <c r="I270" s="170"/>
      <c r="J270" s="170"/>
      <c r="K270" s="188"/>
      <c r="L270" s="188">
        <v>0.15</v>
      </c>
      <c r="M270" s="3">
        <f t="shared" si="192"/>
        <v>0</v>
      </c>
      <c r="N270" s="188"/>
      <c r="O270" s="188"/>
      <c r="P270" s="188"/>
      <c r="Q270" s="170"/>
      <c r="R270" s="188"/>
      <c r="S270" s="170"/>
      <c r="T270" s="170"/>
      <c r="U270" s="3">
        <f t="shared" si="194"/>
        <v>0</v>
      </c>
      <c r="V270" s="188"/>
      <c r="W270" s="170"/>
      <c r="X270" s="170"/>
      <c r="Y270" s="170"/>
      <c r="Z270" s="170"/>
      <c r="AA270" s="170"/>
      <c r="AB270" s="170"/>
      <c r="AC270" s="170"/>
      <c r="AD270" s="3">
        <f t="shared" si="185"/>
        <v>0</v>
      </c>
      <c r="AE270" s="170"/>
      <c r="AF270" s="170"/>
      <c r="AG270" s="170"/>
      <c r="AH270" s="170"/>
      <c r="AI270" s="170"/>
      <c r="AJ270" s="170"/>
      <c r="AK270" s="170"/>
      <c r="AL270" s="170"/>
      <c r="AM270" s="170"/>
      <c r="AN270" s="170"/>
      <c r="AO270" s="170"/>
      <c r="AP270" s="170"/>
      <c r="AQ270" s="170"/>
      <c r="AR270" s="170"/>
      <c r="AS270" s="170">
        <v>0</v>
      </c>
      <c r="AT270" s="170"/>
      <c r="AU270" s="170"/>
      <c r="AV270" s="188"/>
      <c r="AW270" s="170"/>
      <c r="AX270" s="188"/>
      <c r="AY270" s="188"/>
      <c r="AZ270" s="188"/>
      <c r="BA270" s="188"/>
      <c r="BB270" s="170"/>
      <c r="BC270" s="170"/>
      <c r="BD270" s="188"/>
      <c r="BE270" s="170"/>
      <c r="BF270" s="170"/>
      <c r="BG270" s="3">
        <f t="shared" si="193"/>
        <v>0</v>
      </c>
      <c r="BH270" s="170"/>
      <c r="BI270" s="170"/>
      <c r="BJ270" s="170"/>
      <c r="BK270" s="170" t="s">
        <v>460</v>
      </c>
      <c r="BL270" s="188" t="s">
        <v>143</v>
      </c>
      <c r="BM270" s="170"/>
      <c r="BN270" s="188" t="s">
        <v>86</v>
      </c>
      <c r="BO270" s="192" t="s">
        <v>548</v>
      </c>
      <c r="BP270" s="188" t="s">
        <v>638</v>
      </c>
      <c r="BQ270" s="184"/>
      <c r="BR270" s="183"/>
      <c r="CH270" s="75">
        <v>2022</v>
      </c>
    </row>
    <row r="271" spans="1:87" s="75" customFormat="1" ht="36" x14ac:dyDescent="0.4">
      <c r="A271" s="188">
        <f t="shared" si="205"/>
        <v>4</v>
      </c>
      <c r="B271" s="16" t="s">
        <v>530</v>
      </c>
      <c r="C271" s="71">
        <f t="shared" si="191"/>
        <v>0.1</v>
      </c>
      <c r="D271" s="3"/>
      <c r="E271" s="3">
        <f t="shared" si="197"/>
        <v>0.1</v>
      </c>
      <c r="F271" s="3">
        <f t="shared" si="198"/>
        <v>0.1</v>
      </c>
      <c r="G271" s="3">
        <f t="shared" si="201"/>
        <v>0</v>
      </c>
      <c r="H271" s="170"/>
      <c r="I271" s="170"/>
      <c r="J271" s="170"/>
      <c r="K271" s="188">
        <v>0.1</v>
      </c>
      <c r="L271" s="188"/>
      <c r="M271" s="3">
        <f t="shared" si="192"/>
        <v>0</v>
      </c>
      <c r="N271" s="188"/>
      <c r="O271" s="188"/>
      <c r="P271" s="188"/>
      <c r="Q271" s="170"/>
      <c r="R271" s="188"/>
      <c r="S271" s="170"/>
      <c r="T271" s="170"/>
      <c r="U271" s="3">
        <f t="shared" si="194"/>
        <v>0</v>
      </c>
      <c r="V271" s="188"/>
      <c r="W271" s="170"/>
      <c r="X271" s="170"/>
      <c r="Y271" s="170"/>
      <c r="Z271" s="170"/>
      <c r="AA271" s="170"/>
      <c r="AB271" s="170"/>
      <c r="AC271" s="170"/>
      <c r="AD271" s="3">
        <f t="shared" si="185"/>
        <v>0</v>
      </c>
      <c r="AE271" s="170"/>
      <c r="AF271" s="170"/>
      <c r="AG271" s="170"/>
      <c r="AH271" s="170"/>
      <c r="AI271" s="170"/>
      <c r="AJ271" s="170"/>
      <c r="AK271" s="170"/>
      <c r="AL271" s="170"/>
      <c r="AM271" s="170"/>
      <c r="AN271" s="170"/>
      <c r="AO271" s="170"/>
      <c r="AP271" s="170"/>
      <c r="AQ271" s="170"/>
      <c r="AR271" s="170"/>
      <c r="AS271" s="170">
        <v>0</v>
      </c>
      <c r="AT271" s="170"/>
      <c r="AU271" s="170"/>
      <c r="AV271" s="188"/>
      <c r="AW271" s="170"/>
      <c r="AX271" s="188"/>
      <c r="AY271" s="188"/>
      <c r="AZ271" s="188"/>
      <c r="BA271" s="188"/>
      <c r="BB271" s="170"/>
      <c r="BC271" s="170"/>
      <c r="BD271" s="188"/>
      <c r="BE271" s="170"/>
      <c r="BF271" s="170"/>
      <c r="BG271" s="3">
        <f t="shared" si="193"/>
        <v>0</v>
      </c>
      <c r="BH271" s="170"/>
      <c r="BI271" s="170"/>
      <c r="BJ271" s="170"/>
      <c r="BK271" s="170" t="s">
        <v>460</v>
      </c>
      <c r="BL271" s="188" t="s">
        <v>147</v>
      </c>
      <c r="BM271" s="170"/>
      <c r="BN271" s="188" t="s">
        <v>86</v>
      </c>
      <c r="BO271" s="192" t="s">
        <v>548</v>
      </c>
      <c r="BP271" s="188" t="s">
        <v>638</v>
      </c>
      <c r="BQ271" s="184"/>
      <c r="BR271" s="183"/>
      <c r="CH271" s="75">
        <v>2022</v>
      </c>
    </row>
    <row r="272" spans="1:87" s="68" customFormat="1" ht="35" x14ac:dyDescent="0.35">
      <c r="A272" s="89" t="s">
        <v>354</v>
      </c>
      <c r="B272" s="91" t="s">
        <v>29</v>
      </c>
      <c r="C272" s="21">
        <f t="shared" si="191"/>
        <v>178.34999999999997</v>
      </c>
      <c r="D272" s="90">
        <f t="shared" ref="D272:AI272" si="206">SUM(D273:D291)</f>
        <v>69.679999999999993</v>
      </c>
      <c r="E272" s="90">
        <f t="shared" si="206"/>
        <v>108.66999999999999</v>
      </c>
      <c r="F272" s="90">
        <f>SUM(F273:F291)</f>
        <v>107.36999999999998</v>
      </c>
      <c r="G272" s="90">
        <f t="shared" si="201"/>
        <v>0</v>
      </c>
      <c r="H272" s="90">
        <f t="shared" si="206"/>
        <v>0</v>
      </c>
      <c r="I272" s="90">
        <f t="shared" si="206"/>
        <v>0</v>
      </c>
      <c r="J272" s="90">
        <f t="shared" si="206"/>
        <v>0</v>
      </c>
      <c r="K272" s="90">
        <f t="shared" si="206"/>
        <v>68.249999999999986</v>
      </c>
      <c r="L272" s="90">
        <f t="shared" si="206"/>
        <v>31.119999999999997</v>
      </c>
      <c r="M272" s="90">
        <f t="shared" si="206"/>
        <v>8</v>
      </c>
      <c r="N272" s="90">
        <f t="shared" si="206"/>
        <v>0</v>
      </c>
      <c r="O272" s="90">
        <f t="shared" si="206"/>
        <v>0</v>
      </c>
      <c r="P272" s="90">
        <f t="shared" si="206"/>
        <v>8</v>
      </c>
      <c r="Q272" s="90">
        <f t="shared" si="206"/>
        <v>0</v>
      </c>
      <c r="R272" s="90">
        <f t="shared" si="206"/>
        <v>0</v>
      </c>
      <c r="S272" s="90">
        <f t="shared" si="206"/>
        <v>0</v>
      </c>
      <c r="T272" s="90">
        <f t="shared" si="206"/>
        <v>0</v>
      </c>
      <c r="U272" s="90">
        <f t="shared" si="206"/>
        <v>0</v>
      </c>
      <c r="V272" s="90">
        <f t="shared" si="206"/>
        <v>0</v>
      </c>
      <c r="W272" s="90">
        <f t="shared" si="206"/>
        <v>0</v>
      </c>
      <c r="X272" s="90">
        <f t="shared" si="206"/>
        <v>0</v>
      </c>
      <c r="Y272" s="90">
        <f t="shared" si="206"/>
        <v>0</v>
      </c>
      <c r="Z272" s="90">
        <f t="shared" si="206"/>
        <v>0</v>
      </c>
      <c r="AA272" s="90">
        <f t="shared" si="206"/>
        <v>0</v>
      </c>
      <c r="AB272" s="90">
        <f t="shared" si="206"/>
        <v>0</v>
      </c>
      <c r="AC272" s="90">
        <f t="shared" si="206"/>
        <v>0</v>
      </c>
      <c r="AD272" s="90">
        <f t="shared" si="206"/>
        <v>0</v>
      </c>
      <c r="AE272" s="90">
        <f t="shared" si="206"/>
        <v>0</v>
      </c>
      <c r="AF272" s="90">
        <f t="shared" si="206"/>
        <v>0</v>
      </c>
      <c r="AG272" s="90">
        <f t="shared" si="206"/>
        <v>0</v>
      </c>
      <c r="AH272" s="90">
        <f t="shared" si="206"/>
        <v>0</v>
      </c>
      <c r="AI272" s="90">
        <f t="shared" si="206"/>
        <v>0</v>
      </c>
      <c r="AJ272" s="90">
        <f t="shared" ref="AJ272:BJ272" si="207">SUM(AJ273:AJ291)</f>
        <v>0</v>
      </c>
      <c r="AK272" s="90">
        <f t="shared" si="207"/>
        <v>0</v>
      </c>
      <c r="AL272" s="90">
        <f t="shared" si="207"/>
        <v>0</v>
      </c>
      <c r="AM272" s="90">
        <f t="shared" si="207"/>
        <v>0</v>
      </c>
      <c r="AN272" s="90">
        <f t="shared" si="207"/>
        <v>0</v>
      </c>
      <c r="AO272" s="90">
        <f t="shared" si="207"/>
        <v>0</v>
      </c>
      <c r="AP272" s="90">
        <f t="shared" si="207"/>
        <v>0</v>
      </c>
      <c r="AQ272" s="90">
        <f t="shared" si="207"/>
        <v>0</v>
      </c>
      <c r="AR272" s="90">
        <f t="shared" si="207"/>
        <v>0</v>
      </c>
      <c r="AS272" s="90">
        <f t="shared" si="207"/>
        <v>0</v>
      </c>
      <c r="AT272" s="90">
        <f t="shared" si="207"/>
        <v>0</v>
      </c>
      <c r="AU272" s="90">
        <f t="shared" si="207"/>
        <v>0</v>
      </c>
      <c r="AV272" s="90">
        <f t="shared" si="207"/>
        <v>0</v>
      </c>
      <c r="AW272" s="90">
        <f t="shared" si="207"/>
        <v>0</v>
      </c>
      <c r="AX272" s="90">
        <f t="shared" si="207"/>
        <v>0</v>
      </c>
      <c r="AY272" s="90">
        <f t="shared" si="207"/>
        <v>0</v>
      </c>
      <c r="AZ272" s="90">
        <f t="shared" si="207"/>
        <v>0</v>
      </c>
      <c r="BA272" s="90">
        <f t="shared" si="207"/>
        <v>0</v>
      </c>
      <c r="BB272" s="90">
        <f t="shared" si="207"/>
        <v>0</v>
      </c>
      <c r="BC272" s="90">
        <f t="shared" si="207"/>
        <v>0</v>
      </c>
      <c r="BD272" s="90">
        <f t="shared" si="207"/>
        <v>0</v>
      </c>
      <c r="BE272" s="90">
        <f t="shared" si="207"/>
        <v>0</v>
      </c>
      <c r="BF272" s="90">
        <f t="shared" si="207"/>
        <v>0</v>
      </c>
      <c r="BG272" s="90">
        <f t="shared" si="207"/>
        <v>1.3</v>
      </c>
      <c r="BH272" s="90">
        <f t="shared" si="207"/>
        <v>0</v>
      </c>
      <c r="BI272" s="90">
        <f t="shared" si="207"/>
        <v>1.3</v>
      </c>
      <c r="BJ272" s="90">
        <f t="shared" si="207"/>
        <v>0</v>
      </c>
      <c r="BK272" s="169"/>
      <c r="BL272" s="169"/>
      <c r="BM272" s="169"/>
      <c r="BN272" s="169"/>
      <c r="BO272" s="122"/>
      <c r="BP272" s="169"/>
      <c r="BQ272" s="136"/>
      <c r="BR272" s="179"/>
    </row>
    <row r="273" spans="1:93" s="75" customFormat="1" ht="72" x14ac:dyDescent="0.4">
      <c r="A273" s="188">
        <v>1</v>
      </c>
      <c r="B273" s="124" t="s">
        <v>531</v>
      </c>
      <c r="C273" s="71">
        <f t="shared" si="191"/>
        <v>2.11</v>
      </c>
      <c r="D273" s="3"/>
      <c r="E273" s="3">
        <f t="shared" ref="E273:E290" si="208">F273+U273+BG273</f>
        <v>2.11</v>
      </c>
      <c r="F273" s="3">
        <f t="shared" ref="F273:F290" si="209">G273+K273+L273+M273+R273+S273+T273</f>
        <v>2.11</v>
      </c>
      <c r="G273" s="3">
        <f t="shared" si="201"/>
        <v>0</v>
      </c>
      <c r="H273" s="3"/>
      <c r="I273" s="3"/>
      <c r="J273" s="3"/>
      <c r="K273" s="3"/>
      <c r="L273" s="3">
        <v>2.11</v>
      </c>
      <c r="M273" s="3">
        <f t="shared" si="192"/>
        <v>0</v>
      </c>
      <c r="N273" s="3"/>
      <c r="O273" s="3"/>
      <c r="P273" s="3"/>
      <c r="Q273" s="3"/>
      <c r="R273" s="3"/>
      <c r="S273" s="3"/>
      <c r="T273" s="3"/>
      <c r="U273" s="3">
        <f t="shared" si="194"/>
        <v>0</v>
      </c>
      <c r="V273" s="3"/>
      <c r="W273" s="3"/>
      <c r="X273" s="3"/>
      <c r="Y273" s="3"/>
      <c r="Z273" s="3"/>
      <c r="AA273" s="3"/>
      <c r="AB273" s="3"/>
      <c r="AC273" s="3"/>
      <c r="AD273" s="3">
        <f t="shared" si="185"/>
        <v>0</v>
      </c>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f t="shared" si="193"/>
        <v>0</v>
      </c>
      <c r="BH273" s="3"/>
      <c r="BI273" s="3">
        <v>0</v>
      </c>
      <c r="BJ273" s="3"/>
      <c r="BK273" s="170" t="s">
        <v>460</v>
      </c>
      <c r="BL273" s="4" t="s">
        <v>128</v>
      </c>
      <c r="BM273" s="170" t="s">
        <v>327</v>
      </c>
      <c r="BN273" s="188" t="s">
        <v>88</v>
      </c>
      <c r="BO273" s="192" t="s">
        <v>620</v>
      </c>
      <c r="BP273" s="188" t="s">
        <v>637</v>
      </c>
      <c r="BQ273" s="133">
        <v>2021</v>
      </c>
      <c r="BR273" s="95"/>
      <c r="BS273" s="74"/>
      <c r="BT273" s="97"/>
      <c r="BU273" s="74"/>
      <c r="BV273" s="74" t="s">
        <v>444</v>
      </c>
      <c r="BW273" s="74"/>
      <c r="BX273" s="74"/>
      <c r="BY273" s="74"/>
      <c r="CH273" s="75">
        <v>2022</v>
      </c>
      <c r="CO273" s="108"/>
    </row>
    <row r="274" spans="1:93" s="75" customFormat="1" ht="36" x14ac:dyDescent="0.4">
      <c r="A274" s="188">
        <v>2</v>
      </c>
      <c r="B274" s="191" t="s">
        <v>716</v>
      </c>
      <c r="C274" s="3">
        <f t="shared" ref="C274" si="210">D274+E274</f>
        <v>16.5</v>
      </c>
      <c r="D274" s="3"/>
      <c r="E274" s="3">
        <f t="shared" si="208"/>
        <v>16.5</v>
      </c>
      <c r="F274" s="3">
        <f t="shared" si="209"/>
        <v>16.5</v>
      </c>
      <c r="G274" s="3">
        <f t="shared" si="201"/>
        <v>0</v>
      </c>
      <c r="H274" s="3"/>
      <c r="I274" s="3"/>
      <c r="J274" s="3"/>
      <c r="K274" s="76">
        <v>5</v>
      </c>
      <c r="L274" s="188">
        <v>6.5</v>
      </c>
      <c r="M274" s="3">
        <f t="shared" ref="M274" si="211">N274+O274+P274</f>
        <v>5</v>
      </c>
      <c r="N274" s="3"/>
      <c r="O274" s="3"/>
      <c r="P274" s="3">
        <v>5</v>
      </c>
      <c r="Q274" s="3"/>
      <c r="R274" s="3"/>
      <c r="S274" s="3"/>
      <c r="T274" s="3"/>
      <c r="U274" s="3">
        <f t="shared" ref="U274" si="212">V274+W274+X274+Y274+Z274+AA274+AB274+AC274+AD274+AU274+AV274+AW274+AX274+AY274+AZ274+BA274+BB274+BC274+BD274+BE274+BF274</f>
        <v>0</v>
      </c>
      <c r="V274" s="3"/>
      <c r="W274" s="3"/>
      <c r="X274" s="3"/>
      <c r="Y274" s="3"/>
      <c r="Z274" s="3"/>
      <c r="AA274" s="3"/>
      <c r="AB274" s="3"/>
      <c r="AC274" s="3"/>
      <c r="AD274" s="3">
        <f t="shared" ref="AD274" si="213">SUM(AE274:AT274)</f>
        <v>0</v>
      </c>
      <c r="AE274" s="3"/>
      <c r="AF274" s="3"/>
      <c r="AG274" s="3"/>
      <c r="AH274" s="77"/>
      <c r="AI274" s="77"/>
      <c r="AJ274" s="3"/>
      <c r="AK274" s="3"/>
      <c r="AL274" s="3"/>
      <c r="AM274" s="3"/>
      <c r="AN274" s="3"/>
      <c r="AO274" s="3"/>
      <c r="AP274" s="3"/>
      <c r="AQ274" s="3"/>
      <c r="AR274" s="3"/>
      <c r="AS274" s="3"/>
      <c r="AT274" s="3"/>
      <c r="AU274" s="3"/>
      <c r="AV274" s="3"/>
      <c r="AW274" s="3"/>
      <c r="AX274" s="3"/>
      <c r="AY274" s="3"/>
      <c r="AZ274" s="78"/>
      <c r="BA274" s="3"/>
      <c r="BB274" s="3"/>
      <c r="BC274" s="3"/>
      <c r="BD274" s="3"/>
      <c r="BE274" s="3"/>
      <c r="BF274" s="3"/>
      <c r="BG274" s="3">
        <f t="shared" ref="BG274" si="214">BH274+BI274+BJ274</f>
        <v>0</v>
      </c>
      <c r="BH274" s="3"/>
      <c r="BI274" s="79"/>
      <c r="BJ274" s="3"/>
      <c r="BK274" s="170" t="s">
        <v>460</v>
      </c>
      <c r="BL274" s="4" t="s">
        <v>128</v>
      </c>
      <c r="BM274" s="170" t="s">
        <v>327</v>
      </c>
      <c r="BN274" s="80" t="s">
        <v>88</v>
      </c>
      <c r="BO274" s="166"/>
      <c r="BP274" s="188" t="s">
        <v>638</v>
      </c>
      <c r="BQ274" s="133"/>
      <c r="BR274" s="95"/>
      <c r="BS274" s="74"/>
      <c r="BT274" s="97"/>
      <c r="BU274" s="74"/>
      <c r="BV274" s="74"/>
      <c r="BW274" s="74"/>
      <c r="BX274" s="74"/>
      <c r="BY274" s="74"/>
      <c r="CO274" s="108"/>
    </row>
    <row r="275" spans="1:93" s="75" customFormat="1" ht="108" x14ac:dyDescent="0.4">
      <c r="A275" s="188">
        <v>3</v>
      </c>
      <c r="B275" s="124" t="s">
        <v>533</v>
      </c>
      <c r="C275" s="71">
        <f>D275+E275</f>
        <v>1.18</v>
      </c>
      <c r="D275" s="71">
        <v>1.18</v>
      </c>
      <c r="E275" s="3">
        <f t="shared" si="208"/>
        <v>0</v>
      </c>
      <c r="F275" s="3">
        <f t="shared" si="209"/>
        <v>0</v>
      </c>
      <c r="G275" s="3">
        <f t="shared" si="201"/>
        <v>0</v>
      </c>
      <c r="H275" s="82"/>
      <c r="I275" s="82"/>
      <c r="J275" s="3"/>
      <c r="K275" s="71"/>
      <c r="L275" s="71"/>
      <c r="M275" s="3">
        <f>N275+O275+P275</f>
        <v>0</v>
      </c>
      <c r="N275" s="3"/>
      <c r="O275" s="3"/>
      <c r="P275" s="3"/>
      <c r="Q275" s="3"/>
      <c r="R275" s="3"/>
      <c r="S275" s="3"/>
      <c r="T275" s="3"/>
      <c r="U275" s="3">
        <f>V275+W275+X275+Y275+Z275+AA275+AB275+AC275+AD275+AU275+AV275+AW275+AX275+AY275+AZ275+BA275+BB275+BC275+BD275+BE275+BF275</f>
        <v>0</v>
      </c>
      <c r="V275" s="3"/>
      <c r="W275" s="3"/>
      <c r="X275" s="3"/>
      <c r="Y275" s="3"/>
      <c r="Z275" s="3"/>
      <c r="AA275" s="3"/>
      <c r="AB275" s="3"/>
      <c r="AC275" s="3"/>
      <c r="AD275" s="3">
        <f>SUM(AE275:AT275)</f>
        <v>0</v>
      </c>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71"/>
      <c r="BE275" s="3"/>
      <c r="BF275" s="3"/>
      <c r="BG275" s="3">
        <f>BH275+BI275+BJ275</f>
        <v>0</v>
      </c>
      <c r="BH275" s="3"/>
      <c r="BI275" s="82">
        <v>0</v>
      </c>
      <c r="BJ275" s="3"/>
      <c r="BK275" s="170" t="s">
        <v>460</v>
      </c>
      <c r="BL275" s="4" t="s">
        <v>128</v>
      </c>
      <c r="BM275" s="170" t="s">
        <v>538</v>
      </c>
      <c r="BN275" s="189" t="s">
        <v>88</v>
      </c>
      <c r="BO275" s="192" t="s">
        <v>390</v>
      </c>
      <c r="BP275" s="188" t="s">
        <v>637</v>
      </c>
      <c r="BQ275" s="133" t="s">
        <v>383</v>
      </c>
      <c r="BT275" s="97"/>
      <c r="CH275" s="75">
        <v>2022</v>
      </c>
    </row>
    <row r="276" spans="1:93" s="75" customFormat="1" ht="36" x14ac:dyDescent="0.4">
      <c r="A276" s="188">
        <v>4</v>
      </c>
      <c r="B276" s="191" t="s">
        <v>717</v>
      </c>
      <c r="C276" s="3">
        <f t="shared" si="191"/>
        <v>25</v>
      </c>
      <c r="D276" s="3"/>
      <c r="E276" s="3">
        <f t="shared" si="208"/>
        <v>25</v>
      </c>
      <c r="F276" s="3">
        <f t="shared" si="209"/>
        <v>25</v>
      </c>
      <c r="G276" s="3">
        <f t="shared" si="201"/>
        <v>0</v>
      </c>
      <c r="H276" s="3"/>
      <c r="I276" s="3"/>
      <c r="J276" s="3"/>
      <c r="K276" s="76">
        <v>20</v>
      </c>
      <c r="L276" s="188">
        <v>5</v>
      </c>
      <c r="M276" s="3">
        <f>N276+O276+P276</f>
        <v>0</v>
      </c>
      <c r="N276" s="3"/>
      <c r="O276" s="3"/>
      <c r="P276" s="3"/>
      <c r="Q276" s="3"/>
      <c r="R276" s="3"/>
      <c r="S276" s="3"/>
      <c r="T276" s="3"/>
      <c r="U276" s="3">
        <f t="shared" si="194"/>
        <v>0</v>
      </c>
      <c r="V276" s="3"/>
      <c r="W276" s="3"/>
      <c r="X276" s="3"/>
      <c r="Y276" s="3"/>
      <c r="Z276" s="3"/>
      <c r="AA276" s="3"/>
      <c r="AB276" s="3"/>
      <c r="AC276" s="3"/>
      <c r="AD276" s="3">
        <f>SUM(AE276:AT276)</f>
        <v>0</v>
      </c>
      <c r="AE276" s="3"/>
      <c r="AF276" s="3"/>
      <c r="AG276" s="3"/>
      <c r="AH276" s="77"/>
      <c r="AI276" s="77"/>
      <c r="AJ276" s="3"/>
      <c r="AK276" s="3"/>
      <c r="AL276" s="3"/>
      <c r="AM276" s="3"/>
      <c r="AN276" s="3"/>
      <c r="AO276" s="3"/>
      <c r="AP276" s="3"/>
      <c r="AQ276" s="3"/>
      <c r="AR276" s="3"/>
      <c r="AS276" s="3"/>
      <c r="AT276" s="3"/>
      <c r="AU276" s="3"/>
      <c r="AV276" s="3"/>
      <c r="AW276" s="3"/>
      <c r="AX276" s="3"/>
      <c r="AY276" s="3"/>
      <c r="AZ276" s="78"/>
      <c r="BA276" s="3"/>
      <c r="BB276" s="3"/>
      <c r="BC276" s="3"/>
      <c r="BD276" s="3"/>
      <c r="BE276" s="3"/>
      <c r="BF276" s="3"/>
      <c r="BG276" s="3">
        <f>BH276+BI276+BJ276</f>
        <v>0</v>
      </c>
      <c r="BH276" s="3"/>
      <c r="BI276" s="79"/>
      <c r="BJ276" s="3"/>
      <c r="BK276" s="170" t="s">
        <v>460</v>
      </c>
      <c r="BL276" s="188" t="s">
        <v>147</v>
      </c>
      <c r="BM276" s="170" t="s">
        <v>328</v>
      </c>
      <c r="BN276" s="80" t="s">
        <v>88</v>
      </c>
      <c r="BO276" s="192"/>
      <c r="BP276" s="188" t="s">
        <v>638</v>
      </c>
      <c r="BQ276" s="133"/>
      <c r="BR276" s="95"/>
      <c r="BS276" s="74"/>
      <c r="BT276" s="97"/>
      <c r="BU276" s="74"/>
      <c r="BV276" s="74"/>
      <c r="BW276" s="74"/>
      <c r="BX276" s="74"/>
      <c r="BY276" s="74"/>
    </row>
    <row r="277" spans="1:93" s="75" customFormat="1" ht="54" x14ac:dyDescent="0.4">
      <c r="A277" s="188">
        <v>5</v>
      </c>
      <c r="B277" s="124" t="s">
        <v>532</v>
      </c>
      <c r="C277" s="71">
        <f t="shared" si="191"/>
        <v>3.9</v>
      </c>
      <c r="D277" s="3"/>
      <c r="E277" s="3">
        <f t="shared" si="208"/>
        <v>3.9</v>
      </c>
      <c r="F277" s="3">
        <f t="shared" si="209"/>
        <v>3.9</v>
      </c>
      <c r="G277" s="3">
        <f t="shared" si="201"/>
        <v>0</v>
      </c>
      <c r="H277" s="3"/>
      <c r="I277" s="3"/>
      <c r="J277" s="3"/>
      <c r="K277" s="76">
        <v>3.9</v>
      </c>
      <c r="L277" s="188"/>
      <c r="M277" s="3">
        <f t="shared" si="192"/>
        <v>0</v>
      </c>
      <c r="N277" s="3"/>
      <c r="O277" s="3"/>
      <c r="P277" s="3"/>
      <c r="Q277" s="3"/>
      <c r="R277" s="3"/>
      <c r="S277" s="3"/>
      <c r="T277" s="3"/>
      <c r="U277" s="3">
        <f t="shared" si="194"/>
        <v>0</v>
      </c>
      <c r="V277" s="3"/>
      <c r="W277" s="3"/>
      <c r="X277" s="3"/>
      <c r="Y277" s="3"/>
      <c r="Z277" s="3"/>
      <c r="AA277" s="3"/>
      <c r="AB277" s="3"/>
      <c r="AC277" s="3"/>
      <c r="AD277" s="3">
        <f t="shared" si="185"/>
        <v>0</v>
      </c>
      <c r="AE277" s="3"/>
      <c r="AF277" s="3"/>
      <c r="AG277" s="3"/>
      <c r="AH277" s="77"/>
      <c r="AI277" s="77"/>
      <c r="AJ277" s="3"/>
      <c r="AK277" s="3"/>
      <c r="AL277" s="3"/>
      <c r="AM277" s="3"/>
      <c r="AN277" s="3"/>
      <c r="AO277" s="3"/>
      <c r="AP277" s="3"/>
      <c r="AQ277" s="3"/>
      <c r="AR277" s="3"/>
      <c r="AS277" s="3"/>
      <c r="AT277" s="3"/>
      <c r="AU277" s="3"/>
      <c r="AV277" s="3"/>
      <c r="AW277" s="3"/>
      <c r="AX277" s="3"/>
      <c r="AY277" s="3"/>
      <c r="AZ277" s="78"/>
      <c r="BA277" s="3"/>
      <c r="BB277" s="3"/>
      <c r="BC277" s="3"/>
      <c r="BD277" s="3"/>
      <c r="BE277" s="3"/>
      <c r="BF277" s="3"/>
      <c r="BG277" s="3">
        <f t="shared" si="193"/>
        <v>0</v>
      </c>
      <c r="BH277" s="3"/>
      <c r="BI277" s="79"/>
      <c r="BJ277" s="3"/>
      <c r="BK277" s="170" t="s">
        <v>460</v>
      </c>
      <c r="BL277" s="188" t="s">
        <v>147</v>
      </c>
      <c r="BM277" s="170" t="s">
        <v>329</v>
      </c>
      <c r="BN277" s="80" t="s">
        <v>88</v>
      </c>
      <c r="BO277" s="192" t="s">
        <v>412</v>
      </c>
      <c r="BP277" s="188" t="s">
        <v>637</v>
      </c>
      <c r="BQ277" s="133">
        <v>2021</v>
      </c>
      <c r="BR277" s="95"/>
      <c r="BT277" s="172"/>
      <c r="BZ277" s="75" t="s">
        <v>491</v>
      </c>
      <c r="CH277" s="75">
        <v>2022</v>
      </c>
    </row>
    <row r="278" spans="1:93" s="75" customFormat="1" ht="54" x14ac:dyDescent="0.4">
      <c r="A278" s="188">
        <v>6</v>
      </c>
      <c r="B278" s="124" t="s">
        <v>580</v>
      </c>
      <c r="C278" s="71">
        <f t="shared" ref="C278" si="215">D278+E278</f>
        <v>0.09</v>
      </c>
      <c r="D278" s="3"/>
      <c r="E278" s="3">
        <f t="shared" si="208"/>
        <v>0.09</v>
      </c>
      <c r="F278" s="3">
        <f t="shared" si="209"/>
        <v>0.09</v>
      </c>
      <c r="G278" s="3">
        <f t="shared" si="201"/>
        <v>0</v>
      </c>
      <c r="H278" s="3"/>
      <c r="I278" s="3"/>
      <c r="J278" s="3"/>
      <c r="K278" s="76">
        <v>0.09</v>
      </c>
      <c r="L278" s="188"/>
      <c r="M278" s="3"/>
      <c r="N278" s="3"/>
      <c r="O278" s="3"/>
      <c r="P278" s="3"/>
      <c r="Q278" s="3"/>
      <c r="R278" s="3"/>
      <c r="S278" s="3"/>
      <c r="T278" s="3"/>
      <c r="U278" s="3"/>
      <c r="V278" s="3"/>
      <c r="W278" s="3"/>
      <c r="X278" s="3"/>
      <c r="Y278" s="3"/>
      <c r="Z278" s="3"/>
      <c r="AA278" s="3"/>
      <c r="AB278" s="3"/>
      <c r="AC278" s="3"/>
      <c r="AD278" s="3">
        <f t="shared" si="185"/>
        <v>0</v>
      </c>
      <c r="AE278" s="3"/>
      <c r="AF278" s="3"/>
      <c r="AG278" s="3"/>
      <c r="AH278" s="77"/>
      <c r="AI278" s="77"/>
      <c r="AJ278" s="3"/>
      <c r="AK278" s="3"/>
      <c r="AL278" s="3"/>
      <c r="AM278" s="3"/>
      <c r="AN278" s="3"/>
      <c r="AO278" s="3"/>
      <c r="AP278" s="3"/>
      <c r="AQ278" s="3"/>
      <c r="AR278" s="3"/>
      <c r="AS278" s="3"/>
      <c r="AT278" s="3"/>
      <c r="AU278" s="3"/>
      <c r="AV278" s="3"/>
      <c r="AW278" s="3"/>
      <c r="AX278" s="3"/>
      <c r="AY278" s="3"/>
      <c r="AZ278" s="78"/>
      <c r="BA278" s="3"/>
      <c r="BB278" s="3"/>
      <c r="BC278" s="3"/>
      <c r="BD278" s="3"/>
      <c r="BE278" s="3"/>
      <c r="BF278" s="3"/>
      <c r="BG278" s="3"/>
      <c r="BH278" s="3"/>
      <c r="BI278" s="79"/>
      <c r="BJ278" s="3"/>
      <c r="BK278" s="170" t="s">
        <v>460</v>
      </c>
      <c r="BL278" s="188" t="s">
        <v>147</v>
      </c>
      <c r="BM278" s="170" t="s">
        <v>328</v>
      </c>
      <c r="BN278" s="80" t="s">
        <v>88</v>
      </c>
      <c r="BO278" s="192" t="s">
        <v>582</v>
      </c>
      <c r="BP278" s="188" t="s">
        <v>638</v>
      </c>
      <c r="BQ278" s="133"/>
      <c r="BR278" s="95"/>
      <c r="BT278" s="172"/>
      <c r="BZ278" s="75" t="s">
        <v>491</v>
      </c>
      <c r="CH278" s="75">
        <v>2022</v>
      </c>
    </row>
    <row r="279" spans="1:93" s="75" customFormat="1" ht="54" x14ac:dyDescent="0.4">
      <c r="A279" s="188">
        <v>7</v>
      </c>
      <c r="B279" s="92" t="s">
        <v>579</v>
      </c>
      <c r="C279" s="71">
        <f t="shared" si="191"/>
        <v>7.5</v>
      </c>
      <c r="D279" s="3"/>
      <c r="E279" s="3">
        <f t="shared" si="208"/>
        <v>7.5</v>
      </c>
      <c r="F279" s="3">
        <f t="shared" si="209"/>
        <v>7.5</v>
      </c>
      <c r="G279" s="3">
        <f t="shared" si="201"/>
        <v>0</v>
      </c>
      <c r="H279" s="3"/>
      <c r="I279" s="3"/>
      <c r="J279" s="3"/>
      <c r="K279" s="98">
        <v>7.5</v>
      </c>
      <c r="L279" s="3"/>
      <c r="M279" s="3">
        <f t="shared" si="192"/>
        <v>0</v>
      </c>
      <c r="N279" s="3"/>
      <c r="O279" s="3"/>
      <c r="P279" s="3"/>
      <c r="Q279" s="3"/>
      <c r="R279" s="3"/>
      <c r="S279" s="3"/>
      <c r="T279" s="3"/>
      <c r="U279" s="3">
        <f t="shared" si="194"/>
        <v>0</v>
      </c>
      <c r="V279" s="3"/>
      <c r="W279" s="3"/>
      <c r="X279" s="3"/>
      <c r="Y279" s="3"/>
      <c r="Z279" s="3"/>
      <c r="AA279" s="3"/>
      <c r="AB279" s="3"/>
      <c r="AC279" s="3"/>
      <c r="AD279" s="3">
        <f t="shared" si="185"/>
        <v>0</v>
      </c>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f t="shared" si="193"/>
        <v>0</v>
      </c>
      <c r="BH279" s="3"/>
      <c r="BI279" s="3"/>
      <c r="BJ279" s="3"/>
      <c r="BK279" s="170" t="s">
        <v>460</v>
      </c>
      <c r="BL279" s="188" t="s">
        <v>147</v>
      </c>
      <c r="BM279" s="170" t="s">
        <v>328</v>
      </c>
      <c r="BN279" s="188" t="s">
        <v>88</v>
      </c>
      <c r="BO279" s="192" t="s">
        <v>391</v>
      </c>
      <c r="BP279" s="188" t="s">
        <v>637</v>
      </c>
      <c r="BQ279" s="133">
        <v>2021</v>
      </c>
      <c r="BR279" s="74"/>
      <c r="BS279" s="74"/>
      <c r="BT279" s="97"/>
      <c r="BU279" s="74"/>
      <c r="BV279" s="74"/>
      <c r="BW279" s="74"/>
      <c r="BX279" s="74"/>
      <c r="BY279" s="74"/>
      <c r="CH279" s="75">
        <v>2022</v>
      </c>
    </row>
    <row r="280" spans="1:93" s="75" customFormat="1" ht="36" x14ac:dyDescent="0.4">
      <c r="A280" s="188">
        <v>8</v>
      </c>
      <c r="B280" s="191" t="s">
        <v>718</v>
      </c>
      <c r="C280" s="3">
        <f t="shared" si="191"/>
        <v>10.3</v>
      </c>
      <c r="D280" s="3"/>
      <c r="E280" s="3">
        <f t="shared" si="208"/>
        <v>10.3</v>
      </c>
      <c r="F280" s="3">
        <f t="shared" si="209"/>
        <v>9</v>
      </c>
      <c r="G280" s="3">
        <f t="shared" si="201"/>
        <v>0</v>
      </c>
      <c r="H280" s="3"/>
      <c r="I280" s="3"/>
      <c r="J280" s="3"/>
      <c r="K280" s="76">
        <v>3</v>
      </c>
      <c r="L280" s="188">
        <v>3</v>
      </c>
      <c r="M280" s="3">
        <f>N280+O280+P280</f>
        <v>3</v>
      </c>
      <c r="N280" s="3"/>
      <c r="O280" s="3"/>
      <c r="P280" s="3">
        <v>3</v>
      </c>
      <c r="Q280" s="3"/>
      <c r="R280" s="3"/>
      <c r="S280" s="3"/>
      <c r="T280" s="3"/>
      <c r="U280" s="3">
        <f t="shared" si="194"/>
        <v>0</v>
      </c>
      <c r="V280" s="3"/>
      <c r="W280" s="3"/>
      <c r="X280" s="3"/>
      <c r="Y280" s="3"/>
      <c r="Z280" s="3"/>
      <c r="AA280" s="3"/>
      <c r="AB280" s="3"/>
      <c r="AC280" s="3"/>
      <c r="AD280" s="3">
        <f>SUM(AE280:AT280)</f>
        <v>0</v>
      </c>
      <c r="AE280" s="3"/>
      <c r="AF280" s="3"/>
      <c r="AG280" s="3"/>
      <c r="AH280" s="77"/>
      <c r="AI280" s="77"/>
      <c r="AJ280" s="3"/>
      <c r="AK280" s="3"/>
      <c r="AL280" s="3"/>
      <c r="AM280" s="3"/>
      <c r="AN280" s="3"/>
      <c r="AO280" s="3"/>
      <c r="AP280" s="3"/>
      <c r="AQ280" s="3"/>
      <c r="AR280" s="3"/>
      <c r="AS280" s="3"/>
      <c r="AT280" s="3"/>
      <c r="AU280" s="3"/>
      <c r="AV280" s="3"/>
      <c r="AW280" s="3"/>
      <c r="AX280" s="3"/>
      <c r="AY280" s="3"/>
      <c r="AZ280" s="78"/>
      <c r="BA280" s="3"/>
      <c r="BB280" s="3"/>
      <c r="BC280" s="3"/>
      <c r="BD280" s="3"/>
      <c r="BE280" s="3"/>
      <c r="BF280" s="3"/>
      <c r="BG280" s="3">
        <f>BH280+BI280+BJ280</f>
        <v>1.3</v>
      </c>
      <c r="BH280" s="3"/>
      <c r="BI280" s="79">
        <v>1.3</v>
      </c>
      <c r="BJ280" s="3"/>
      <c r="BK280" s="170" t="s">
        <v>460</v>
      </c>
      <c r="BL280" s="4" t="s">
        <v>566</v>
      </c>
      <c r="BM280" s="170"/>
      <c r="BN280" s="80" t="s">
        <v>88</v>
      </c>
      <c r="BO280" s="192"/>
      <c r="BP280" s="188" t="s">
        <v>638</v>
      </c>
      <c r="BQ280" s="133"/>
      <c r="BR280" s="74"/>
      <c r="BS280" s="74"/>
      <c r="BT280" s="97"/>
      <c r="BU280" s="74"/>
      <c r="BV280" s="74"/>
      <c r="BW280" s="74"/>
      <c r="BX280" s="74"/>
      <c r="BY280" s="74"/>
    </row>
    <row r="281" spans="1:93" s="75" customFormat="1" ht="36" x14ac:dyDescent="0.4">
      <c r="A281" s="188">
        <v>9</v>
      </c>
      <c r="B281" s="191" t="s">
        <v>719</v>
      </c>
      <c r="C281" s="3">
        <f t="shared" si="191"/>
        <v>19.899999999999999</v>
      </c>
      <c r="D281" s="3">
        <v>11.8</v>
      </c>
      <c r="E281" s="3">
        <f t="shared" si="208"/>
        <v>8.1</v>
      </c>
      <c r="F281" s="3">
        <f t="shared" si="209"/>
        <v>8.1</v>
      </c>
      <c r="G281" s="3">
        <f t="shared" si="201"/>
        <v>0</v>
      </c>
      <c r="H281" s="3"/>
      <c r="I281" s="3"/>
      <c r="J281" s="3"/>
      <c r="K281" s="76">
        <v>3.9</v>
      </c>
      <c r="L281" s="188">
        <v>4.2</v>
      </c>
      <c r="M281" s="3">
        <f t="shared" ref="M281" si="216">N281+O281+P281</f>
        <v>0</v>
      </c>
      <c r="N281" s="3"/>
      <c r="O281" s="3"/>
      <c r="P281" s="3"/>
      <c r="Q281" s="3"/>
      <c r="R281" s="3"/>
      <c r="S281" s="3"/>
      <c r="T281" s="3"/>
      <c r="U281" s="3">
        <f t="shared" si="194"/>
        <v>0</v>
      </c>
      <c r="V281" s="3"/>
      <c r="W281" s="3"/>
      <c r="X281" s="3"/>
      <c r="Y281" s="3"/>
      <c r="Z281" s="3"/>
      <c r="AA281" s="3"/>
      <c r="AB281" s="3"/>
      <c r="AC281" s="3"/>
      <c r="AD281" s="3">
        <f t="shared" ref="AD281" si="217">SUM(AE281:AT281)</f>
        <v>0</v>
      </c>
      <c r="AE281" s="3"/>
      <c r="AF281" s="3"/>
      <c r="AG281" s="3"/>
      <c r="AH281" s="77"/>
      <c r="AI281" s="77"/>
      <c r="AJ281" s="3"/>
      <c r="AK281" s="3"/>
      <c r="AL281" s="3"/>
      <c r="AM281" s="3"/>
      <c r="AN281" s="3"/>
      <c r="AO281" s="3"/>
      <c r="AP281" s="3"/>
      <c r="AQ281" s="3"/>
      <c r="AR281" s="3"/>
      <c r="AS281" s="3"/>
      <c r="AT281" s="3"/>
      <c r="AU281" s="3"/>
      <c r="AV281" s="3"/>
      <c r="AW281" s="3"/>
      <c r="AX281" s="3"/>
      <c r="AY281" s="3"/>
      <c r="AZ281" s="78"/>
      <c r="BA281" s="3"/>
      <c r="BB281" s="3"/>
      <c r="BC281" s="3"/>
      <c r="BD281" s="3"/>
      <c r="BE281" s="3"/>
      <c r="BF281" s="3"/>
      <c r="BG281" s="3">
        <f t="shared" ref="BG281" si="218">BH281+BI281+BJ281</f>
        <v>0</v>
      </c>
      <c r="BH281" s="3"/>
      <c r="BI281" s="79"/>
      <c r="BJ281" s="3"/>
      <c r="BK281" s="170" t="s">
        <v>460</v>
      </c>
      <c r="BL281" s="4" t="s">
        <v>143</v>
      </c>
      <c r="BM281" s="170" t="s">
        <v>720</v>
      </c>
      <c r="BN281" s="80" t="s">
        <v>88</v>
      </c>
      <c r="BO281" s="192"/>
      <c r="BP281" s="188" t="s">
        <v>638</v>
      </c>
      <c r="BQ281" s="133"/>
      <c r="BR281" s="74"/>
      <c r="BS281" s="74"/>
      <c r="BT281" s="97"/>
      <c r="BU281" s="74"/>
      <c r="BV281" s="74"/>
      <c r="BW281" s="74"/>
      <c r="BX281" s="74"/>
      <c r="BY281" s="74"/>
    </row>
    <row r="282" spans="1:93" s="75" customFormat="1" ht="36" x14ac:dyDescent="0.4">
      <c r="A282" s="188">
        <v>10</v>
      </c>
      <c r="B282" s="191" t="s">
        <v>721</v>
      </c>
      <c r="C282" s="3">
        <f t="shared" si="191"/>
        <v>40.9</v>
      </c>
      <c r="D282" s="3">
        <v>40.9</v>
      </c>
      <c r="E282" s="3">
        <f t="shared" si="208"/>
        <v>0</v>
      </c>
      <c r="F282" s="3">
        <f t="shared" si="209"/>
        <v>0</v>
      </c>
      <c r="G282" s="3">
        <f t="shared" si="201"/>
        <v>0</v>
      </c>
      <c r="H282" s="3"/>
      <c r="I282" s="3"/>
      <c r="J282" s="3"/>
      <c r="K282" s="76"/>
      <c r="L282" s="188"/>
      <c r="M282" s="3">
        <f>N282+O282+P282</f>
        <v>0</v>
      </c>
      <c r="N282" s="3"/>
      <c r="O282" s="3"/>
      <c r="P282" s="3"/>
      <c r="Q282" s="3"/>
      <c r="R282" s="3"/>
      <c r="S282" s="3"/>
      <c r="T282" s="3"/>
      <c r="U282" s="3">
        <f t="shared" si="194"/>
        <v>0</v>
      </c>
      <c r="V282" s="3"/>
      <c r="W282" s="3"/>
      <c r="X282" s="3"/>
      <c r="Y282" s="3"/>
      <c r="Z282" s="3"/>
      <c r="AA282" s="3"/>
      <c r="AB282" s="3"/>
      <c r="AC282" s="3"/>
      <c r="AD282" s="3">
        <f>SUM(AE282:AT282)</f>
        <v>0</v>
      </c>
      <c r="AE282" s="3"/>
      <c r="AF282" s="3"/>
      <c r="AG282" s="3"/>
      <c r="AH282" s="77"/>
      <c r="AI282" s="77"/>
      <c r="AJ282" s="3"/>
      <c r="AK282" s="3"/>
      <c r="AL282" s="3"/>
      <c r="AM282" s="3"/>
      <c r="AN282" s="3"/>
      <c r="AO282" s="3"/>
      <c r="AP282" s="3"/>
      <c r="AQ282" s="3"/>
      <c r="AR282" s="3"/>
      <c r="AS282" s="3"/>
      <c r="AT282" s="3"/>
      <c r="AU282" s="3"/>
      <c r="AV282" s="3"/>
      <c r="AW282" s="3"/>
      <c r="AX282" s="3"/>
      <c r="AY282" s="3"/>
      <c r="AZ282" s="78"/>
      <c r="BA282" s="3"/>
      <c r="BB282" s="3"/>
      <c r="BC282" s="3"/>
      <c r="BD282" s="3"/>
      <c r="BE282" s="3"/>
      <c r="BF282" s="3"/>
      <c r="BG282" s="3">
        <f>BH282+BI282+BJ282</f>
        <v>0</v>
      </c>
      <c r="BH282" s="3"/>
      <c r="BI282" s="79"/>
      <c r="BJ282" s="3"/>
      <c r="BK282" s="170" t="s">
        <v>460</v>
      </c>
      <c r="BL282" s="4" t="s">
        <v>143</v>
      </c>
      <c r="BM282" s="170" t="s">
        <v>722</v>
      </c>
      <c r="BN282" s="80" t="s">
        <v>88</v>
      </c>
      <c r="BO282" s="192"/>
      <c r="BP282" s="188" t="s">
        <v>638</v>
      </c>
      <c r="BQ282" s="133"/>
      <c r="BR282" s="74"/>
      <c r="BS282" s="74"/>
      <c r="BT282" s="97"/>
      <c r="BU282" s="74"/>
      <c r="BV282" s="74"/>
      <c r="BW282" s="74"/>
      <c r="BX282" s="74"/>
      <c r="BY282" s="74"/>
    </row>
    <row r="283" spans="1:93" s="75" customFormat="1" ht="36" x14ac:dyDescent="0.4">
      <c r="A283" s="188">
        <v>11</v>
      </c>
      <c r="B283" s="191" t="s">
        <v>723</v>
      </c>
      <c r="C283" s="3">
        <f t="shared" si="191"/>
        <v>15.61</v>
      </c>
      <c r="D283" s="3"/>
      <c r="E283" s="3">
        <f t="shared" si="208"/>
        <v>15.61</v>
      </c>
      <c r="F283" s="3">
        <f t="shared" si="209"/>
        <v>15.61</v>
      </c>
      <c r="G283" s="3">
        <f t="shared" si="201"/>
        <v>0</v>
      </c>
      <c r="H283" s="3"/>
      <c r="I283" s="3"/>
      <c r="J283" s="3"/>
      <c r="K283" s="76">
        <v>7.3</v>
      </c>
      <c r="L283" s="188">
        <v>8.31</v>
      </c>
      <c r="M283" s="3">
        <f t="shared" ref="M283" si="219">N283+O283+P283</f>
        <v>0</v>
      </c>
      <c r="N283" s="3"/>
      <c r="O283" s="3"/>
      <c r="P283" s="3"/>
      <c r="Q283" s="3"/>
      <c r="R283" s="3"/>
      <c r="S283" s="3"/>
      <c r="T283" s="3"/>
      <c r="U283" s="3">
        <f t="shared" si="194"/>
        <v>0</v>
      </c>
      <c r="V283" s="3"/>
      <c r="W283" s="3"/>
      <c r="X283" s="3"/>
      <c r="Y283" s="3"/>
      <c r="Z283" s="3"/>
      <c r="AA283" s="3"/>
      <c r="AB283" s="3"/>
      <c r="AC283" s="3"/>
      <c r="AD283" s="3">
        <f t="shared" ref="AD283" si="220">SUM(AE283:AT283)</f>
        <v>0</v>
      </c>
      <c r="AE283" s="3"/>
      <c r="AF283" s="3"/>
      <c r="AG283" s="3"/>
      <c r="AH283" s="77"/>
      <c r="AI283" s="77"/>
      <c r="AJ283" s="3"/>
      <c r="AK283" s="3"/>
      <c r="AL283" s="3"/>
      <c r="AM283" s="3"/>
      <c r="AN283" s="3"/>
      <c r="AO283" s="3"/>
      <c r="AP283" s="3"/>
      <c r="AQ283" s="3"/>
      <c r="AR283" s="3"/>
      <c r="AS283" s="3"/>
      <c r="AT283" s="3"/>
      <c r="AU283" s="3"/>
      <c r="AV283" s="3"/>
      <c r="AW283" s="3"/>
      <c r="AX283" s="3"/>
      <c r="AY283" s="3"/>
      <c r="AZ283" s="78"/>
      <c r="BA283" s="3"/>
      <c r="BB283" s="3"/>
      <c r="BC283" s="3"/>
      <c r="BD283" s="3"/>
      <c r="BE283" s="3"/>
      <c r="BF283" s="3"/>
      <c r="BG283" s="3">
        <f t="shared" ref="BG283" si="221">BH283+BI283+BJ283</f>
        <v>0</v>
      </c>
      <c r="BH283" s="3"/>
      <c r="BI283" s="79"/>
      <c r="BJ283" s="3"/>
      <c r="BK283" s="170" t="s">
        <v>460</v>
      </c>
      <c r="BL283" s="4" t="s">
        <v>132</v>
      </c>
      <c r="BM283" s="81" t="s">
        <v>724</v>
      </c>
      <c r="BN283" s="80" t="s">
        <v>88</v>
      </c>
      <c r="BO283" s="192"/>
      <c r="BP283" s="188" t="s">
        <v>638</v>
      </c>
      <c r="BQ283" s="133"/>
      <c r="BR283" s="74"/>
      <c r="BS283" s="74"/>
      <c r="BT283" s="97"/>
      <c r="BU283" s="74"/>
      <c r="BV283" s="74"/>
      <c r="BW283" s="74"/>
      <c r="BX283" s="74"/>
      <c r="BY283" s="74"/>
    </row>
    <row r="284" spans="1:93" s="75" customFormat="1" ht="108" x14ac:dyDescent="0.4">
      <c r="A284" s="188">
        <v>12</v>
      </c>
      <c r="B284" s="124" t="s">
        <v>534</v>
      </c>
      <c r="C284" s="71">
        <f t="shared" si="191"/>
        <v>2.82</v>
      </c>
      <c r="D284" s="71">
        <v>2.82</v>
      </c>
      <c r="E284" s="3">
        <f t="shared" si="208"/>
        <v>0</v>
      </c>
      <c r="F284" s="3">
        <f t="shared" si="209"/>
        <v>0</v>
      </c>
      <c r="G284" s="3">
        <f t="shared" si="201"/>
        <v>0</v>
      </c>
      <c r="H284" s="82"/>
      <c r="I284" s="82"/>
      <c r="J284" s="3"/>
      <c r="K284" s="71"/>
      <c r="L284" s="71"/>
      <c r="M284" s="3">
        <f t="shared" si="192"/>
        <v>0</v>
      </c>
      <c r="N284" s="3"/>
      <c r="O284" s="3"/>
      <c r="P284" s="3"/>
      <c r="Q284" s="3"/>
      <c r="R284" s="3"/>
      <c r="S284" s="3"/>
      <c r="T284" s="3"/>
      <c r="U284" s="3">
        <f t="shared" si="194"/>
        <v>0</v>
      </c>
      <c r="V284" s="3"/>
      <c r="W284" s="3"/>
      <c r="X284" s="3"/>
      <c r="Y284" s="3"/>
      <c r="Z284" s="3"/>
      <c r="AA284" s="3"/>
      <c r="AB284" s="3"/>
      <c r="AC284" s="3"/>
      <c r="AD284" s="3">
        <f t="shared" si="185"/>
        <v>0</v>
      </c>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71"/>
      <c r="BE284" s="3"/>
      <c r="BF284" s="3"/>
      <c r="BG284" s="3">
        <f t="shared" si="193"/>
        <v>0</v>
      </c>
      <c r="BH284" s="3"/>
      <c r="BI284" s="82">
        <v>0</v>
      </c>
      <c r="BJ284" s="3"/>
      <c r="BK284" s="170" t="s">
        <v>460</v>
      </c>
      <c r="BL284" s="189" t="s">
        <v>135</v>
      </c>
      <c r="BM284" s="110" t="s">
        <v>368</v>
      </c>
      <c r="BN284" s="189" t="s">
        <v>88</v>
      </c>
      <c r="BO284" s="192" t="s">
        <v>391</v>
      </c>
      <c r="BP284" s="188" t="s">
        <v>637</v>
      </c>
      <c r="BQ284" s="133" t="s">
        <v>383</v>
      </c>
      <c r="BT284" s="97"/>
      <c r="CH284" s="75">
        <v>2022</v>
      </c>
    </row>
    <row r="285" spans="1:93" s="75" customFormat="1" ht="54" x14ac:dyDescent="0.4">
      <c r="A285" s="188">
        <v>13</v>
      </c>
      <c r="B285" s="125" t="s">
        <v>535</v>
      </c>
      <c r="C285" s="71">
        <f t="shared" si="191"/>
        <v>0.25</v>
      </c>
      <c r="D285" s="71"/>
      <c r="E285" s="3">
        <f t="shared" si="208"/>
        <v>0.25</v>
      </c>
      <c r="F285" s="3">
        <f t="shared" si="209"/>
        <v>0.25</v>
      </c>
      <c r="G285" s="3">
        <f t="shared" si="201"/>
        <v>0</v>
      </c>
      <c r="H285" s="82"/>
      <c r="I285" s="82"/>
      <c r="J285" s="3"/>
      <c r="K285" s="71">
        <v>0.25</v>
      </c>
      <c r="L285" s="71"/>
      <c r="M285" s="3">
        <f t="shared" si="192"/>
        <v>0</v>
      </c>
      <c r="N285" s="3"/>
      <c r="O285" s="3"/>
      <c r="P285" s="3"/>
      <c r="Q285" s="3"/>
      <c r="R285" s="3"/>
      <c r="S285" s="3"/>
      <c r="T285" s="3"/>
      <c r="U285" s="3">
        <f t="shared" si="194"/>
        <v>0</v>
      </c>
      <c r="V285" s="3"/>
      <c r="W285" s="3"/>
      <c r="X285" s="3"/>
      <c r="Y285" s="3"/>
      <c r="Z285" s="3"/>
      <c r="AA285" s="3"/>
      <c r="AB285" s="3"/>
      <c r="AC285" s="3"/>
      <c r="AD285" s="3">
        <f t="shared" si="185"/>
        <v>0</v>
      </c>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71"/>
      <c r="BE285" s="3"/>
      <c r="BF285" s="3"/>
      <c r="BG285" s="3">
        <f t="shared" si="193"/>
        <v>0</v>
      </c>
      <c r="BH285" s="3"/>
      <c r="BI285" s="82">
        <v>0</v>
      </c>
      <c r="BJ285" s="3"/>
      <c r="BK285" s="170" t="s">
        <v>460</v>
      </c>
      <c r="BL285" s="189" t="s">
        <v>135</v>
      </c>
      <c r="BM285" s="110" t="s">
        <v>368</v>
      </c>
      <c r="BN285" s="189" t="s">
        <v>88</v>
      </c>
      <c r="BO285" s="192" t="s">
        <v>391</v>
      </c>
      <c r="BP285" s="188" t="s">
        <v>637</v>
      </c>
      <c r="BQ285" s="133" t="s">
        <v>383</v>
      </c>
      <c r="BT285" s="97"/>
      <c r="CH285" s="75">
        <v>2022</v>
      </c>
    </row>
    <row r="286" spans="1:93" s="75" customFormat="1" ht="54" x14ac:dyDescent="0.4">
      <c r="A286" s="188">
        <v>14</v>
      </c>
      <c r="B286" s="191" t="s">
        <v>583</v>
      </c>
      <c r="C286" s="71">
        <f>D286+E286</f>
        <v>5.0999999999999996</v>
      </c>
      <c r="D286" s="3"/>
      <c r="E286" s="3">
        <f t="shared" si="208"/>
        <v>5.0999999999999996</v>
      </c>
      <c r="F286" s="3">
        <f t="shared" si="209"/>
        <v>5.0999999999999996</v>
      </c>
      <c r="G286" s="3">
        <f t="shared" si="201"/>
        <v>0</v>
      </c>
      <c r="H286" s="3"/>
      <c r="I286" s="3"/>
      <c r="J286" s="3"/>
      <c r="K286" s="76">
        <v>5.0999999999999996</v>
      </c>
      <c r="L286" s="188"/>
      <c r="M286" s="3">
        <f>N286+O286+P286</f>
        <v>0</v>
      </c>
      <c r="N286" s="3"/>
      <c r="O286" s="3"/>
      <c r="P286" s="3"/>
      <c r="Q286" s="3"/>
      <c r="R286" s="3"/>
      <c r="S286" s="3"/>
      <c r="T286" s="3"/>
      <c r="U286" s="3">
        <f>V286+W286+X286+Y286+Z286+AA286+AB286+AC286+AD286+AU286+AV286+AW286+AX286+AY286+AZ286+BA286+BB286+BC286+BD286+BE286+BF286</f>
        <v>0</v>
      </c>
      <c r="V286" s="3"/>
      <c r="W286" s="3"/>
      <c r="X286" s="3"/>
      <c r="Y286" s="3"/>
      <c r="Z286" s="3"/>
      <c r="AA286" s="3"/>
      <c r="AB286" s="3"/>
      <c r="AC286" s="3"/>
      <c r="AD286" s="3">
        <f>SUM(AE286:AT286)</f>
        <v>0</v>
      </c>
      <c r="AE286" s="3"/>
      <c r="AF286" s="3"/>
      <c r="AG286" s="3"/>
      <c r="AH286" s="77"/>
      <c r="AI286" s="77"/>
      <c r="AJ286" s="3"/>
      <c r="AK286" s="3"/>
      <c r="AL286" s="3"/>
      <c r="AM286" s="3"/>
      <c r="AN286" s="3"/>
      <c r="AO286" s="3"/>
      <c r="AP286" s="3"/>
      <c r="AQ286" s="3"/>
      <c r="AR286" s="3"/>
      <c r="AS286" s="3"/>
      <c r="AT286" s="3"/>
      <c r="AU286" s="3"/>
      <c r="AV286" s="3"/>
      <c r="AW286" s="3"/>
      <c r="AX286" s="3"/>
      <c r="AY286" s="3"/>
      <c r="AZ286" s="78"/>
      <c r="BA286" s="3"/>
      <c r="BB286" s="3"/>
      <c r="BC286" s="3"/>
      <c r="BD286" s="3"/>
      <c r="BE286" s="3"/>
      <c r="BF286" s="3"/>
      <c r="BG286" s="3">
        <f>BH286+BI286+BJ286</f>
        <v>0</v>
      </c>
      <c r="BH286" s="3"/>
      <c r="BI286" s="79"/>
      <c r="BJ286" s="3"/>
      <c r="BK286" s="170" t="s">
        <v>460</v>
      </c>
      <c r="BL286" s="4" t="s">
        <v>140</v>
      </c>
      <c r="BM286" s="170" t="s">
        <v>554</v>
      </c>
      <c r="BN286" s="80" t="s">
        <v>88</v>
      </c>
      <c r="BO286" s="192" t="s">
        <v>404</v>
      </c>
      <c r="BP286" s="188" t="s">
        <v>637</v>
      </c>
      <c r="BQ286" s="133">
        <v>2021</v>
      </c>
      <c r="BR286" s="95"/>
      <c r="BS286" s="74"/>
      <c r="BT286" s="97"/>
      <c r="BU286" s="74"/>
      <c r="BV286" s="74"/>
      <c r="BW286" s="74"/>
      <c r="BX286" s="74"/>
      <c r="BY286" s="74"/>
      <c r="BZ286" s="75" t="s">
        <v>491</v>
      </c>
      <c r="CH286" s="75">
        <v>2022</v>
      </c>
    </row>
    <row r="287" spans="1:93" s="75" customFormat="1" ht="90" x14ac:dyDescent="0.4">
      <c r="A287" s="188">
        <v>15</v>
      </c>
      <c r="B287" s="125" t="s">
        <v>536</v>
      </c>
      <c r="C287" s="71">
        <f t="shared" si="191"/>
        <v>2.1900000000000004</v>
      </c>
      <c r="D287" s="71">
        <v>0.78</v>
      </c>
      <c r="E287" s="3">
        <f t="shared" si="208"/>
        <v>1.4100000000000001</v>
      </c>
      <c r="F287" s="3">
        <f t="shared" si="209"/>
        <v>1.4100000000000001</v>
      </c>
      <c r="G287" s="3">
        <f t="shared" si="201"/>
        <v>0</v>
      </c>
      <c r="H287" s="71"/>
      <c r="I287" s="71"/>
      <c r="J287" s="3"/>
      <c r="K287" s="71">
        <v>0.91</v>
      </c>
      <c r="L287" s="71">
        <v>0.5</v>
      </c>
      <c r="M287" s="3">
        <f>N287+O287+P287</f>
        <v>0</v>
      </c>
      <c r="N287" s="3"/>
      <c r="O287" s="3"/>
      <c r="P287" s="3"/>
      <c r="Q287" s="3"/>
      <c r="R287" s="3"/>
      <c r="S287" s="3"/>
      <c r="T287" s="3"/>
      <c r="U287" s="3">
        <f t="shared" si="194"/>
        <v>0</v>
      </c>
      <c r="V287" s="3"/>
      <c r="W287" s="3"/>
      <c r="X287" s="3"/>
      <c r="Y287" s="3"/>
      <c r="Z287" s="3"/>
      <c r="AA287" s="3"/>
      <c r="AB287" s="3"/>
      <c r="AC287" s="3"/>
      <c r="AD287" s="3">
        <f t="shared" si="185"/>
        <v>0</v>
      </c>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71"/>
      <c r="BE287" s="3"/>
      <c r="BF287" s="3"/>
      <c r="BG287" s="3">
        <f>BH287+BI287+BJ287</f>
        <v>0</v>
      </c>
      <c r="BH287" s="3"/>
      <c r="BI287" s="71"/>
      <c r="BJ287" s="3"/>
      <c r="BK287" s="170" t="s">
        <v>460</v>
      </c>
      <c r="BL287" s="189" t="s">
        <v>140</v>
      </c>
      <c r="BM287" s="170" t="s">
        <v>537</v>
      </c>
      <c r="BN287" s="189" t="s">
        <v>88</v>
      </c>
      <c r="BO287" s="192" t="s">
        <v>391</v>
      </c>
      <c r="BP287" s="188" t="s">
        <v>637</v>
      </c>
      <c r="BQ287" s="133" t="s">
        <v>383</v>
      </c>
      <c r="BT287" s="172"/>
      <c r="BZ287" s="75" t="s">
        <v>586</v>
      </c>
      <c r="CH287" s="75">
        <v>2022</v>
      </c>
    </row>
    <row r="288" spans="1:93" s="75" customFormat="1" ht="36" x14ac:dyDescent="0.4">
      <c r="A288" s="188">
        <v>16</v>
      </c>
      <c r="B288" s="22" t="s">
        <v>725</v>
      </c>
      <c r="C288" s="3">
        <f t="shared" ref="C288" si="222">D288+E288</f>
        <v>3.5</v>
      </c>
      <c r="D288" s="3">
        <f>C287-2.19</f>
        <v>0</v>
      </c>
      <c r="E288" s="3">
        <f t="shared" si="208"/>
        <v>3.5</v>
      </c>
      <c r="F288" s="3">
        <f t="shared" si="209"/>
        <v>3.5</v>
      </c>
      <c r="G288" s="3">
        <f t="shared" si="201"/>
        <v>0</v>
      </c>
      <c r="H288" s="3"/>
      <c r="I288" s="3"/>
      <c r="J288" s="3"/>
      <c r="K288" s="3">
        <v>2</v>
      </c>
      <c r="L288" s="3">
        <v>1.5</v>
      </c>
      <c r="M288" s="3">
        <f>N288+O288+P288</f>
        <v>0</v>
      </c>
      <c r="N288" s="3"/>
      <c r="O288" s="3"/>
      <c r="P288" s="3"/>
      <c r="Q288" s="3"/>
      <c r="R288" s="3"/>
      <c r="S288" s="3"/>
      <c r="T288" s="3"/>
      <c r="U288" s="3">
        <f t="shared" ref="U288" si="223">V288+W288+X288+Y288+Z288+AA288+AB288+AC288+AD288+AU288+AV288+AW288+AX288+AY288+AZ288+BA288+BB288+BC288+BD288+BE288+BF288</f>
        <v>0</v>
      </c>
      <c r="V288" s="3"/>
      <c r="W288" s="3"/>
      <c r="X288" s="3"/>
      <c r="Y288" s="3"/>
      <c r="Z288" s="3"/>
      <c r="AA288" s="3"/>
      <c r="AB288" s="3"/>
      <c r="AC288" s="3"/>
      <c r="AD288" s="3">
        <f>SUM(AE288:AT288)</f>
        <v>0</v>
      </c>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f>BH288+BI288+BJ288</f>
        <v>0</v>
      </c>
      <c r="BH288" s="3"/>
      <c r="BI288" s="3"/>
      <c r="BJ288" s="3"/>
      <c r="BK288" s="170" t="s">
        <v>460</v>
      </c>
      <c r="BL288" s="188" t="s">
        <v>142</v>
      </c>
      <c r="BM288" s="170" t="s">
        <v>726</v>
      </c>
      <c r="BN288" s="188" t="s">
        <v>88</v>
      </c>
      <c r="BO288" s="192"/>
      <c r="BP288" s="188" t="s">
        <v>638</v>
      </c>
      <c r="BQ288" s="133"/>
      <c r="BT288" s="158"/>
    </row>
    <row r="289" spans="1:91" s="75" customFormat="1" ht="36" x14ac:dyDescent="0.4">
      <c r="A289" s="188">
        <v>17</v>
      </c>
      <c r="B289" s="191" t="s">
        <v>713</v>
      </c>
      <c r="C289" s="3">
        <f t="shared" ref="C289:C290" si="224">D289+E289</f>
        <v>7.5</v>
      </c>
      <c r="D289" s="3"/>
      <c r="E289" s="3">
        <f t="shared" si="208"/>
        <v>7.5</v>
      </c>
      <c r="F289" s="3">
        <f t="shared" si="209"/>
        <v>7.5</v>
      </c>
      <c r="G289" s="3">
        <f t="shared" si="201"/>
        <v>0</v>
      </c>
      <c r="H289" s="3"/>
      <c r="I289" s="3"/>
      <c r="J289" s="3"/>
      <c r="K289" s="76">
        <v>7.5</v>
      </c>
      <c r="L289" s="188"/>
      <c r="M289" s="3">
        <f>N289+O289+P289</f>
        <v>0</v>
      </c>
      <c r="N289" s="3"/>
      <c r="O289" s="3"/>
      <c r="P289" s="3"/>
      <c r="Q289" s="3"/>
      <c r="R289" s="3"/>
      <c r="S289" s="3"/>
      <c r="T289" s="3"/>
      <c r="U289" s="3">
        <f t="shared" ref="U289:U290" si="225">V289+W289+X289+Y289+Z289+AA289+AB289+AC289+AD289+AU289+AV289+AW289+AX289+AY289+AZ289+BA289+BB289+BC289+BD289+BE289+BF289</f>
        <v>0</v>
      </c>
      <c r="V289" s="3"/>
      <c r="W289" s="3"/>
      <c r="X289" s="3"/>
      <c r="Y289" s="3"/>
      <c r="Z289" s="3"/>
      <c r="AA289" s="3"/>
      <c r="AB289" s="3"/>
      <c r="AC289" s="3"/>
      <c r="AD289" s="3">
        <f>SUM(AE289:AT289)</f>
        <v>0</v>
      </c>
      <c r="AE289" s="3"/>
      <c r="AF289" s="3"/>
      <c r="AG289" s="3"/>
      <c r="AH289" s="77"/>
      <c r="AI289" s="77"/>
      <c r="AJ289" s="3"/>
      <c r="AK289" s="3"/>
      <c r="AL289" s="3"/>
      <c r="AM289" s="3"/>
      <c r="AN289" s="3"/>
      <c r="AO289" s="3"/>
      <c r="AP289" s="3"/>
      <c r="AQ289" s="3"/>
      <c r="AR289" s="3"/>
      <c r="AS289" s="3"/>
      <c r="AT289" s="3"/>
      <c r="AU289" s="3"/>
      <c r="AV289" s="3"/>
      <c r="AW289" s="3"/>
      <c r="AX289" s="3"/>
      <c r="AY289" s="3"/>
      <c r="AZ289" s="78"/>
      <c r="BA289" s="3"/>
      <c r="BB289" s="3"/>
      <c r="BC289" s="3"/>
      <c r="BD289" s="3"/>
      <c r="BE289" s="3"/>
      <c r="BF289" s="3"/>
      <c r="BG289" s="3">
        <f>BH289+BI289+BJ289</f>
        <v>0</v>
      </c>
      <c r="BH289" s="3"/>
      <c r="BI289" s="79"/>
      <c r="BJ289" s="3"/>
      <c r="BK289" s="170" t="s">
        <v>460</v>
      </c>
      <c r="BL289" s="188" t="s">
        <v>142</v>
      </c>
      <c r="BM289" s="170" t="s">
        <v>714</v>
      </c>
      <c r="BN289" s="80" t="s">
        <v>88</v>
      </c>
      <c r="BO289" s="192"/>
      <c r="BP289" s="188" t="s">
        <v>638</v>
      </c>
      <c r="BQ289" s="133"/>
      <c r="BT289" s="107"/>
    </row>
    <row r="290" spans="1:91" s="75" customFormat="1" ht="36" x14ac:dyDescent="0.4">
      <c r="A290" s="188">
        <v>18</v>
      </c>
      <c r="B290" s="191" t="s">
        <v>581</v>
      </c>
      <c r="C290" s="3">
        <f t="shared" si="224"/>
        <v>12.2</v>
      </c>
      <c r="D290" s="3">
        <v>12.2</v>
      </c>
      <c r="E290" s="3">
        <f t="shared" si="208"/>
        <v>0</v>
      </c>
      <c r="F290" s="3">
        <f t="shared" si="209"/>
        <v>0</v>
      </c>
      <c r="G290" s="3">
        <f t="shared" si="201"/>
        <v>0</v>
      </c>
      <c r="H290" s="3"/>
      <c r="I290" s="3"/>
      <c r="J290" s="3"/>
      <c r="K290" s="76"/>
      <c r="L290" s="188"/>
      <c r="M290" s="3">
        <f t="shared" ref="M290" si="226">N290+O290+P290</f>
        <v>0</v>
      </c>
      <c r="N290" s="3"/>
      <c r="O290" s="3"/>
      <c r="P290" s="3"/>
      <c r="Q290" s="3"/>
      <c r="R290" s="3"/>
      <c r="S290" s="3"/>
      <c r="T290" s="3"/>
      <c r="U290" s="3">
        <f t="shared" si="225"/>
        <v>0</v>
      </c>
      <c r="V290" s="3"/>
      <c r="W290" s="3"/>
      <c r="X290" s="3"/>
      <c r="Y290" s="3"/>
      <c r="Z290" s="3"/>
      <c r="AA290" s="3"/>
      <c r="AB290" s="3"/>
      <c r="AC290" s="3"/>
      <c r="AD290" s="3">
        <f t="shared" ref="AD290" si="227">SUM(AE290:AT290)</f>
        <v>0</v>
      </c>
      <c r="AE290" s="3"/>
      <c r="AF290" s="3"/>
      <c r="AG290" s="3"/>
      <c r="AH290" s="77"/>
      <c r="AI290" s="77"/>
      <c r="AJ290" s="3"/>
      <c r="AK290" s="3"/>
      <c r="AL290" s="3"/>
      <c r="AM290" s="3"/>
      <c r="AN290" s="3"/>
      <c r="AO290" s="3"/>
      <c r="AP290" s="3"/>
      <c r="AQ290" s="3"/>
      <c r="AR290" s="3"/>
      <c r="AS290" s="3"/>
      <c r="AT290" s="3"/>
      <c r="AU290" s="3"/>
      <c r="AV290" s="3"/>
      <c r="AW290" s="3"/>
      <c r="AX290" s="3"/>
      <c r="AY290" s="3"/>
      <c r="AZ290" s="78"/>
      <c r="BA290" s="3"/>
      <c r="BB290" s="3"/>
      <c r="BC290" s="3"/>
      <c r="BD290" s="3"/>
      <c r="BE290" s="3"/>
      <c r="BF290" s="3"/>
      <c r="BG290" s="3">
        <f t="shared" ref="BG290" si="228">BH290+BI290+BJ290</f>
        <v>0</v>
      </c>
      <c r="BH290" s="3"/>
      <c r="BI290" s="79"/>
      <c r="BJ290" s="3"/>
      <c r="BK290" s="170" t="s">
        <v>460</v>
      </c>
      <c r="BL290" s="188" t="s">
        <v>142</v>
      </c>
      <c r="BM290" s="170" t="s">
        <v>715</v>
      </c>
      <c r="BN290" s="80" t="s">
        <v>88</v>
      </c>
      <c r="BO290" s="192"/>
      <c r="BP290" s="188" t="s">
        <v>638</v>
      </c>
      <c r="BQ290" s="133"/>
      <c r="BT290" s="158"/>
    </row>
    <row r="291" spans="1:91" s="75" customFormat="1" ht="54" x14ac:dyDescent="0.4">
      <c r="A291" s="188">
        <v>19</v>
      </c>
      <c r="B291" s="191" t="s">
        <v>581</v>
      </c>
      <c r="C291" s="71">
        <f t="shared" ref="C291" si="229">D291+E291</f>
        <v>1.8</v>
      </c>
      <c r="D291" s="71"/>
      <c r="E291" s="3">
        <f>F291+U291+BG291</f>
        <v>1.8</v>
      </c>
      <c r="F291" s="3">
        <f>G291+K291+L291+M291+R291+S291+T291</f>
        <v>1.8</v>
      </c>
      <c r="G291" s="3">
        <f t="shared" ref="G291:G302" si="230">H291+I291+J291</f>
        <v>0</v>
      </c>
      <c r="H291" s="71"/>
      <c r="I291" s="71"/>
      <c r="J291" s="3"/>
      <c r="K291" s="71">
        <v>1.8</v>
      </c>
      <c r="L291" s="71"/>
      <c r="M291" s="3">
        <f>N291+O291+P291</f>
        <v>0</v>
      </c>
      <c r="N291" s="3"/>
      <c r="O291" s="3"/>
      <c r="P291" s="3"/>
      <c r="Q291" s="3"/>
      <c r="R291" s="3"/>
      <c r="S291" s="3"/>
      <c r="T291" s="3"/>
      <c r="U291" s="3">
        <f t="shared" ref="U291" si="231">V291+W291+X291+Y291+Z291+AA291+AB291+AC291+AD291+AU291+AV291+AW291+AX291+AY291+AZ291+BA291+BB291+BC291+BD291+BE291+BF291</f>
        <v>0</v>
      </c>
      <c r="V291" s="3"/>
      <c r="W291" s="3"/>
      <c r="X291" s="3"/>
      <c r="Y291" s="3"/>
      <c r="Z291" s="3"/>
      <c r="AA291" s="3"/>
      <c r="AB291" s="3"/>
      <c r="AC291" s="3"/>
      <c r="AD291" s="3">
        <f>SUM(AE291:AT291)</f>
        <v>0</v>
      </c>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71"/>
      <c r="BE291" s="3"/>
      <c r="BF291" s="3"/>
      <c r="BG291" s="3">
        <f>BH291+BI291+BJ291</f>
        <v>0</v>
      </c>
      <c r="BH291" s="3"/>
      <c r="BI291" s="71"/>
      <c r="BJ291" s="3"/>
      <c r="BK291" s="170" t="s">
        <v>460</v>
      </c>
      <c r="BL291" s="189" t="s">
        <v>142</v>
      </c>
      <c r="BM291" s="170" t="s">
        <v>537</v>
      </c>
      <c r="BN291" s="189" t="s">
        <v>88</v>
      </c>
      <c r="BO291" s="192" t="s">
        <v>582</v>
      </c>
      <c r="BP291" s="188" t="s">
        <v>638</v>
      </c>
      <c r="BQ291" s="133"/>
      <c r="BT291" s="107"/>
      <c r="CH291" s="75">
        <v>2022</v>
      </c>
    </row>
    <row r="292" spans="1:91" s="68" customFormat="1" ht="17.5" x14ac:dyDescent="0.35">
      <c r="A292" s="89" t="s">
        <v>729</v>
      </c>
      <c r="B292" s="91" t="s">
        <v>730</v>
      </c>
      <c r="C292" s="21">
        <f>C293+C301</f>
        <v>1365</v>
      </c>
      <c r="D292" s="21">
        <f t="shared" ref="D292:BJ292" si="232">D293+D301</f>
        <v>20</v>
      </c>
      <c r="E292" s="21">
        <f t="shared" si="232"/>
        <v>1345</v>
      </c>
      <c r="F292" s="21">
        <f t="shared" si="232"/>
        <v>1305</v>
      </c>
      <c r="G292" s="21">
        <f t="shared" si="232"/>
        <v>0</v>
      </c>
      <c r="H292" s="21">
        <f t="shared" si="232"/>
        <v>0</v>
      </c>
      <c r="I292" s="21">
        <f t="shared" si="232"/>
        <v>0</v>
      </c>
      <c r="J292" s="21">
        <f t="shared" si="232"/>
        <v>0</v>
      </c>
      <c r="K292" s="21">
        <f t="shared" si="232"/>
        <v>897.8</v>
      </c>
      <c r="L292" s="21">
        <f t="shared" si="232"/>
        <v>117.2</v>
      </c>
      <c r="M292" s="21">
        <f t="shared" si="232"/>
        <v>290</v>
      </c>
      <c r="N292" s="21">
        <f t="shared" si="232"/>
        <v>0</v>
      </c>
      <c r="O292" s="21">
        <f t="shared" si="232"/>
        <v>0</v>
      </c>
      <c r="P292" s="21">
        <f t="shared" si="232"/>
        <v>290</v>
      </c>
      <c r="Q292" s="21">
        <f t="shared" si="232"/>
        <v>0</v>
      </c>
      <c r="R292" s="21">
        <f t="shared" si="232"/>
        <v>0</v>
      </c>
      <c r="S292" s="21">
        <f t="shared" si="232"/>
        <v>0</v>
      </c>
      <c r="T292" s="21">
        <f t="shared" si="232"/>
        <v>0</v>
      </c>
      <c r="U292" s="21">
        <f t="shared" si="232"/>
        <v>0</v>
      </c>
      <c r="V292" s="21">
        <f t="shared" si="232"/>
        <v>0</v>
      </c>
      <c r="W292" s="21">
        <f t="shared" si="232"/>
        <v>0</v>
      </c>
      <c r="X292" s="21">
        <f t="shared" si="232"/>
        <v>0</v>
      </c>
      <c r="Y292" s="21">
        <f t="shared" si="232"/>
        <v>0</v>
      </c>
      <c r="Z292" s="21">
        <f t="shared" si="232"/>
        <v>0</v>
      </c>
      <c r="AA292" s="21">
        <f t="shared" si="232"/>
        <v>0</v>
      </c>
      <c r="AB292" s="21">
        <f t="shared" si="232"/>
        <v>0</v>
      </c>
      <c r="AC292" s="21">
        <f t="shared" si="232"/>
        <v>0</v>
      </c>
      <c r="AD292" s="21">
        <f t="shared" si="232"/>
        <v>0</v>
      </c>
      <c r="AE292" s="21">
        <f t="shared" si="232"/>
        <v>0</v>
      </c>
      <c r="AF292" s="21">
        <f t="shared" si="232"/>
        <v>0</v>
      </c>
      <c r="AG292" s="21">
        <f t="shared" si="232"/>
        <v>0</v>
      </c>
      <c r="AH292" s="21">
        <f t="shared" si="232"/>
        <v>0</v>
      </c>
      <c r="AI292" s="21">
        <f t="shared" si="232"/>
        <v>0</v>
      </c>
      <c r="AJ292" s="21">
        <f t="shared" si="232"/>
        <v>0</v>
      </c>
      <c r="AK292" s="21">
        <f t="shared" si="232"/>
        <v>0</v>
      </c>
      <c r="AL292" s="21">
        <f t="shared" si="232"/>
        <v>0</v>
      </c>
      <c r="AM292" s="21">
        <f t="shared" si="232"/>
        <v>0</v>
      </c>
      <c r="AN292" s="21">
        <f t="shared" si="232"/>
        <v>0</v>
      </c>
      <c r="AO292" s="21">
        <f t="shared" si="232"/>
        <v>0</v>
      </c>
      <c r="AP292" s="21">
        <f t="shared" si="232"/>
        <v>0</v>
      </c>
      <c r="AQ292" s="21">
        <f t="shared" si="232"/>
        <v>0</v>
      </c>
      <c r="AR292" s="21">
        <f t="shared" si="232"/>
        <v>0</v>
      </c>
      <c r="AS292" s="21">
        <f t="shared" si="232"/>
        <v>0</v>
      </c>
      <c r="AT292" s="21">
        <f t="shared" si="232"/>
        <v>0</v>
      </c>
      <c r="AU292" s="21">
        <f t="shared" si="232"/>
        <v>0</v>
      </c>
      <c r="AV292" s="21">
        <f t="shared" si="232"/>
        <v>0</v>
      </c>
      <c r="AW292" s="21">
        <f t="shared" si="232"/>
        <v>0</v>
      </c>
      <c r="AX292" s="21">
        <f t="shared" si="232"/>
        <v>0</v>
      </c>
      <c r="AY292" s="21">
        <f t="shared" si="232"/>
        <v>0</v>
      </c>
      <c r="AZ292" s="21">
        <f t="shared" si="232"/>
        <v>0</v>
      </c>
      <c r="BA292" s="21">
        <f t="shared" si="232"/>
        <v>0</v>
      </c>
      <c r="BB292" s="21">
        <f t="shared" si="232"/>
        <v>0</v>
      </c>
      <c r="BC292" s="21">
        <f t="shared" si="232"/>
        <v>0</v>
      </c>
      <c r="BD292" s="21">
        <f t="shared" si="232"/>
        <v>0</v>
      </c>
      <c r="BE292" s="21">
        <f t="shared" si="232"/>
        <v>0</v>
      </c>
      <c r="BF292" s="21">
        <f t="shared" si="232"/>
        <v>0</v>
      </c>
      <c r="BG292" s="21">
        <f t="shared" si="232"/>
        <v>40</v>
      </c>
      <c r="BH292" s="21">
        <f t="shared" si="232"/>
        <v>0</v>
      </c>
      <c r="BI292" s="21">
        <f t="shared" si="232"/>
        <v>40</v>
      </c>
      <c r="BJ292" s="21">
        <f t="shared" si="232"/>
        <v>0</v>
      </c>
      <c r="BK292" s="169"/>
      <c r="BL292" s="169"/>
      <c r="BM292" s="169"/>
      <c r="BN292" s="169"/>
      <c r="BO292" s="122"/>
      <c r="BP292" s="169"/>
      <c r="BQ292" s="136"/>
      <c r="BR292" s="179"/>
    </row>
    <row r="293" spans="1:91" s="68" customFormat="1" ht="17.5" x14ac:dyDescent="0.35">
      <c r="A293" s="89" t="s">
        <v>731</v>
      </c>
      <c r="B293" s="91" t="s">
        <v>17</v>
      </c>
      <c r="C293" s="21">
        <f>D293+E293</f>
        <v>365</v>
      </c>
      <c r="D293" s="90">
        <f>SUM(D294:D300)</f>
        <v>20</v>
      </c>
      <c r="E293" s="90">
        <f>SUM(E294:E300)</f>
        <v>345</v>
      </c>
      <c r="F293" s="90">
        <f>SUM(F294:F300)</f>
        <v>305</v>
      </c>
      <c r="G293" s="90">
        <f t="shared" si="230"/>
        <v>0</v>
      </c>
      <c r="H293" s="90">
        <f t="shared" ref="H293:J293" si="233">SUM(H298:H300)</f>
        <v>0</v>
      </c>
      <c r="I293" s="90">
        <f t="shared" si="233"/>
        <v>0</v>
      </c>
      <c r="J293" s="90">
        <f t="shared" si="233"/>
        <v>0</v>
      </c>
      <c r="K293" s="90">
        <f>SUM(K294:K300)</f>
        <v>97.8</v>
      </c>
      <c r="L293" s="90">
        <f t="shared" ref="L293:BI293" si="234">SUM(L294:L300)</f>
        <v>17.2</v>
      </c>
      <c r="M293" s="90">
        <f t="shared" si="234"/>
        <v>190</v>
      </c>
      <c r="N293" s="90">
        <f t="shared" si="234"/>
        <v>0</v>
      </c>
      <c r="O293" s="90">
        <f t="shared" si="234"/>
        <v>0</v>
      </c>
      <c r="P293" s="90">
        <f t="shared" si="234"/>
        <v>190</v>
      </c>
      <c r="Q293" s="90">
        <f t="shared" si="234"/>
        <v>0</v>
      </c>
      <c r="R293" s="90">
        <f t="shared" si="234"/>
        <v>0</v>
      </c>
      <c r="S293" s="90">
        <f t="shared" si="234"/>
        <v>0</v>
      </c>
      <c r="T293" s="90">
        <f t="shared" si="234"/>
        <v>0</v>
      </c>
      <c r="U293" s="90">
        <f t="shared" si="234"/>
        <v>0</v>
      </c>
      <c r="V293" s="90">
        <f t="shared" si="234"/>
        <v>0</v>
      </c>
      <c r="W293" s="90">
        <f t="shared" si="234"/>
        <v>0</v>
      </c>
      <c r="X293" s="90">
        <f t="shared" si="234"/>
        <v>0</v>
      </c>
      <c r="Y293" s="90">
        <f t="shared" si="234"/>
        <v>0</v>
      </c>
      <c r="Z293" s="90">
        <f t="shared" si="234"/>
        <v>0</v>
      </c>
      <c r="AA293" s="90">
        <f t="shared" si="234"/>
        <v>0</v>
      </c>
      <c r="AB293" s="90">
        <f t="shared" si="234"/>
        <v>0</v>
      </c>
      <c r="AC293" s="90">
        <f t="shared" si="234"/>
        <v>0</v>
      </c>
      <c r="AD293" s="90">
        <f t="shared" si="234"/>
        <v>0</v>
      </c>
      <c r="AE293" s="90">
        <f t="shared" si="234"/>
        <v>0</v>
      </c>
      <c r="AF293" s="90">
        <f t="shared" si="234"/>
        <v>0</v>
      </c>
      <c r="AG293" s="90">
        <f t="shared" si="234"/>
        <v>0</v>
      </c>
      <c r="AH293" s="90">
        <f t="shared" si="234"/>
        <v>0</v>
      </c>
      <c r="AI293" s="90">
        <f t="shared" si="234"/>
        <v>0</v>
      </c>
      <c r="AJ293" s="90">
        <f t="shared" si="234"/>
        <v>0</v>
      </c>
      <c r="AK293" s="90">
        <f t="shared" si="234"/>
        <v>0</v>
      </c>
      <c r="AL293" s="90">
        <f t="shared" si="234"/>
        <v>0</v>
      </c>
      <c r="AM293" s="90">
        <f t="shared" si="234"/>
        <v>0</v>
      </c>
      <c r="AN293" s="90">
        <f t="shared" si="234"/>
        <v>0</v>
      </c>
      <c r="AO293" s="90">
        <f t="shared" si="234"/>
        <v>0</v>
      </c>
      <c r="AP293" s="90">
        <f t="shared" si="234"/>
        <v>0</v>
      </c>
      <c r="AQ293" s="90">
        <f t="shared" si="234"/>
        <v>0</v>
      </c>
      <c r="AR293" s="90">
        <f t="shared" si="234"/>
        <v>0</v>
      </c>
      <c r="AS293" s="90">
        <f t="shared" si="234"/>
        <v>0</v>
      </c>
      <c r="AT293" s="90">
        <f t="shared" si="234"/>
        <v>0</v>
      </c>
      <c r="AU293" s="90">
        <f t="shared" si="234"/>
        <v>0</v>
      </c>
      <c r="AV293" s="90">
        <f t="shared" si="234"/>
        <v>0</v>
      </c>
      <c r="AW293" s="90">
        <f t="shared" si="234"/>
        <v>0</v>
      </c>
      <c r="AX293" s="90">
        <f t="shared" si="234"/>
        <v>0</v>
      </c>
      <c r="AY293" s="90">
        <f t="shared" si="234"/>
        <v>0</v>
      </c>
      <c r="AZ293" s="90">
        <f t="shared" si="234"/>
        <v>0</v>
      </c>
      <c r="BA293" s="90">
        <f t="shared" si="234"/>
        <v>0</v>
      </c>
      <c r="BB293" s="90">
        <f t="shared" si="234"/>
        <v>0</v>
      </c>
      <c r="BC293" s="90">
        <f t="shared" si="234"/>
        <v>0</v>
      </c>
      <c r="BD293" s="90">
        <f t="shared" si="234"/>
        <v>0</v>
      </c>
      <c r="BE293" s="90">
        <f t="shared" si="234"/>
        <v>0</v>
      </c>
      <c r="BF293" s="90">
        <f t="shared" si="234"/>
        <v>0</v>
      </c>
      <c r="BG293" s="90">
        <f t="shared" si="234"/>
        <v>40</v>
      </c>
      <c r="BH293" s="90">
        <f t="shared" si="234"/>
        <v>0</v>
      </c>
      <c r="BI293" s="90">
        <f t="shared" si="234"/>
        <v>40</v>
      </c>
      <c r="BJ293" s="90">
        <f t="shared" ref="BJ293" si="235">SUM(BJ298:BJ300)</f>
        <v>0</v>
      </c>
      <c r="BK293" s="169"/>
      <c r="BL293" s="169"/>
      <c r="BM293" s="169"/>
      <c r="BN293" s="169"/>
      <c r="BO293" s="122"/>
      <c r="BP293" s="169"/>
      <c r="BQ293" s="136"/>
      <c r="BR293" s="185"/>
    </row>
    <row r="294" spans="1:91" s="75" customFormat="1" ht="36" x14ac:dyDescent="0.4">
      <c r="A294" s="188">
        <v>1</v>
      </c>
      <c r="B294" s="191" t="s">
        <v>592</v>
      </c>
      <c r="C294" s="71">
        <f>D294+E294</f>
        <v>20</v>
      </c>
      <c r="D294" s="191"/>
      <c r="E294" s="3">
        <f t="shared" ref="E294:E300" si="236">F294+U294+BG294</f>
        <v>20</v>
      </c>
      <c r="F294" s="3">
        <f t="shared" ref="F294:F300" si="237">G294+K294+L294+M294+R294+S294+T294</f>
        <v>20</v>
      </c>
      <c r="G294" s="3">
        <f t="shared" si="230"/>
        <v>0</v>
      </c>
      <c r="H294" s="3"/>
      <c r="I294" s="3"/>
      <c r="J294" s="3"/>
      <c r="K294" s="3">
        <v>20</v>
      </c>
      <c r="L294" s="3"/>
      <c r="M294" s="3">
        <f t="shared" ref="M294:M300" si="238">N294+O294+P294</f>
        <v>0</v>
      </c>
      <c r="N294" s="3"/>
      <c r="O294" s="3"/>
      <c r="P294" s="3"/>
      <c r="Q294" s="3"/>
      <c r="R294" s="3"/>
      <c r="S294" s="3"/>
      <c r="T294" s="3"/>
      <c r="U294" s="3">
        <f t="shared" ref="U294:U300" si="239">V294+W294+X294+Y294+Z294+AA294+AB294+AC294+AD294+AU294+AV294+AW294+AX294+AY294+AZ294+BA294+BB294+BC294+BD294+BE294+BF294</f>
        <v>0</v>
      </c>
      <c r="V294" s="3"/>
      <c r="W294" s="3"/>
      <c r="X294" s="3"/>
      <c r="Y294" s="3"/>
      <c r="Z294" s="3"/>
      <c r="AA294" s="3"/>
      <c r="AB294" s="3"/>
      <c r="AC294" s="3"/>
      <c r="AD294" s="3">
        <f>SUM(AE294:AT294)</f>
        <v>0</v>
      </c>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f t="shared" ref="BG294:BG300" si="240">BH294+BI294+BJ294</f>
        <v>0</v>
      </c>
      <c r="BH294" s="3"/>
      <c r="BI294" s="3"/>
      <c r="BJ294" s="3"/>
      <c r="BK294" s="170" t="s">
        <v>460</v>
      </c>
      <c r="BL294" s="188" t="s">
        <v>142</v>
      </c>
      <c r="BM294" s="170" t="s">
        <v>593</v>
      </c>
      <c r="BN294" s="188" t="s">
        <v>71</v>
      </c>
      <c r="BO294" s="14"/>
      <c r="BP294" s="188" t="s">
        <v>638</v>
      </c>
      <c r="CH294" s="75">
        <v>2022</v>
      </c>
      <c r="CI294" s="75" t="s">
        <v>610</v>
      </c>
      <c r="CM294" s="75" t="s">
        <v>712</v>
      </c>
    </row>
    <row r="295" spans="1:91" s="75" customFormat="1" ht="36" x14ac:dyDescent="0.4">
      <c r="A295" s="188">
        <v>2</v>
      </c>
      <c r="B295" s="191" t="s">
        <v>594</v>
      </c>
      <c r="C295" s="71">
        <f>D295+E295</f>
        <v>20</v>
      </c>
      <c r="D295" s="191"/>
      <c r="E295" s="3">
        <f t="shared" si="236"/>
        <v>20</v>
      </c>
      <c r="F295" s="3">
        <f t="shared" si="237"/>
        <v>20</v>
      </c>
      <c r="G295" s="3">
        <f t="shared" si="230"/>
        <v>0</v>
      </c>
      <c r="H295" s="3"/>
      <c r="I295" s="3"/>
      <c r="J295" s="3"/>
      <c r="K295" s="3">
        <v>20</v>
      </c>
      <c r="L295" s="3"/>
      <c r="M295" s="3">
        <f t="shared" si="238"/>
        <v>0</v>
      </c>
      <c r="N295" s="3"/>
      <c r="O295" s="3"/>
      <c r="P295" s="3"/>
      <c r="Q295" s="3"/>
      <c r="R295" s="3"/>
      <c r="S295" s="3"/>
      <c r="T295" s="3"/>
      <c r="U295" s="3">
        <f t="shared" si="239"/>
        <v>0</v>
      </c>
      <c r="V295" s="3"/>
      <c r="W295" s="3"/>
      <c r="X295" s="3"/>
      <c r="Y295" s="3"/>
      <c r="Z295" s="3"/>
      <c r="AA295" s="3"/>
      <c r="AB295" s="3"/>
      <c r="AC295" s="3"/>
      <c r="AD295" s="3">
        <f>SUM(AE295:AT295)</f>
        <v>0</v>
      </c>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f t="shared" si="240"/>
        <v>0</v>
      </c>
      <c r="BH295" s="3"/>
      <c r="BI295" s="3"/>
      <c r="BJ295" s="3"/>
      <c r="BK295" s="170" t="s">
        <v>460</v>
      </c>
      <c r="BL295" s="188" t="s">
        <v>142</v>
      </c>
      <c r="BM295" s="170" t="s">
        <v>595</v>
      </c>
      <c r="BN295" s="188" t="s">
        <v>71</v>
      </c>
      <c r="BO295" s="14"/>
      <c r="BP295" s="188" t="s">
        <v>638</v>
      </c>
      <c r="CH295" s="75">
        <v>2022</v>
      </c>
      <c r="CI295" s="75" t="s">
        <v>610</v>
      </c>
    </row>
    <row r="296" spans="1:91" s="75" customFormat="1" ht="36" x14ac:dyDescent="0.4">
      <c r="A296" s="188">
        <v>3</v>
      </c>
      <c r="B296" s="191" t="s">
        <v>596</v>
      </c>
      <c r="C296" s="71">
        <f>D296+E296</f>
        <v>20</v>
      </c>
      <c r="D296" s="191"/>
      <c r="E296" s="3">
        <f t="shared" si="236"/>
        <v>20</v>
      </c>
      <c r="F296" s="3">
        <f t="shared" si="237"/>
        <v>20</v>
      </c>
      <c r="G296" s="3">
        <f t="shared" si="230"/>
        <v>0</v>
      </c>
      <c r="H296" s="3"/>
      <c r="I296" s="3"/>
      <c r="J296" s="3"/>
      <c r="K296" s="3">
        <v>2.8</v>
      </c>
      <c r="L296" s="3">
        <v>17.2</v>
      </c>
      <c r="M296" s="3">
        <f t="shared" si="238"/>
        <v>0</v>
      </c>
      <c r="N296" s="3"/>
      <c r="O296" s="3"/>
      <c r="P296" s="3"/>
      <c r="Q296" s="3"/>
      <c r="R296" s="3"/>
      <c r="S296" s="3"/>
      <c r="T296" s="3"/>
      <c r="U296" s="3">
        <f t="shared" si="239"/>
        <v>0</v>
      </c>
      <c r="V296" s="3"/>
      <c r="W296" s="3"/>
      <c r="X296" s="3"/>
      <c r="Y296" s="3"/>
      <c r="Z296" s="3"/>
      <c r="AA296" s="3"/>
      <c r="AB296" s="3"/>
      <c r="AC296" s="3"/>
      <c r="AD296" s="3">
        <f>SUM(AE296:AT296)</f>
        <v>0</v>
      </c>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f t="shared" si="240"/>
        <v>0</v>
      </c>
      <c r="BH296" s="3"/>
      <c r="BI296" s="3"/>
      <c r="BJ296" s="3"/>
      <c r="BK296" s="170" t="s">
        <v>460</v>
      </c>
      <c r="BL296" s="188" t="s">
        <v>142</v>
      </c>
      <c r="BM296" s="170" t="s">
        <v>597</v>
      </c>
      <c r="BN296" s="188" t="s">
        <v>71</v>
      </c>
      <c r="BO296" s="14"/>
      <c r="BP296" s="188" t="s">
        <v>638</v>
      </c>
      <c r="CH296" s="75">
        <v>2022</v>
      </c>
      <c r="CI296" s="75" t="s">
        <v>610</v>
      </c>
    </row>
    <row r="297" spans="1:91" s="75" customFormat="1" ht="36" x14ac:dyDescent="0.4">
      <c r="A297" s="188">
        <v>4</v>
      </c>
      <c r="B297" s="191" t="s">
        <v>598</v>
      </c>
      <c r="C297" s="71">
        <f>D297+E297</f>
        <v>5</v>
      </c>
      <c r="D297" s="191"/>
      <c r="E297" s="3">
        <f t="shared" si="236"/>
        <v>5</v>
      </c>
      <c r="F297" s="3">
        <f t="shared" si="237"/>
        <v>5</v>
      </c>
      <c r="G297" s="3">
        <f t="shared" si="230"/>
        <v>0</v>
      </c>
      <c r="H297" s="3"/>
      <c r="I297" s="3"/>
      <c r="J297" s="3"/>
      <c r="K297" s="3">
        <v>5</v>
      </c>
      <c r="L297" s="3"/>
      <c r="M297" s="3">
        <f t="shared" si="238"/>
        <v>0</v>
      </c>
      <c r="N297" s="3"/>
      <c r="O297" s="3"/>
      <c r="P297" s="3"/>
      <c r="Q297" s="3"/>
      <c r="R297" s="3"/>
      <c r="S297" s="3"/>
      <c r="T297" s="3"/>
      <c r="U297" s="3">
        <f t="shared" si="239"/>
        <v>0</v>
      </c>
      <c r="V297" s="3"/>
      <c r="W297" s="3"/>
      <c r="X297" s="3"/>
      <c r="Y297" s="3"/>
      <c r="Z297" s="3"/>
      <c r="AA297" s="3"/>
      <c r="AB297" s="3"/>
      <c r="AC297" s="3"/>
      <c r="AD297" s="3">
        <f>SUM(AE297:AT297)</f>
        <v>0</v>
      </c>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f t="shared" si="240"/>
        <v>0</v>
      </c>
      <c r="BH297" s="3"/>
      <c r="BI297" s="3"/>
      <c r="BJ297" s="3"/>
      <c r="BK297" s="170" t="s">
        <v>460</v>
      </c>
      <c r="BL297" s="188" t="s">
        <v>142</v>
      </c>
      <c r="BM297" s="170" t="s">
        <v>599</v>
      </c>
      <c r="BN297" s="188" t="s">
        <v>71</v>
      </c>
      <c r="BO297" s="14"/>
      <c r="BP297" s="188" t="s">
        <v>638</v>
      </c>
      <c r="CH297" s="75">
        <v>2022</v>
      </c>
      <c r="CI297" s="75" t="s">
        <v>610</v>
      </c>
    </row>
    <row r="298" spans="1:91" s="75" customFormat="1" ht="36" x14ac:dyDescent="0.4">
      <c r="A298" s="188">
        <v>5</v>
      </c>
      <c r="B298" s="191" t="s">
        <v>314</v>
      </c>
      <c r="C298" s="71">
        <f t="shared" ref="C298:C302" si="241">D298+E298</f>
        <v>100</v>
      </c>
      <c r="D298" s="3">
        <v>20</v>
      </c>
      <c r="E298" s="3">
        <f t="shared" si="236"/>
        <v>80</v>
      </c>
      <c r="F298" s="3">
        <f t="shared" si="237"/>
        <v>80</v>
      </c>
      <c r="G298" s="3">
        <f t="shared" si="230"/>
        <v>0</v>
      </c>
      <c r="H298" s="3"/>
      <c r="I298" s="3"/>
      <c r="J298" s="3"/>
      <c r="K298" s="3">
        <v>20</v>
      </c>
      <c r="L298" s="3"/>
      <c r="M298" s="3">
        <f t="shared" si="238"/>
        <v>60</v>
      </c>
      <c r="N298" s="3"/>
      <c r="O298" s="3"/>
      <c r="P298" s="3">
        <v>60</v>
      </c>
      <c r="Q298" s="3"/>
      <c r="R298" s="3"/>
      <c r="S298" s="3"/>
      <c r="T298" s="3"/>
      <c r="U298" s="3">
        <f t="shared" si="239"/>
        <v>0</v>
      </c>
      <c r="V298" s="3"/>
      <c r="W298" s="3"/>
      <c r="X298" s="3"/>
      <c r="Y298" s="3"/>
      <c r="Z298" s="3"/>
      <c r="AA298" s="3"/>
      <c r="AB298" s="3"/>
      <c r="AC298" s="3"/>
      <c r="AD298" s="3">
        <f t="shared" ref="AD298:AD300" si="242">SUM(AE298:AT298)</f>
        <v>0</v>
      </c>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f t="shared" si="240"/>
        <v>0</v>
      </c>
      <c r="BH298" s="3"/>
      <c r="BI298" s="3"/>
      <c r="BJ298" s="3"/>
      <c r="BK298" s="170" t="s">
        <v>460</v>
      </c>
      <c r="BL298" s="188" t="s">
        <v>130</v>
      </c>
      <c r="BM298" s="170"/>
      <c r="BN298" s="188" t="s">
        <v>71</v>
      </c>
      <c r="BO298" s="192" t="s">
        <v>439</v>
      </c>
      <c r="BP298" s="188" t="s">
        <v>637</v>
      </c>
      <c r="BQ298" s="133">
        <v>2021</v>
      </c>
      <c r="BR298" s="95">
        <v>2030</v>
      </c>
      <c r="BS298" s="74"/>
      <c r="BT298" s="74"/>
      <c r="BU298" s="74"/>
      <c r="BV298" s="74"/>
      <c r="BW298" s="74"/>
      <c r="BX298" s="74"/>
      <c r="BY298" s="74"/>
      <c r="CH298" s="75">
        <v>2022</v>
      </c>
    </row>
    <row r="299" spans="1:91" s="75" customFormat="1" ht="36" x14ac:dyDescent="0.4">
      <c r="A299" s="188">
        <v>6</v>
      </c>
      <c r="B299" s="191" t="s">
        <v>314</v>
      </c>
      <c r="C299" s="71">
        <f t="shared" si="241"/>
        <v>95</v>
      </c>
      <c r="D299" s="3"/>
      <c r="E299" s="3">
        <f t="shared" si="236"/>
        <v>95</v>
      </c>
      <c r="F299" s="3">
        <f t="shared" si="237"/>
        <v>75</v>
      </c>
      <c r="G299" s="3">
        <f t="shared" si="230"/>
        <v>0</v>
      </c>
      <c r="H299" s="3"/>
      <c r="I299" s="3"/>
      <c r="J299" s="3"/>
      <c r="K299" s="3">
        <v>15</v>
      </c>
      <c r="L299" s="3"/>
      <c r="M299" s="3">
        <f t="shared" si="238"/>
        <v>60</v>
      </c>
      <c r="N299" s="3"/>
      <c r="O299" s="3"/>
      <c r="P299" s="3">
        <v>60</v>
      </c>
      <c r="Q299" s="3"/>
      <c r="R299" s="3"/>
      <c r="S299" s="3"/>
      <c r="T299" s="3"/>
      <c r="U299" s="3">
        <f t="shared" si="239"/>
        <v>0</v>
      </c>
      <c r="V299" s="3"/>
      <c r="W299" s="3"/>
      <c r="X299" s="3"/>
      <c r="Y299" s="3"/>
      <c r="Z299" s="3"/>
      <c r="AA299" s="3"/>
      <c r="AB299" s="3"/>
      <c r="AC299" s="3"/>
      <c r="AD299" s="3">
        <f t="shared" si="242"/>
        <v>0</v>
      </c>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f t="shared" si="240"/>
        <v>20</v>
      </c>
      <c r="BH299" s="3"/>
      <c r="BI299" s="3">
        <v>20</v>
      </c>
      <c r="BJ299" s="3"/>
      <c r="BK299" s="170" t="s">
        <v>460</v>
      </c>
      <c r="BL299" s="188" t="s">
        <v>149</v>
      </c>
      <c r="BM299" s="170"/>
      <c r="BN299" s="188" t="s">
        <v>71</v>
      </c>
      <c r="BO299" s="192" t="s">
        <v>439</v>
      </c>
      <c r="BP299" s="188" t="s">
        <v>637</v>
      </c>
      <c r="BQ299" s="133">
        <v>2021</v>
      </c>
      <c r="BR299" s="103">
        <v>60</v>
      </c>
      <c r="BS299" s="74"/>
      <c r="BT299" s="74"/>
      <c r="BU299" s="74"/>
      <c r="BV299" s="74"/>
      <c r="BW299" s="74"/>
      <c r="BX299" s="74"/>
      <c r="BY299" s="74"/>
      <c r="CH299" s="75">
        <v>2022</v>
      </c>
    </row>
    <row r="300" spans="1:91" s="75" customFormat="1" ht="36" x14ac:dyDescent="0.4">
      <c r="A300" s="188">
        <v>7</v>
      </c>
      <c r="B300" s="191" t="s">
        <v>314</v>
      </c>
      <c r="C300" s="71">
        <f t="shared" si="241"/>
        <v>105</v>
      </c>
      <c r="D300" s="3"/>
      <c r="E300" s="3">
        <f t="shared" si="236"/>
        <v>105</v>
      </c>
      <c r="F300" s="3">
        <f t="shared" si="237"/>
        <v>85</v>
      </c>
      <c r="G300" s="3">
        <f t="shared" si="230"/>
        <v>0</v>
      </c>
      <c r="H300" s="3"/>
      <c r="I300" s="3"/>
      <c r="J300" s="3"/>
      <c r="K300" s="3">
        <v>15</v>
      </c>
      <c r="L300" s="3"/>
      <c r="M300" s="3">
        <f t="shared" si="238"/>
        <v>70</v>
      </c>
      <c r="N300" s="3"/>
      <c r="O300" s="3"/>
      <c r="P300" s="3">
        <v>70</v>
      </c>
      <c r="Q300" s="3"/>
      <c r="R300" s="3"/>
      <c r="S300" s="3"/>
      <c r="T300" s="3"/>
      <c r="U300" s="3">
        <f t="shared" si="239"/>
        <v>0</v>
      </c>
      <c r="V300" s="3"/>
      <c r="W300" s="3"/>
      <c r="X300" s="3"/>
      <c r="Y300" s="3"/>
      <c r="Z300" s="3"/>
      <c r="AA300" s="3"/>
      <c r="AB300" s="3"/>
      <c r="AC300" s="3"/>
      <c r="AD300" s="3">
        <f t="shared" si="242"/>
        <v>0</v>
      </c>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f t="shared" si="240"/>
        <v>20</v>
      </c>
      <c r="BH300" s="3"/>
      <c r="BI300" s="3">
        <v>20</v>
      </c>
      <c r="BJ300" s="3"/>
      <c r="BK300" s="170" t="s">
        <v>460</v>
      </c>
      <c r="BL300" s="188" t="s">
        <v>133</v>
      </c>
      <c r="BM300" s="170" t="s">
        <v>174</v>
      </c>
      <c r="BN300" s="188" t="s">
        <v>71</v>
      </c>
      <c r="BO300" s="192" t="s">
        <v>439</v>
      </c>
      <c r="BP300" s="188" t="s">
        <v>637</v>
      </c>
      <c r="BQ300" s="133">
        <v>2021</v>
      </c>
      <c r="BR300" s="103">
        <v>70</v>
      </c>
      <c r="BS300" s="74"/>
      <c r="BT300" s="74"/>
      <c r="BU300" s="74"/>
      <c r="BV300" s="74"/>
      <c r="BW300" s="74"/>
      <c r="BX300" s="74"/>
      <c r="BY300" s="74"/>
      <c r="CH300" s="75">
        <v>2022</v>
      </c>
    </row>
    <row r="301" spans="1:91" s="68" customFormat="1" ht="17.5" x14ac:dyDescent="0.35">
      <c r="A301" s="89" t="s">
        <v>732</v>
      </c>
      <c r="B301" s="91" t="s">
        <v>18</v>
      </c>
      <c r="C301" s="21">
        <f t="shared" si="241"/>
        <v>1000</v>
      </c>
      <c r="D301" s="90"/>
      <c r="E301" s="90">
        <f t="shared" ref="E301:BJ301" si="243">SUM(E302:E302)</f>
        <v>1000</v>
      </c>
      <c r="F301" s="90">
        <f t="shared" si="243"/>
        <v>1000</v>
      </c>
      <c r="G301" s="90">
        <f t="shared" si="230"/>
        <v>0</v>
      </c>
      <c r="H301" s="90">
        <f t="shared" si="243"/>
        <v>0</v>
      </c>
      <c r="I301" s="90">
        <f t="shared" si="243"/>
        <v>0</v>
      </c>
      <c r="J301" s="90">
        <f t="shared" si="243"/>
        <v>0</v>
      </c>
      <c r="K301" s="90">
        <f t="shared" si="243"/>
        <v>800</v>
      </c>
      <c r="L301" s="90">
        <f t="shared" si="243"/>
        <v>100</v>
      </c>
      <c r="M301" s="90">
        <f t="shared" si="243"/>
        <v>100</v>
      </c>
      <c r="N301" s="90">
        <f t="shared" si="243"/>
        <v>0</v>
      </c>
      <c r="O301" s="90">
        <f t="shared" si="243"/>
        <v>0</v>
      </c>
      <c r="P301" s="90">
        <f t="shared" si="243"/>
        <v>100</v>
      </c>
      <c r="Q301" s="90">
        <f t="shared" si="243"/>
        <v>0</v>
      </c>
      <c r="R301" s="90">
        <f t="shared" si="243"/>
        <v>0</v>
      </c>
      <c r="S301" s="90">
        <f t="shared" si="243"/>
        <v>0</v>
      </c>
      <c r="T301" s="90">
        <f t="shared" si="243"/>
        <v>0</v>
      </c>
      <c r="U301" s="90">
        <f t="shared" si="243"/>
        <v>0</v>
      </c>
      <c r="V301" s="90">
        <f t="shared" si="243"/>
        <v>0</v>
      </c>
      <c r="W301" s="90">
        <f t="shared" si="243"/>
        <v>0</v>
      </c>
      <c r="X301" s="90">
        <f t="shared" si="243"/>
        <v>0</v>
      </c>
      <c r="Y301" s="90">
        <f t="shared" si="243"/>
        <v>0</v>
      </c>
      <c r="Z301" s="90">
        <f t="shared" si="243"/>
        <v>0</v>
      </c>
      <c r="AA301" s="90">
        <f t="shared" si="243"/>
        <v>0</v>
      </c>
      <c r="AB301" s="90">
        <f t="shared" si="243"/>
        <v>0</v>
      </c>
      <c r="AC301" s="90">
        <f t="shared" si="243"/>
        <v>0</v>
      </c>
      <c r="AD301" s="90">
        <f t="shared" si="243"/>
        <v>0</v>
      </c>
      <c r="AE301" s="90">
        <f t="shared" si="243"/>
        <v>0</v>
      </c>
      <c r="AF301" s="90">
        <f t="shared" si="243"/>
        <v>0</v>
      </c>
      <c r="AG301" s="90">
        <f t="shared" si="243"/>
        <v>0</v>
      </c>
      <c r="AH301" s="90">
        <f t="shared" si="243"/>
        <v>0</v>
      </c>
      <c r="AI301" s="90">
        <f t="shared" si="243"/>
        <v>0</v>
      </c>
      <c r="AJ301" s="90">
        <f t="shared" si="243"/>
        <v>0</v>
      </c>
      <c r="AK301" s="90">
        <f t="shared" si="243"/>
        <v>0</v>
      </c>
      <c r="AL301" s="90">
        <f t="shared" si="243"/>
        <v>0</v>
      </c>
      <c r="AM301" s="90">
        <f t="shared" si="243"/>
        <v>0</v>
      </c>
      <c r="AN301" s="90">
        <f t="shared" si="243"/>
        <v>0</v>
      </c>
      <c r="AO301" s="90">
        <f t="shared" si="243"/>
        <v>0</v>
      </c>
      <c r="AP301" s="90">
        <f t="shared" si="243"/>
        <v>0</v>
      </c>
      <c r="AQ301" s="90">
        <f t="shared" si="243"/>
        <v>0</v>
      </c>
      <c r="AR301" s="90">
        <f t="shared" si="243"/>
        <v>0</v>
      </c>
      <c r="AS301" s="90">
        <f t="shared" si="243"/>
        <v>0</v>
      </c>
      <c r="AT301" s="90">
        <f t="shared" si="243"/>
        <v>0</v>
      </c>
      <c r="AU301" s="90">
        <f t="shared" si="243"/>
        <v>0</v>
      </c>
      <c r="AV301" s="90">
        <f t="shared" si="243"/>
        <v>0</v>
      </c>
      <c r="AW301" s="90">
        <f t="shared" si="243"/>
        <v>0</v>
      </c>
      <c r="AX301" s="90">
        <f t="shared" si="243"/>
        <v>0</v>
      </c>
      <c r="AY301" s="90">
        <f t="shared" si="243"/>
        <v>0</v>
      </c>
      <c r="AZ301" s="90">
        <f t="shared" si="243"/>
        <v>0</v>
      </c>
      <c r="BA301" s="90">
        <f t="shared" si="243"/>
        <v>0</v>
      </c>
      <c r="BB301" s="90">
        <f t="shared" si="243"/>
        <v>0</v>
      </c>
      <c r="BC301" s="90">
        <f t="shared" si="243"/>
        <v>0</v>
      </c>
      <c r="BD301" s="90">
        <f t="shared" si="243"/>
        <v>0</v>
      </c>
      <c r="BE301" s="90">
        <f t="shared" si="243"/>
        <v>0</v>
      </c>
      <c r="BF301" s="90">
        <f t="shared" si="243"/>
        <v>0</v>
      </c>
      <c r="BG301" s="90">
        <f t="shared" si="243"/>
        <v>0</v>
      </c>
      <c r="BH301" s="90">
        <f t="shared" si="243"/>
        <v>0</v>
      </c>
      <c r="BI301" s="90">
        <f t="shared" si="243"/>
        <v>0</v>
      </c>
      <c r="BJ301" s="90">
        <f t="shared" si="243"/>
        <v>0</v>
      </c>
      <c r="BK301" s="169"/>
      <c r="BL301" s="169"/>
      <c r="BM301" s="169"/>
      <c r="BN301" s="169"/>
      <c r="BO301" s="122"/>
      <c r="BP301" s="169"/>
      <c r="BQ301" s="136"/>
    </row>
    <row r="302" spans="1:91" s="75" customFormat="1" ht="108" x14ac:dyDescent="0.4">
      <c r="A302" s="188">
        <v>1</v>
      </c>
      <c r="B302" s="191" t="s">
        <v>600</v>
      </c>
      <c r="C302" s="71">
        <f t="shared" si="241"/>
        <v>1000</v>
      </c>
      <c r="D302" s="191"/>
      <c r="E302" s="3">
        <f t="shared" ref="E302" si="244">BG302+U302+F302</f>
        <v>1000</v>
      </c>
      <c r="F302" s="3">
        <f t="shared" ref="F302" si="245">G302+K302+L302+M302+R302+S302+T302</f>
        <v>1000</v>
      </c>
      <c r="G302" s="3">
        <f t="shared" si="230"/>
        <v>0</v>
      </c>
      <c r="H302" s="3"/>
      <c r="I302" s="3"/>
      <c r="J302" s="3"/>
      <c r="K302" s="3">
        <v>800</v>
      </c>
      <c r="L302" s="3">
        <v>100</v>
      </c>
      <c r="M302" s="3">
        <f t="shared" ref="M302" si="246">N302+O302+P302</f>
        <v>100</v>
      </c>
      <c r="N302" s="3"/>
      <c r="O302" s="3"/>
      <c r="P302" s="3">
        <v>100</v>
      </c>
      <c r="Q302" s="3"/>
      <c r="R302" s="3"/>
      <c r="S302" s="3"/>
      <c r="T302" s="3"/>
      <c r="U302" s="3">
        <f t="shared" ref="U302" si="247">V302+W302+X302+Y302+Z302+AA302+AB302+AC302+AD302+AU302+AV302+AW302+AX302+AY302+AZ302+BA302+BB302+BC302+BD302+BE302+BF302</f>
        <v>0</v>
      </c>
      <c r="V302" s="3"/>
      <c r="W302" s="3"/>
      <c r="X302" s="3"/>
      <c r="Y302" s="3"/>
      <c r="Z302" s="3"/>
      <c r="AA302" s="3"/>
      <c r="AB302" s="3"/>
      <c r="AC302" s="3"/>
      <c r="AD302" s="3">
        <f t="shared" ref="AD302" si="248">SUM(AE302:AT302)</f>
        <v>0</v>
      </c>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f t="shared" ref="BG302" si="249">BH302+BI302+BJ302</f>
        <v>0</v>
      </c>
      <c r="BH302" s="3"/>
      <c r="BI302" s="3"/>
      <c r="BJ302" s="3"/>
      <c r="BK302" s="170"/>
      <c r="BL302" s="188" t="s">
        <v>601</v>
      </c>
      <c r="BM302" s="170" t="s">
        <v>174</v>
      </c>
      <c r="BN302" s="80" t="s">
        <v>602</v>
      </c>
      <c r="BO302" s="14"/>
      <c r="BP302" s="188" t="s">
        <v>638</v>
      </c>
      <c r="BS302" s="75" t="s">
        <v>603</v>
      </c>
      <c r="CB302" s="75" t="s">
        <v>604</v>
      </c>
      <c r="CH302" s="75">
        <v>2022</v>
      </c>
    </row>
    <row r="303" spans="1:91" s="67" customFormat="1" x14ac:dyDescent="0.4">
      <c r="A303" s="169"/>
      <c r="B303" s="169" t="s">
        <v>330</v>
      </c>
      <c r="C303" s="21">
        <f>D303+E303</f>
        <v>2544.6750000000002</v>
      </c>
      <c r="D303" s="21">
        <f t="shared" ref="D303:AI303" si="250">D11+D43</f>
        <v>236.33499999999998</v>
      </c>
      <c r="E303" s="21">
        <f t="shared" si="250"/>
        <v>2308.34</v>
      </c>
      <c r="F303" s="21">
        <f t="shared" si="250"/>
        <v>2189.89</v>
      </c>
      <c r="G303" s="21">
        <f t="shared" si="250"/>
        <v>41.94</v>
      </c>
      <c r="H303" s="21">
        <f t="shared" si="250"/>
        <v>14.379999999999997</v>
      </c>
      <c r="I303" s="21">
        <f t="shared" si="250"/>
        <v>23.53</v>
      </c>
      <c r="J303" s="21">
        <f t="shared" si="250"/>
        <v>4.03</v>
      </c>
      <c r="K303" s="21">
        <f t="shared" si="250"/>
        <v>1304.2299999999998</v>
      </c>
      <c r="L303" s="21">
        <f t="shared" si="250"/>
        <v>460.13999999999993</v>
      </c>
      <c r="M303" s="21">
        <f t="shared" si="250"/>
        <v>382.8</v>
      </c>
      <c r="N303" s="21">
        <f t="shared" si="250"/>
        <v>10.239999999999998</v>
      </c>
      <c r="O303" s="21">
        <f t="shared" si="250"/>
        <v>16.5</v>
      </c>
      <c r="P303" s="21">
        <f t="shared" si="250"/>
        <v>356.06000000000006</v>
      </c>
      <c r="Q303" s="21">
        <f t="shared" si="250"/>
        <v>0</v>
      </c>
      <c r="R303" s="21">
        <f t="shared" si="250"/>
        <v>0.78</v>
      </c>
      <c r="S303" s="21">
        <f t="shared" si="250"/>
        <v>0</v>
      </c>
      <c r="T303" s="21">
        <f t="shared" si="250"/>
        <v>0</v>
      </c>
      <c r="U303" s="21">
        <f t="shared" si="250"/>
        <v>47.23</v>
      </c>
      <c r="V303" s="21">
        <f t="shared" si="250"/>
        <v>0.14000000000000001</v>
      </c>
      <c r="W303" s="21">
        <f t="shared" si="250"/>
        <v>0</v>
      </c>
      <c r="X303" s="21">
        <f t="shared" si="250"/>
        <v>0</v>
      </c>
      <c r="Y303" s="21">
        <f t="shared" si="250"/>
        <v>0</v>
      </c>
      <c r="Z303" s="21">
        <f t="shared" si="250"/>
        <v>0</v>
      </c>
      <c r="AA303" s="21">
        <f t="shared" si="250"/>
        <v>0</v>
      </c>
      <c r="AB303" s="21">
        <f t="shared" si="250"/>
        <v>0</v>
      </c>
      <c r="AC303" s="21">
        <f t="shared" si="250"/>
        <v>0</v>
      </c>
      <c r="AD303" s="21">
        <f t="shared" si="250"/>
        <v>4.45</v>
      </c>
      <c r="AE303" s="21">
        <f t="shared" si="250"/>
        <v>1.4000000000000001</v>
      </c>
      <c r="AF303" s="21">
        <f t="shared" si="250"/>
        <v>1.3699999999999999</v>
      </c>
      <c r="AG303" s="21">
        <f t="shared" si="250"/>
        <v>0.02</v>
      </c>
      <c r="AH303" s="21">
        <f t="shared" si="250"/>
        <v>0</v>
      </c>
      <c r="AI303" s="21">
        <f t="shared" si="250"/>
        <v>0.59</v>
      </c>
      <c r="AJ303" s="21">
        <f t="shared" ref="AJ303:BJ303" si="251">AJ11+AJ43</f>
        <v>0.61</v>
      </c>
      <c r="AK303" s="21">
        <f t="shared" si="251"/>
        <v>0.02</v>
      </c>
      <c r="AL303" s="21">
        <f t="shared" si="251"/>
        <v>0</v>
      </c>
      <c r="AM303" s="21">
        <f t="shared" si="251"/>
        <v>0</v>
      </c>
      <c r="AN303" s="21">
        <f t="shared" si="251"/>
        <v>0</v>
      </c>
      <c r="AO303" s="21">
        <f t="shared" si="251"/>
        <v>0</v>
      </c>
      <c r="AP303" s="21">
        <f t="shared" si="251"/>
        <v>0</v>
      </c>
      <c r="AQ303" s="21">
        <f t="shared" si="251"/>
        <v>0.44</v>
      </c>
      <c r="AR303" s="21">
        <f t="shared" si="251"/>
        <v>0</v>
      </c>
      <c r="AS303" s="21">
        <f t="shared" si="251"/>
        <v>0</v>
      </c>
      <c r="AT303" s="21">
        <f t="shared" si="251"/>
        <v>0</v>
      </c>
      <c r="AU303" s="21">
        <f t="shared" si="251"/>
        <v>0</v>
      </c>
      <c r="AV303" s="21">
        <f t="shared" si="251"/>
        <v>0.04</v>
      </c>
      <c r="AW303" s="21">
        <f t="shared" si="251"/>
        <v>0</v>
      </c>
      <c r="AX303" s="21">
        <f t="shared" si="251"/>
        <v>9.7800000000000011</v>
      </c>
      <c r="AY303" s="21">
        <f t="shared" si="251"/>
        <v>4.8999999999999995</v>
      </c>
      <c r="AZ303" s="21">
        <f t="shared" si="251"/>
        <v>0.92999999999999994</v>
      </c>
      <c r="BA303" s="21">
        <f t="shared" si="251"/>
        <v>0.23</v>
      </c>
      <c r="BB303" s="21">
        <f t="shared" si="251"/>
        <v>0</v>
      </c>
      <c r="BC303" s="21">
        <f t="shared" si="251"/>
        <v>0</v>
      </c>
      <c r="BD303" s="21">
        <f t="shared" si="251"/>
        <v>26.76</v>
      </c>
      <c r="BE303" s="21">
        <f t="shared" si="251"/>
        <v>0</v>
      </c>
      <c r="BF303" s="21">
        <f t="shared" si="251"/>
        <v>0</v>
      </c>
      <c r="BG303" s="21">
        <f t="shared" si="251"/>
        <v>71.22</v>
      </c>
      <c r="BH303" s="21">
        <f t="shared" si="251"/>
        <v>0</v>
      </c>
      <c r="BI303" s="21">
        <f t="shared" si="251"/>
        <v>71.22</v>
      </c>
      <c r="BJ303" s="21">
        <f t="shared" si="251"/>
        <v>0</v>
      </c>
      <c r="BK303" s="169"/>
      <c r="BL303" s="10"/>
      <c r="BM303" s="169"/>
      <c r="BN303" s="169"/>
      <c r="BO303" s="169"/>
      <c r="BP303" s="169"/>
      <c r="BQ303" s="139"/>
    </row>
    <row r="304" spans="1:91" ht="33" customHeight="1" x14ac:dyDescent="0.4"/>
  </sheetData>
  <autoFilter ref="A10:DI303"/>
  <mergeCells count="66">
    <mergeCell ref="A1:B1"/>
    <mergeCell ref="A2:BN2"/>
    <mergeCell ref="A3:BN3"/>
    <mergeCell ref="A4:BN4"/>
    <mergeCell ref="A5:A8"/>
    <mergeCell ref="B5:B8"/>
    <mergeCell ref="C5:C8"/>
    <mergeCell ref="D5:D8"/>
    <mergeCell ref="E5:E8"/>
    <mergeCell ref="F5:BJ5"/>
    <mergeCell ref="F6:T6"/>
    <mergeCell ref="U6:BF6"/>
    <mergeCell ref="F7:F8"/>
    <mergeCell ref="G7:J7"/>
    <mergeCell ref="BL5:BL8"/>
    <mergeCell ref="W7:W8"/>
    <mergeCell ref="BP173:BP174"/>
    <mergeCell ref="AB7:AB8"/>
    <mergeCell ref="AC7:AC8"/>
    <mergeCell ref="AD7:AD8"/>
    <mergeCell ref="AV7:AV8"/>
    <mergeCell ref="BK5:BK8"/>
    <mergeCell ref="BF7:BF8"/>
    <mergeCell ref="AE7:AT7"/>
    <mergeCell ref="AU7:AU8"/>
    <mergeCell ref="BB7:BB8"/>
    <mergeCell ref="BC7:BC8"/>
    <mergeCell ref="BD7:BD8"/>
    <mergeCell ref="BO173:BO174"/>
    <mergeCell ref="BG6:BJ8"/>
    <mergeCell ref="B173:B174"/>
    <mergeCell ref="A173:A174"/>
    <mergeCell ref="BO100:BO102"/>
    <mergeCell ref="A114:A115"/>
    <mergeCell ref="B114:B115"/>
    <mergeCell ref="BO114:BO115"/>
    <mergeCell ref="B100:B102"/>
    <mergeCell ref="A100:A102"/>
    <mergeCell ref="A64:A67"/>
    <mergeCell ref="B64:B67"/>
    <mergeCell ref="BO64:BO67"/>
    <mergeCell ref="B103:B104"/>
    <mergeCell ref="A103:A104"/>
    <mergeCell ref="X7:X8"/>
    <mergeCell ref="BP64:BP67"/>
    <mergeCell ref="BP5:BP8"/>
    <mergeCell ref="Y7:Y8"/>
    <mergeCell ref="BA7:BA8"/>
    <mergeCell ref="AA7:AA8"/>
    <mergeCell ref="AX7:AX8"/>
    <mergeCell ref="AY7:AY8"/>
    <mergeCell ref="AZ7:AZ8"/>
    <mergeCell ref="AW7:AW8"/>
    <mergeCell ref="Z7:Z8"/>
    <mergeCell ref="BE7:BE8"/>
    <mergeCell ref="BM5:BM8"/>
    <mergeCell ref="BN5:BN8"/>
    <mergeCell ref="BO5:BO8"/>
    <mergeCell ref="T7:T8"/>
    <mergeCell ref="U7:U8"/>
    <mergeCell ref="V7:V8"/>
    <mergeCell ref="K7:K8"/>
    <mergeCell ref="L7:L8"/>
    <mergeCell ref="M7:Q7"/>
    <mergeCell ref="R7:R8"/>
    <mergeCell ref="S7:S8"/>
  </mergeCells>
  <phoneticPr fontId="16" type="noConversion"/>
  <conditionalFormatting sqref="B103 D103:D104 G103:BK104">
    <cfRule type="duplicateValues" dxfId="13" priority="14" stopIfTrue="1"/>
  </conditionalFormatting>
  <conditionalFormatting sqref="B103 C103:D104 G103:BK104">
    <cfRule type="duplicateValues" dxfId="12" priority="13" stopIfTrue="1"/>
  </conditionalFormatting>
  <conditionalFormatting sqref="B103">
    <cfRule type="duplicateValues" dxfId="11" priority="12" stopIfTrue="1"/>
  </conditionalFormatting>
  <conditionalFormatting sqref="BK103:BK104">
    <cfRule type="duplicateValues" dxfId="10" priority="11" stopIfTrue="1"/>
  </conditionalFormatting>
  <conditionalFormatting sqref="C103:C104">
    <cfRule type="duplicateValues" dxfId="9" priority="10" stopIfTrue="1"/>
  </conditionalFormatting>
  <conditionalFormatting sqref="AD103:AD104">
    <cfRule type="duplicateValues" dxfId="8" priority="9" stopIfTrue="1"/>
  </conditionalFormatting>
  <conditionalFormatting sqref="BK103:BK104">
    <cfRule type="duplicateValues" dxfId="7" priority="8" stopIfTrue="1"/>
  </conditionalFormatting>
  <conditionalFormatting sqref="B227:BK227">
    <cfRule type="duplicateValues" dxfId="6" priority="7" stopIfTrue="1"/>
  </conditionalFormatting>
  <conditionalFormatting sqref="D227:BK227 B227">
    <cfRule type="duplicateValues" dxfId="5" priority="6" stopIfTrue="1"/>
  </conditionalFormatting>
  <conditionalFormatting sqref="B227">
    <cfRule type="duplicateValues" dxfId="4" priority="5" stopIfTrue="1"/>
  </conditionalFormatting>
  <conditionalFormatting sqref="BK227">
    <cfRule type="duplicateValues" dxfId="3" priority="4" stopIfTrue="1"/>
  </conditionalFormatting>
  <conditionalFormatting sqref="C227">
    <cfRule type="duplicateValues" dxfId="2" priority="3" stopIfTrue="1"/>
  </conditionalFormatting>
  <conditionalFormatting sqref="AD227">
    <cfRule type="duplicateValues" dxfId="1" priority="2" stopIfTrue="1"/>
  </conditionalFormatting>
  <conditionalFormatting sqref="BK227">
    <cfRule type="duplicateValues" dxfId="0" priority="1" stopIfTrue="1"/>
  </conditionalFormatting>
  <printOptions horizontalCentered="1"/>
  <pageMargins left="0.511811023622047" right="0.196850393700787" top="0.27559055118110198" bottom="0" header="0" footer="0"/>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70" zoomScaleNormal="70" workbookViewId="0">
      <pane xSplit="4" ySplit="8" topLeftCell="E29" activePane="bottomRight" state="frozen"/>
      <selection pane="topRight" activeCell="F1" sqref="F1"/>
      <selection pane="bottomLeft" activeCell="A11" sqref="A11"/>
      <selection pane="bottomRight" activeCell="F16" sqref="F16"/>
    </sheetView>
  </sheetViews>
  <sheetFormatPr defaultColWidth="8.85546875" defaultRowHeight="18" x14ac:dyDescent="0.4"/>
  <cols>
    <col min="1" max="1" width="6.85546875" style="6" customWidth="1"/>
    <col min="2" max="2" width="42.35546875" style="6" customWidth="1"/>
    <col min="3" max="3" width="16.640625" style="6" customWidth="1"/>
    <col min="4" max="4" width="11.2109375" style="6" customWidth="1"/>
    <col min="5" max="5" width="28.2109375" style="6" customWidth="1"/>
    <col min="6" max="6" width="10.640625" style="6" customWidth="1"/>
    <col min="7" max="8" width="8.85546875" style="6" customWidth="1"/>
    <col min="9" max="16384" width="8.85546875" style="6"/>
  </cols>
  <sheetData>
    <row r="1" spans="1:6" x14ac:dyDescent="0.4">
      <c r="A1" s="221" t="s">
        <v>435</v>
      </c>
      <c r="B1" s="230"/>
      <c r="C1" s="7"/>
      <c r="D1" s="8"/>
      <c r="E1" s="7"/>
    </row>
    <row r="2" spans="1:6" ht="48.75" customHeight="1" x14ac:dyDescent="0.4">
      <c r="A2" s="227" t="s">
        <v>437</v>
      </c>
      <c r="B2" s="227"/>
      <c r="C2" s="227"/>
      <c r="D2" s="227"/>
      <c r="E2" s="227"/>
    </row>
    <row r="3" spans="1:6" ht="28.5" customHeight="1" x14ac:dyDescent="0.4">
      <c r="A3" s="224" t="s">
        <v>434</v>
      </c>
      <c r="B3" s="224"/>
      <c r="C3" s="224"/>
      <c r="D3" s="224"/>
      <c r="E3" s="224"/>
    </row>
    <row r="4" spans="1:6" x14ac:dyDescent="0.4">
      <c r="A4" s="228" t="s">
        <v>2</v>
      </c>
      <c r="B4" s="228"/>
      <c r="C4" s="228"/>
      <c r="D4" s="228"/>
      <c r="E4" s="228"/>
    </row>
    <row r="5" spans="1:6" x14ac:dyDescent="0.4">
      <c r="A5" s="229" t="s">
        <v>3</v>
      </c>
      <c r="B5" s="229" t="s">
        <v>4</v>
      </c>
      <c r="C5" s="229" t="s">
        <v>424</v>
      </c>
      <c r="D5" s="229" t="s">
        <v>423</v>
      </c>
      <c r="E5" s="229" t="s">
        <v>422</v>
      </c>
    </row>
    <row r="6" spans="1:6" x14ac:dyDescent="0.4">
      <c r="A6" s="229"/>
      <c r="B6" s="229"/>
      <c r="C6" s="229"/>
      <c r="D6" s="229"/>
      <c r="E6" s="229"/>
    </row>
    <row r="7" spans="1:6" x14ac:dyDescent="0.4">
      <c r="A7" s="229"/>
      <c r="B7" s="229"/>
      <c r="C7" s="229"/>
      <c r="D7" s="229"/>
      <c r="E7" s="229"/>
    </row>
    <row r="8" spans="1:6" x14ac:dyDescent="0.4">
      <c r="A8" s="229"/>
      <c r="B8" s="229"/>
      <c r="C8" s="229"/>
      <c r="D8" s="229"/>
      <c r="E8" s="229"/>
    </row>
    <row r="9" spans="1:6" ht="54" x14ac:dyDescent="0.4">
      <c r="A9" s="23">
        <v>1</v>
      </c>
      <c r="B9" s="51" t="s">
        <v>375</v>
      </c>
      <c r="C9" s="38" t="s">
        <v>135</v>
      </c>
      <c r="D9" s="25">
        <v>19.999999999999996</v>
      </c>
      <c r="E9" s="26" t="s">
        <v>406</v>
      </c>
    </row>
    <row r="10" spans="1:6" ht="36" x14ac:dyDescent="0.4">
      <c r="A10" s="23">
        <v>2</v>
      </c>
      <c r="B10" s="24" t="s">
        <v>362</v>
      </c>
      <c r="C10" s="25" t="s">
        <v>421</v>
      </c>
      <c r="D10" s="25">
        <v>48.499999999999993</v>
      </c>
      <c r="E10" s="26" t="s">
        <v>395</v>
      </c>
      <c r="F10" s="6" t="s">
        <v>440</v>
      </c>
    </row>
    <row r="11" spans="1:6" ht="54" x14ac:dyDescent="0.4">
      <c r="A11" s="49">
        <v>3</v>
      </c>
      <c r="B11" s="50" t="s">
        <v>184</v>
      </c>
      <c r="C11" s="46" t="s">
        <v>135</v>
      </c>
      <c r="D11" s="45">
        <v>14.4</v>
      </c>
      <c r="E11" s="47" t="s">
        <v>417</v>
      </c>
      <c r="F11" s="6" t="s">
        <v>440</v>
      </c>
    </row>
    <row r="12" spans="1:6" ht="90" x14ac:dyDescent="0.4">
      <c r="A12" s="23">
        <v>4</v>
      </c>
      <c r="B12" s="34" t="s">
        <v>193</v>
      </c>
      <c r="C12" s="23" t="s">
        <v>130</v>
      </c>
      <c r="D12" s="25">
        <v>1.9500000000000002</v>
      </c>
      <c r="E12" s="35"/>
    </row>
    <row r="13" spans="1:6" ht="36" x14ac:dyDescent="0.4">
      <c r="A13" s="23">
        <v>5</v>
      </c>
      <c r="B13" s="33" t="s">
        <v>227</v>
      </c>
      <c r="C13" s="38" t="s">
        <v>128</v>
      </c>
      <c r="D13" s="25">
        <v>2.15</v>
      </c>
      <c r="E13" s="28" t="s">
        <v>397</v>
      </c>
      <c r="F13" s="6" t="s">
        <v>440</v>
      </c>
    </row>
    <row r="14" spans="1:6" ht="36" x14ac:dyDescent="0.4">
      <c r="A14" s="23">
        <v>6</v>
      </c>
      <c r="B14" s="33" t="s">
        <v>229</v>
      </c>
      <c r="C14" s="38" t="s">
        <v>128</v>
      </c>
      <c r="D14" s="25">
        <v>2.1</v>
      </c>
      <c r="E14" s="28" t="s">
        <v>397</v>
      </c>
    </row>
    <row r="15" spans="1:6" ht="36" x14ac:dyDescent="0.4">
      <c r="A15" s="23">
        <v>7</v>
      </c>
      <c r="B15" s="33" t="s">
        <v>230</v>
      </c>
      <c r="C15" s="38" t="s">
        <v>128</v>
      </c>
      <c r="D15" s="25">
        <v>8</v>
      </c>
      <c r="E15" s="28" t="s">
        <v>397</v>
      </c>
    </row>
    <row r="16" spans="1:6" ht="36" x14ac:dyDescent="0.4">
      <c r="A16" s="23">
        <v>8</v>
      </c>
      <c r="B16" s="33" t="s">
        <v>185</v>
      </c>
      <c r="C16" s="38" t="s">
        <v>128</v>
      </c>
      <c r="D16" s="25">
        <v>10</v>
      </c>
      <c r="E16" s="28" t="s">
        <v>397</v>
      </c>
    </row>
    <row r="17" spans="1:6" ht="36" x14ac:dyDescent="0.4">
      <c r="A17" s="23">
        <v>9</v>
      </c>
      <c r="B17" s="34" t="s">
        <v>190</v>
      </c>
      <c r="C17" s="38" t="s">
        <v>128</v>
      </c>
      <c r="D17" s="25">
        <v>11</v>
      </c>
      <c r="E17" s="28" t="s">
        <v>398</v>
      </c>
    </row>
    <row r="18" spans="1:6" ht="36" x14ac:dyDescent="0.4">
      <c r="A18" s="2">
        <v>10</v>
      </c>
      <c r="B18" s="14" t="s">
        <v>393</v>
      </c>
      <c r="C18" s="4" t="s">
        <v>128</v>
      </c>
      <c r="D18" s="3">
        <v>1.6</v>
      </c>
      <c r="E18" s="5"/>
    </row>
    <row r="19" spans="1:6" x14ac:dyDescent="0.4">
      <c r="A19" s="2">
        <v>11</v>
      </c>
      <c r="B19" s="16" t="s">
        <v>268</v>
      </c>
      <c r="C19" s="4" t="s">
        <v>128</v>
      </c>
      <c r="D19" s="3">
        <v>0.2</v>
      </c>
      <c r="E19" s="5"/>
    </row>
    <row r="20" spans="1:6" ht="54" x14ac:dyDescent="0.4">
      <c r="A20" s="23">
        <v>12</v>
      </c>
      <c r="B20" s="36" t="s">
        <v>270</v>
      </c>
      <c r="C20" s="23" t="s">
        <v>130</v>
      </c>
      <c r="D20" s="25">
        <v>0.5</v>
      </c>
      <c r="E20" s="28" t="s">
        <v>414</v>
      </c>
      <c r="F20" s="6" t="s">
        <v>440</v>
      </c>
    </row>
    <row r="21" spans="1:6" ht="54" x14ac:dyDescent="0.4">
      <c r="A21" s="23">
        <v>13</v>
      </c>
      <c r="B21" s="36" t="s">
        <v>277</v>
      </c>
      <c r="C21" s="23" t="s">
        <v>130</v>
      </c>
      <c r="D21" s="25">
        <v>1</v>
      </c>
      <c r="E21" s="28" t="s">
        <v>414</v>
      </c>
      <c r="F21" s="6" t="s">
        <v>440</v>
      </c>
    </row>
    <row r="22" spans="1:6" ht="98.25" customHeight="1" x14ac:dyDescent="0.4">
      <c r="A22" s="23">
        <v>14</v>
      </c>
      <c r="B22" s="27" t="s">
        <v>363</v>
      </c>
      <c r="C22" s="23" t="s">
        <v>147</v>
      </c>
      <c r="D22" s="25">
        <v>5.7000000000000002E-3</v>
      </c>
      <c r="E22" s="28" t="s">
        <v>409</v>
      </c>
      <c r="F22" s="6" t="s">
        <v>440</v>
      </c>
    </row>
    <row r="23" spans="1:6" ht="36" x14ac:dyDescent="0.4">
      <c r="A23" s="23">
        <v>15</v>
      </c>
      <c r="B23" s="27" t="s">
        <v>281</v>
      </c>
      <c r="C23" s="23" t="s">
        <v>147</v>
      </c>
      <c r="D23" s="25">
        <v>7.0000000000000007E-2</v>
      </c>
      <c r="E23" s="28" t="s">
        <v>410</v>
      </c>
      <c r="F23" s="6" t="s">
        <v>440</v>
      </c>
    </row>
    <row r="24" spans="1:6" ht="72" x14ac:dyDescent="0.4">
      <c r="A24" s="23">
        <v>16</v>
      </c>
      <c r="B24" s="27" t="s">
        <v>282</v>
      </c>
      <c r="C24" s="23" t="s">
        <v>149</v>
      </c>
      <c r="D24" s="25">
        <v>3.3</v>
      </c>
      <c r="E24" s="28" t="s">
        <v>413</v>
      </c>
    </row>
    <row r="25" spans="1:6" ht="36" x14ac:dyDescent="0.4">
      <c r="A25" s="23">
        <v>17</v>
      </c>
      <c r="B25" s="33" t="s">
        <v>283</v>
      </c>
      <c r="C25" s="23" t="s">
        <v>140</v>
      </c>
      <c r="D25" s="25">
        <v>23.75</v>
      </c>
      <c r="E25" s="26" t="s">
        <v>402</v>
      </c>
    </row>
    <row r="26" spans="1:6" ht="36" x14ac:dyDescent="0.4">
      <c r="A26" s="23">
        <v>18</v>
      </c>
      <c r="B26" s="39" t="s">
        <v>287</v>
      </c>
      <c r="C26" s="38" t="s">
        <v>128</v>
      </c>
      <c r="D26" s="25">
        <v>7</v>
      </c>
      <c r="E26" s="28" t="s">
        <v>391</v>
      </c>
    </row>
    <row r="27" spans="1:6" ht="54" x14ac:dyDescent="0.4">
      <c r="A27" s="23">
        <v>19</v>
      </c>
      <c r="B27" s="32" t="s">
        <v>373</v>
      </c>
      <c r="C27" s="23" t="s">
        <v>149</v>
      </c>
      <c r="D27" s="25">
        <v>1.3</v>
      </c>
      <c r="E27" s="28" t="s">
        <v>414</v>
      </c>
    </row>
    <row r="28" spans="1:6" ht="72" x14ac:dyDescent="0.4">
      <c r="A28" s="23">
        <v>20</v>
      </c>
      <c r="B28" s="33" t="s">
        <v>297</v>
      </c>
      <c r="C28" s="23" t="s">
        <v>149</v>
      </c>
      <c r="D28" s="25">
        <v>9.7299999999999986</v>
      </c>
      <c r="E28" s="28" t="s">
        <v>415</v>
      </c>
    </row>
    <row r="29" spans="1:6" x14ac:dyDescent="0.4">
      <c r="A29" s="49">
        <v>21</v>
      </c>
      <c r="B29" s="53" t="s">
        <v>301</v>
      </c>
      <c r="C29" s="49" t="s">
        <v>133</v>
      </c>
      <c r="D29" s="45">
        <v>5</v>
      </c>
      <c r="E29" s="48"/>
      <c r="F29" s="6" t="s">
        <v>440</v>
      </c>
    </row>
    <row r="30" spans="1:6" x14ac:dyDescent="0.4">
      <c r="A30" s="49">
        <v>22</v>
      </c>
      <c r="B30" s="53" t="s">
        <v>302</v>
      </c>
      <c r="C30" s="49" t="s">
        <v>133</v>
      </c>
      <c r="D30" s="45">
        <v>4</v>
      </c>
      <c r="E30" s="48"/>
      <c r="F30" s="6" t="s">
        <v>440</v>
      </c>
    </row>
    <row r="31" spans="1:6" x14ac:dyDescent="0.4">
      <c r="A31" s="2">
        <v>23</v>
      </c>
      <c r="B31" s="22" t="s">
        <v>304</v>
      </c>
      <c r="C31" s="4" t="s">
        <v>137</v>
      </c>
      <c r="D31" s="3">
        <v>1.1400000000000001</v>
      </c>
      <c r="E31" s="5"/>
    </row>
    <row r="32" spans="1:6" ht="36" x14ac:dyDescent="0.4">
      <c r="A32" s="2">
        <v>24</v>
      </c>
      <c r="B32" s="14" t="s">
        <v>306</v>
      </c>
      <c r="C32" s="4" t="s">
        <v>128</v>
      </c>
      <c r="D32" s="3">
        <v>0.2</v>
      </c>
      <c r="E32" s="15" t="s">
        <v>386</v>
      </c>
    </row>
    <row r="33" spans="1:6" ht="36" x14ac:dyDescent="0.4">
      <c r="A33" s="23">
        <v>25</v>
      </c>
      <c r="B33" s="34" t="s">
        <v>308</v>
      </c>
      <c r="C33" s="23" t="s">
        <v>130</v>
      </c>
      <c r="D33" s="25">
        <v>0.5</v>
      </c>
      <c r="E33" s="28" t="s">
        <v>416</v>
      </c>
      <c r="F33" s="6" t="s">
        <v>440</v>
      </c>
    </row>
    <row r="34" spans="1:6" ht="36" x14ac:dyDescent="0.4">
      <c r="A34" s="23">
        <v>26</v>
      </c>
      <c r="B34" s="33" t="s">
        <v>357</v>
      </c>
      <c r="C34" s="38" t="s">
        <v>128</v>
      </c>
      <c r="D34" s="25">
        <v>5</v>
      </c>
      <c r="E34" s="26" t="s">
        <v>392</v>
      </c>
    </row>
    <row r="35" spans="1:6" ht="36" x14ac:dyDescent="0.4">
      <c r="A35" s="23">
        <v>27</v>
      </c>
      <c r="B35" s="33" t="s">
        <v>311</v>
      </c>
      <c r="C35" s="23" t="s">
        <v>140</v>
      </c>
      <c r="D35" s="25">
        <v>0.5</v>
      </c>
      <c r="E35" s="28" t="s">
        <v>403</v>
      </c>
    </row>
    <row r="36" spans="1:6" x14ac:dyDescent="0.4">
      <c r="A36" s="9"/>
      <c r="B36" s="12" t="s">
        <v>330</v>
      </c>
      <c r="C36" s="10"/>
      <c r="D36" s="21">
        <f>SUM(D9:D35)</f>
        <v>182.89569999999995</v>
      </c>
      <c r="E36" s="9"/>
    </row>
  </sheetData>
  <autoFilter ref="A8:E36"/>
  <mergeCells count="9">
    <mergeCell ref="A2:E2"/>
    <mergeCell ref="A3:E3"/>
    <mergeCell ref="A4:E4"/>
    <mergeCell ref="E5:E8"/>
    <mergeCell ref="A1:B1"/>
    <mergeCell ref="A5:A8"/>
    <mergeCell ref="B5:B8"/>
    <mergeCell ref="C5:C8"/>
    <mergeCell ref="D5:D8"/>
  </mergeCells>
  <printOptions horizontalCentered="1"/>
  <pageMargins left="0.75" right="0.45" top="0.75" bottom="0.2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Zeros="0" zoomScale="70" zoomScaleNormal="70" workbookViewId="0">
      <pane xSplit="2" ySplit="8" topLeftCell="C16" activePane="bottomRight" state="frozen"/>
      <selection pane="topRight" activeCell="F1" sqref="F1"/>
      <selection pane="bottomLeft" activeCell="A11" sqref="A11"/>
      <selection pane="bottomRight" activeCell="B30" sqref="B30"/>
    </sheetView>
  </sheetViews>
  <sheetFormatPr defaultColWidth="8.85546875" defaultRowHeight="18" x14ac:dyDescent="0.4"/>
  <cols>
    <col min="1" max="1" width="6.85546875" style="6" customWidth="1"/>
    <col min="2" max="2" width="28.5703125" style="6" customWidth="1"/>
    <col min="3" max="3" width="12.2109375" style="6" customWidth="1"/>
    <col min="4" max="4" width="15.2109375" style="6" customWidth="1"/>
    <col min="5" max="5" width="8" style="6" customWidth="1"/>
    <col min="6" max="6" width="7.78515625" style="6" customWidth="1"/>
    <col min="7" max="7" width="8.5703125" style="6" customWidth="1"/>
    <col min="8" max="8" width="7.35546875" style="6" customWidth="1"/>
    <col min="9" max="11" width="6.85546875" style="6" customWidth="1"/>
    <col min="12" max="14" width="7.35546875" style="6" customWidth="1"/>
    <col min="15" max="15" width="9.2109375" style="6" hidden="1" customWidth="1"/>
    <col min="16" max="16" width="9.2109375" style="6" customWidth="1"/>
    <col min="17" max="17" width="11.78515625" style="6" customWidth="1"/>
    <col min="18" max="18" width="12.85546875" style="6" customWidth="1"/>
    <col min="19" max="20" width="10.640625" style="6" customWidth="1"/>
    <col min="21" max="22" width="8.85546875" style="6" customWidth="1"/>
    <col min="23" max="16384" width="8.85546875" style="6"/>
  </cols>
  <sheetData>
    <row r="1" spans="1:16" x14ac:dyDescent="0.4">
      <c r="A1" s="221" t="s">
        <v>436</v>
      </c>
      <c r="B1" s="230"/>
      <c r="C1" s="7"/>
      <c r="D1" s="7"/>
      <c r="E1" s="8"/>
      <c r="F1" s="8"/>
      <c r="G1" s="8"/>
      <c r="H1" s="7"/>
      <c r="I1" s="8"/>
      <c r="J1" s="8"/>
      <c r="K1" s="7"/>
      <c r="L1" s="7"/>
      <c r="M1" s="7"/>
      <c r="N1" s="7"/>
      <c r="O1" s="7"/>
    </row>
    <row r="2" spans="1:16" ht="58.5" customHeight="1" x14ac:dyDescent="0.4">
      <c r="A2" s="227" t="s">
        <v>433</v>
      </c>
      <c r="B2" s="227"/>
      <c r="C2" s="227"/>
      <c r="D2" s="227"/>
      <c r="E2" s="227"/>
      <c r="F2" s="227"/>
      <c r="G2" s="227"/>
      <c r="H2" s="227"/>
      <c r="I2" s="227"/>
      <c r="J2" s="227"/>
      <c r="K2" s="227"/>
      <c r="L2" s="227"/>
      <c r="M2" s="227"/>
      <c r="N2" s="227"/>
      <c r="O2" s="227"/>
    </row>
    <row r="3" spans="1:16" ht="28.5" customHeight="1" x14ac:dyDescent="0.4">
      <c r="A3" s="224" t="s">
        <v>434</v>
      </c>
      <c r="B3" s="224"/>
      <c r="C3" s="224"/>
      <c r="D3" s="224"/>
      <c r="E3" s="224"/>
      <c r="F3" s="224"/>
      <c r="G3" s="224"/>
      <c r="H3" s="224"/>
      <c r="I3" s="224"/>
      <c r="J3" s="224"/>
      <c r="K3" s="224"/>
      <c r="L3" s="224"/>
      <c r="M3" s="224"/>
      <c r="N3" s="224"/>
      <c r="O3" s="224"/>
    </row>
    <row r="4" spans="1:16" x14ac:dyDescent="0.4">
      <c r="A4" s="225" t="s">
        <v>2</v>
      </c>
      <c r="B4" s="225"/>
      <c r="C4" s="225"/>
      <c r="D4" s="225"/>
      <c r="E4" s="225"/>
      <c r="F4" s="225"/>
      <c r="G4" s="225"/>
      <c r="H4" s="225"/>
      <c r="I4" s="225"/>
      <c r="J4" s="225"/>
      <c r="K4" s="225"/>
      <c r="L4" s="225"/>
      <c r="M4" s="225"/>
      <c r="N4" s="225"/>
      <c r="O4" s="225"/>
    </row>
    <row r="5" spans="1:16" ht="23.25" customHeight="1" x14ac:dyDescent="0.4">
      <c r="A5" s="229" t="s">
        <v>3</v>
      </c>
      <c r="B5" s="229" t="s">
        <v>4</v>
      </c>
      <c r="C5" s="229" t="s">
        <v>424</v>
      </c>
      <c r="D5" s="229" t="s">
        <v>420</v>
      </c>
      <c r="E5" s="229" t="s">
        <v>432</v>
      </c>
      <c r="F5" s="229"/>
      <c r="G5" s="229"/>
      <c r="H5" s="229"/>
      <c r="I5" s="229"/>
      <c r="J5" s="229"/>
      <c r="K5" s="229"/>
      <c r="L5" s="229"/>
      <c r="M5" s="229"/>
      <c r="N5" s="229"/>
      <c r="O5" s="229" t="s">
        <v>9</v>
      </c>
    </row>
    <row r="6" spans="1:16" ht="43.5" customHeight="1" x14ac:dyDescent="0.4">
      <c r="A6" s="229"/>
      <c r="B6" s="229"/>
      <c r="C6" s="229"/>
      <c r="D6" s="229"/>
      <c r="E6" s="229" t="s">
        <v>429</v>
      </c>
      <c r="F6" s="229"/>
      <c r="G6" s="229"/>
      <c r="H6" s="229"/>
      <c r="I6" s="229" t="s">
        <v>430</v>
      </c>
      <c r="J6" s="229"/>
      <c r="K6" s="229"/>
      <c r="L6" s="229" t="s">
        <v>431</v>
      </c>
      <c r="M6" s="229"/>
      <c r="N6" s="229"/>
      <c r="O6" s="229"/>
    </row>
    <row r="7" spans="1:16" ht="100.5" customHeight="1" x14ac:dyDescent="0.4">
      <c r="A7" s="229"/>
      <c r="B7" s="229"/>
      <c r="C7" s="229"/>
      <c r="D7" s="229"/>
      <c r="E7" s="9" t="s">
        <v>425</v>
      </c>
      <c r="F7" s="9" t="s">
        <v>426</v>
      </c>
      <c r="G7" s="9" t="s">
        <v>44</v>
      </c>
      <c r="H7" s="9" t="s">
        <v>45</v>
      </c>
      <c r="I7" s="9" t="s">
        <v>425</v>
      </c>
      <c r="J7" s="9" t="s">
        <v>427</v>
      </c>
      <c r="K7" s="9" t="s">
        <v>428</v>
      </c>
      <c r="L7" s="9" t="s">
        <v>425</v>
      </c>
      <c r="M7" s="9" t="s">
        <v>427</v>
      </c>
      <c r="N7" s="9" t="s">
        <v>428</v>
      </c>
      <c r="O7" s="229"/>
    </row>
    <row r="8" spans="1:16" x14ac:dyDescent="0.4">
      <c r="A8" s="11"/>
      <c r="B8" s="12"/>
      <c r="C8" s="10"/>
      <c r="D8" s="10"/>
      <c r="E8" s="13"/>
      <c r="F8" s="13"/>
      <c r="G8" s="13"/>
      <c r="H8" s="13"/>
      <c r="I8" s="13"/>
      <c r="J8" s="13"/>
      <c r="K8" s="13"/>
      <c r="L8" s="13"/>
      <c r="M8" s="13"/>
      <c r="N8" s="13"/>
      <c r="O8" s="10"/>
    </row>
    <row r="9" spans="1:16" ht="54" x14ac:dyDescent="0.4">
      <c r="A9" s="23">
        <v>1</v>
      </c>
      <c r="B9" s="32" t="s">
        <v>127</v>
      </c>
      <c r="C9" s="23" t="s">
        <v>133</v>
      </c>
      <c r="D9" s="26" t="s">
        <v>405</v>
      </c>
      <c r="E9" s="25">
        <f t="shared" ref="E9" si="0">F9+G9+H9</f>
        <v>0.2</v>
      </c>
      <c r="F9" s="25">
        <v>0.2</v>
      </c>
      <c r="G9" s="25"/>
      <c r="H9" s="25"/>
      <c r="I9" s="25"/>
      <c r="J9" s="25"/>
      <c r="K9" s="25"/>
      <c r="L9" s="25"/>
      <c r="M9" s="25"/>
      <c r="N9" s="25"/>
      <c r="O9" s="2" t="s">
        <v>134</v>
      </c>
    </row>
    <row r="10" spans="1:16" ht="90" x14ac:dyDescent="0.4">
      <c r="A10" s="23">
        <v>2</v>
      </c>
      <c r="B10" s="40" t="s">
        <v>377</v>
      </c>
      <c r="C10" s="26" t="s">
        <v>128</v>
      </c>
      <c r="D10" s="41" t="s">
        <v>384</v>
      </c>
      <c r="E10" s="42">
        <v>0.18</v>
      </c>
      <c r="F10" s="42"/>
      <c r="G10" s="43"/>
      <c r="H10" s="25"/>
      <c r="I10" s="42"/>
      <c r="J10" s="42"/>
      <c r="K10" s="25"/>
      <c r="L10" s="25"/>
      <c r="M10" s="25"/>
      <c r="N10" s="25"/>
      <c r="O10" s="2"/>
    </row>
    <row r="11" spans="1:16" ht="54" x14ac:dyDescent="0.4">
      <c r="A11" s="23">
        <v>3</v>
      </c>
      <c r="B11" s="29" t="s">
        <v>153</v>
      </c>
      <c r="C11" s="23" t="s">
        <v>133</v>
      </c>
      <c r="D11" s="26" t="s">
        <v>401</v>
      </c>
      <c r="E11" s="25">
        <f t="shared" ref="E11" si="1">F11+G11+H11</f>
        <v>0.2</v>
      </c>
      <c r="F11" s="25">
        <v>0.2</v>
      </c>
      <c r="G11" s="25"/>
      <c r="H11" s="25"/>
      <c r="I11" s="25"/>
      <c r="J11" s="25"/>
      <c r="K11" s="25"/>
      <c r="L11" s="25"/>
      <c r="M11" s="25"/>
      <c r="N11" s="25"/>
      <c r="O11" s="2" t="s">
        <v>158</v>
      </c>
    </row>
    <row r="12" spans="1:16" ht="72" x14ac:dyDescent="0.4">
      <c r="A12" s="23">
        <v>4</v>
      </c>
      <c r="B12" s="52" t="s">
        <v>375</v>
      </c>
      <c r="C12" s="38" t="s">
        <v>135</v>
      </c>
      <c r="D12" s="26" t="s">
        <v>406</v>
      </c>
      <c r="E12" s="25">
        <f t="shared" ref="E12:E15" si="2">F12+G12+H12</f>
        <v>0.17</v>
      </c>
      <c r="F12" s="25"/>
      <c r="G12" s="25">
        <v>0.17</v>
      </c>
      <c r="H12" s="25"/>
      <c r="I12" s="44"/>
      <c r="J12" s="44"/>
      <c r="K12" s="25"/>
      <c r="L12" s="25"/>
      <c r="M12" s="25"/>
      <c r="N12" s="25"/>
      <c r="O12" s="2" t="s">
        <v>178</v>
      </c>
    </row>
    <row r="13" spans="1:16" ht="54" x14ac:dyDescent="0.4">
      <c r="A13" s="49">
        <v>5</v>
      </c>
      <c r="B13" s="54" t="s">
        <v>362</v>
      </c>
      <c r="C13" s="49" t="s">
        <v>133</v>
      </c>
      <c r="D13" s="47" t="s">
        <v>395</v>
      </c>
      <c r="E13" s="45">
        <f t="shared" si="2"/>
        <v>0.28000000000000003</v>
      </c>
      <c r="F13" s="45"/>
      <c r="G13" s="45">
        <v>0.28000000000000003</v>
      </c>
      <c r="H13" s="45"/>
      <c r="I13" s="45"/>
      <c r="J13" s="45"/>
      <c r="K13" s="45"/>
      <c r="L13" s="45"/>
      <c r="M13" s="45"/>
      <c r="N13" s="45"/>
      <c r="O13" s="2" t="s">
        <v>183</v>
      </c>
      <c r="P13" s="6" t="s">
        <v>440</v>
      </c>
    </row>
    <row r="14" spans="1:16" ht="54" x14ac:dyDescent="0.4">
      <c r="A14" s="23">
        <v>6</v>
      </c>
      <c r="B14" s="30" t="s">
        <v>191</v>
      </c>
      <c r="C14" s="23" t="s">
        <v>147</v>
      </c>
      <c r="D14" s="28" t="s">
        <v>397</v>
      </c>
      <c r="E14" s="25">
        <f t="shared" si="2"/>
        <v>1</v>
      </c>
      <c r="F14" s="25">
        <v>1</v>
      </c>
      <c r="G14" s="25"/>
      <c r="H14" s="25"/>
      <c r="I14" s="31"/>
      <c r="J14" s="25"/>
      <c r="K14" s="25"/>
      <c r="L14" s="25"/>
      <c r="M14" s="25"/>
      <c r="N14" s="25"/>
      <c r="O14" s="2" t="s">
        <v>192</v>
      </c>
    </row>
    <row r="15" spans="1:16" ht="144" x14ac:dyDescent="0.4">
      <c r="A15" s="23">
        <v>7</v>
      </c>
      <c r="B15" s="37" t="s">
        <v>193</v>
      </c>
      <c r="C15" s="23" t="s">
        <v>130</v>
      </c>
      <c r="D15" s="35"/>
      <c r="E15" s="25">
        <f t="shared" si="2"/>
        <v>0.76</v>
      </c>
      <c r="F15" s="25"/>
      <c r="G15" s="25">
        <v>0.76</v>
      </c>
      <c r="H15" s="25"/>
      <c r="I15" s="25"/>
      <c r="J15" s="25"/>
      <c r="K15" s="25"/>
      <c r="L15" s="25"/>
      <c r="M15" s="25"/>
      <c r="N15" s="25"/>
      <c r="O15" s="2" t="s">
        <v>194</v>
      </c>
    </row>
    <row r="16" spans="1:16" ht="54" x14ac:dyDescent="0.4">
      <c r="A16" s="23">
        <v>8</v>
      </c>
      <c r="B16" s="33" t="s">
        <v>230</v>
      </c>
      <c r="C16" s="38" t="s">
        <v>128</v>
      </c>
      <c r="D16" s="28" t="s">
        <v>397</v>
      </c>
      <c r="E16" s="25">
        <f t="shared" ref="E16:E18" si="3">F16+G16+H16</f>
        <v>0.5</v>
      </c>
      <c r="F16" s="25">
        <v>0.5</v>
      </c>
      <c r="G16" s="25"/>
      <c r="H16" s="25"/>
      <c r="I16" s="25"/>
      <c r="J16" s="25"/>
      <c r="K16" s="25"/>
      <c r="L16" s="25"/>
      <c r="M16" s="25"/>
      <c r="N16" s="25"/>
      <c r="O16" s="2" t="s">
        <v>231</v>
      </c>
    </row>
    <row r="17" spans="1:16" ht="54" x14ac:dyDescent="0.4">
      <c r="A17" s="23">
        <v>9</v>
      </c>
      <c r="B17" s="33" t="s">
        <v>185</v>
      </c>
      <c r="C17" s="38" t="s">
        <v>128</v>
      </c>
      <c r="D17" s="28" t="s">
        <v>397</v>
      </c>
      <c r="E17" s="25">
        <f t="shared" si="3"/>
        <v>2</v>
      </c>
      <c r="F17" s="25">
        <v>2</v>
      </c>
      <c r="G17" s="25"/>
      <c r="H17" s="25"/>
      <c r="I17" s="25"/>
      <c r="J17" s="25"/>
      <c r="K17" s="25"/>
      <c r="L17" s="25"/>
      <c r="M17" s="25"/>
      <c r="N17" s="25"/>
      <c r="O17" s="2" t="s">
        <v>232</v>
      </c>
    </row>
    <row r="18" spans="1:16" ht="54" x14ac:dyDescent="0.4">
      <c r="A18" s="23">
        <v>10</v>
      </c>
      <c r="B18" s="37" t="s">
        <v>190</v>
      </c>
      <c r="C18" s="38" t="s">
        <v>128</v>
      </c>
      <c r="D18" s="28" t="s">
        <v>398</v>
      </c>
      <c r="E18" s="25">
        <f t="shared" si="3"/>
        <v>0.5</v>
      </c>
      <c r="F18" s="25">
        <v>0.5</v>
      </c>
      <c r="G18" s="25"/>
      <c r="H18" s="25"/>
      <c r="I18" s="25"/>
      <c r="J18" s="25"/>
      <c r="K18" s="25"/>
      <c r="L18" s="25"/>
      <c r="M18" s="25"/>
      <c r="N18" s="25"/>
      <c r="O18" s="2" t="s">
        <v>233</v>
      </c>
    </row>
    <row r="19" spans="1:16" s="20" customFormat="1" ht="90" x14ac:dyDescent="0.4">
      <c r="A19" s="2">
        <v>11</v>
      </c>
      <c r="B19" s="17" t="s">
        <v>358</v>
      </c>
      <c r="C19" s="1" t="s">
        <v>138</v>
      </c>
      <c r="D19" s="18" t="s">
        <v>386</v>
      </c>
      <c r="E19" s="19">
        <f t="shared" ref="E19" si="4">F19+G19+H19</f>
        <v>0.02</v>
      </c>
      <c r="F19" s="2">
        <v>0.02</v>
      </c>
      <c r="G19" s="2"/>
      <c r="H19" s="2"/>
      <c r="I19" s="1"/>
      <c r="J19" s="1"/>
      <c r="K19" s="1"/>
      <c r="L19" s="1"/>
      <c r="M19" s="1"/>
      <c r="N19" s="2"/>
      <c r="O19" s="1" t="s">
        <v>359</v>
      </c>
      <c r="P19" s="6"/>
    </row>
    <row r="20" spans="1:16" s="20" customFormat="1" x14ac:dyDescent="0.4">
      <c r="A20" s="49">
        <v>12</v>
      </c>
      <c r="B20" s="55" t="s">
        <v>262</v>
      </c>
      <c r="C20" s="56" t="s">
        <v>133</v>
      </c>
      <c r="D20" s="57"/>
      <c r="E20" s="58">
        <f t="shared" ref="E20" si="5">F20+G20+H20</f>
        <v>0.03</v>
      </c>
      <c r="F20" s="45">
        <v>0.03</v>
      </c>
      <c r="G20" s="45"/>
      <c r="H20" s="45"/>
      <c r="I20" s="58"/>
      <c r="J20" s="58"/>
      <c r="K20" s="58"/>
      <c r="L20" s="58"/>
      <c r="M20" s="58"/>
      <c r="N20" s="45"/>
      <c r="O20" s="1" t="s">
        <v>263</v>
      </c>
      <c r="P20" s="6" t="s">
        <v>440</v>
      </c>
    </row>
    <row r="21" spans="1:16" ht="108" x14ac:dyDescent="0.4">
      <c r="A21" s="23">
        <v>13</v>
      </c>
      <c r="B21" s="36" t="s">
        <v>270</v>
      </c>
      <c r="C21" s="23" t="s">
        <v>130</v>
      </c>
      <c r="D21" s="28" t="s">
        <v>414</v>
      </c>
      <c r="E21" s="25">
        <f t="shared" ref="E21:E22" si="6">F21+G21+H21</f>
        <v>0.5</v>
      </c>
      <c r="F21" s="25"/>
      <c r="G21" s="25">
        <v>0.5</v>
      </c>
      <c r="H21" s="25"/>
      <c r="I21" s="25"/>
      <c r="J21" s="25"/>
      <c r="K21" s="25"/>
      <c r="L21" s="25"/>
      <c r="M21" s="25"/>
      <c r="N21" s="25"/>
      <c r="O21" s="2" t="s">
        <v>271</v>
      </c>
      <c r="P21" s="6" t="s">
        <v>440</v>
      </c>
    </row>
    <row r="22" spans="1:16" ht="108" x14ac:dyDescent="0.4">
      <c r="A22" s="23">
        <v>14</v>
      </c>
      <c r="B22" s="36" t="s">
        <v>277</v>
      </c>
      <c r="C22" s="23" t="s">
        <v>130</v>
      </c>
      <c r="D22" s="28" t="s">
        <v>414</v>
      </c>
      <c r="E22" s="25">
        <f t="shared" si="6"/>
        <v>1</v>
      </c>
      <c r="F22" s="25"/>
      <c r="G22" s="25">
        <v>1</v>
      </c>
      <c r="H22" s="25"/>
      <c r="I22" s="25"/>
      <c r="J22" s="25"/>
      <c r="K22" s="25"/>
      <c r="L22" s="25"/>
      <c r="M22" s="25"/>
      <c r="N22" s="25"/>
      <c r="O22" s="2" t="s">
        <v>278</v>
      </c>
      <c r="P22" s="6" t="s">
        <v>441</v>
      </c>
    </row>
    <row r="23" spans="1:16" ht="54" x14ac:dyDescent="0.4">
      <c r="A23" s="23">
        <v>15</v>
      </c>
      <c r="B23" s="33" t="s">
        <v>283</v>
      </c>
      <c r="C23" s="23" t="s">
        <v>140</v>
      </c>
      <c r="D23" s="26" t="s">
        <v>402</v>
      </c>
      <c r="E23" s="25">
        <f t="shared" ref="E23:E24" si="7">F23+G23+H23</f>
        <v>0.08</v>
      </c>
      <c r="F23" s="61">
        <v>0.08</v>
      </c>
      <c r="G23" s="61"/>
      <c r="H23" s="61"/>
      <c r="I23" s="62"/>
      <c r="J23" s="63"/>
      <c r="K23" s="61"/>
      <c r="L23" s="61"/>
      <c r="M23" s="61"/>
      <c r="N23" s="25"/>
      <c r="O23" s="2" t="s">
        <v>284</v>
      </c>
    </row>
    <row r="24" spans="1:16" ht="54" x14ac:dyDescent="0.4">
      <c r="A24" s="23">
        <v>16</v>
      </c>
      <c r="B24" s="29" t="s">
        <v>361</v>
      </c>
      <c r="C24" s="23" t="s">
        <v>147</v>
      </c>
      <c r="D24" s="26" t="s">
        <v>411</v>
      </c>
      <c r="E24" s="25">
        <f t="shared" si="7"/>
        <v>0.14499999999999999</v>
      </c>
      <c r="F24" s="25">
        <v>0.14499999999999999</v>
      </c>
      <c r="G24" s="25"/>
      <c r="H24" s="25"/>
      <c r="I24" s="25"/>
      <c r="J24" s="25"/>
      <c r="K24" s="25"/>
      <c r="L24" s="25"/>
      <c r="M24" s="25"/>
      <c r="N24" s="25"/>
      <c r="O24" s="2" t="s">
        <v>289</v>
      </c>
      <c r="P24" s="6" t="s">
        <v>440</v>
      </c>
    </row>
    <row r="25" spans="1:16" ht="108" x14ac:dyDescent="0.4">
      <c r="A25" s="23">
        <v>17</v>
      </c>
      <c r="B25" s="32" t="s">
        <v>373</v>
      </c>
      <c r="C25" s="23" t="s">
        <v>149</v>
      </c>
      <c r="D25" s="28" t="s">
        <v>414</v>
      </c>
      <c r="E25" s="25">
        <f t="shared" ref="E25:E28" si="8">F25+G25+H25</f>
        <v>1.3</v>
      </c>
      <c r="F25" s="25"/>
      <c r="G25" s="25">
        <v>1.3</v>
      </c>
      <c r="H25" s="25"/>
      <c r="I25" s="25"/>
      <c r="J25" s="25"/>
      <c r="K25" s="25"/>
      <c r="L25" s="25"/>
      <c r="M25" s="25"/>
      <c r="N25" s="25"/>
      <c r="O25" s="2" t="s">
        <v>296</v>
      </c>
    </row>
    <row r="26" spans="1:16" ht="126" x14ac:dyDescent="0.4">
      <c r="A26" s="23">
        <v>18</v>
      </c>
      <c r="B26" s="32" t="s">
        <v>297</v>
      </c>
      <c r="C26" s="23" t="s">
        <v>149</v>
      </c>
      <c r="D26" s="28" t="s">
        <v>415</v>
      </c>
      <c r="E26" s="25">
        <f t="shared" si="8"/>
        <v>1.41</v>
      </c>
      <c r="F26" s="25"/>
      <c r="G26" s="25">
        <v>1.41</v>
      </c>
      <c r="H26" s="25"/>
      <c r="I26" s="25"/>
      <c r="J26" s="25"/>
      <c r="K26" s="25"/>
      <c r="L26" s="25"/>
      <c r="M26" s="25"/>
      <c r="N26" s="25"/>
      <c r="O26" s="2" t="s">
        <v>298</v>
      </c>
    </row>
    <row r="27" spans="1:16" x14ac:dyDescent="0.4">
      <c r="A27" s="49">
        <v>19</v>
      </c>
      <c r="B27" s="59" t="s">
        <v>302</v>
      </c>
      <c r="C27" s="49" t="s">
        <v>133</v>
      </c>
      <c r="D27" s="48"/>
      <c r="E27" s="45">
        <f t="shared" si="8"/>
        <v>0.26</v>
      </c>
      <c r="F27" s="45">
        <v>0.26</v>
      </c>
      <c r="G27" s="45"/>
      <c r="H27" s="45"/>
      <c r="I27" s="60"/>
      <c r="J27" s="45"/>
      <c r="K27" s="45"/>
      <c r="L27" s="45"/>
      <c r="M27" s="45"/>
      <c r="N27" s="45"/>
      <c r="O27" s="2" t="s">
        <v>303</v>
      </c>
      <c r="P27" s="6" t="s">
        <v>440</v>
      </c>
    </row>
    <row r="28" spans="1:16" ht="72" x14ac:dyDescent="0.4">
      <c r="A28" s="23">
        <v>20</v>
      </c>
      <c r="B28" s="37" t="s">
        <v>308</v>
      </c>
      <c r="C28" s="23" t="s">
        <v>130</v>
      </c>
      <c r="D28" s="28" t="s">
        <v>416</v>
      </c>
      <c r="E28" s="25">
        <f t="shared" si="8"/>
        <v>0.5</v>
      </c>
      <c r="F28" s="25"/>
      <c r="G28" s="25">
        <v>0.5</v>
      </c>
      <c r="H28" s="25"/>
      <c r="I28" s="25"/>
      <c r="J28" s="25"/>
      <c r="K28" s="25"/>
      <c r="L28" s="25"/>
      <c r="M28" s="25"/>
      <c r="N28" s="25"/>
      <c r="O28" s="2" t="s">
        <v>309</v>
      </c>
      <c r="P28" s="6" t="s">
        <v>440</v>
      </c>
    </row>
    <row r="29" spans="1:16" x14ac:dyDescent="0.4">
      <c r="A29" s="9"/>
      <c r="B29" s="9" t="s">
        <v>330</v>
      </c>
      <c r="C29" s="10"/>
      <c r="D29" s="9"/>
      <c r="E29" s="21">
        <f>SUM(E9:E28)</f>
        <v>11.035</v>
      </c>
      <c r="F29" s="21">
        <f t="shared" ref="F29:N29" si="9">SUM(F9:F28)</f>
        <v>4.9349999999999996</v>
      </c>
      <c r="G29" s="21">
        <f t="shared" si="9"/>
        <v>5.92</v>
      </c>
      <c r="H29" s="21">
        <f t="shared" si="9"/>
        <v>0</v>
      </c>
      <c r="I29" s="21">
        <f t="shared" si="9"/>
        <v>0</v>
      </c>
      <c r="J29" s="21">
        <f t="shared" si="9"/>
        <v>0</v>
      </c>
      <c r="K29" s="21">
        <f t="shared" si="9"/>
        <v>0</v>
      </c>
      <c r="L29" s="21">
        <f t="shared" si="9"/>
        <v>0</v>
      </c>
      <c r="M29" s="21">
        <f t="shared" si="9"/>
        <v>0</v>
      </c>
      <c r="N29" s="21">
        <f t="shared" si="9"/>
        <v>0</v>
      </c>
      <c r="O29" s="9"/>
    </row>
  </sheetData>
  <autoFilter ref="A8:O29"/>
  <mergeCells count="13">
    <mergeCell ref="E6:H6"/>
    <mergeCell ref="I6:K6"/>
    <mergeCell ref="L6:N6"/>
    <mergeCell ref="D5:D7"/>
    <mergeCell ref="A1:B1"/>
    <mergeCell ref="A3:O3"/>
    <mergeCell ref="A5:A7"/>
    <mergeCell ref="A2:O2"/>
    <mergeCell ref="B5:B7"/>
    <mergeCell ref="C5:C7"/>
    <mergeCell ref="O5:O7"/>
    <mergeCell ref="E5:N5"/>
    <mergeCell ref="A4:O4"/>
  </mergeCells>
  <printOptions horizontalCentered="1"/>
  <pageMargins left="0.5" right="0.45" top="0.5" bottom="0" header="0" footer="0"/>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BIEU 10_CH 2022</vt:lpstr>
      <vt:lpstr>Sheet4</vt:lpstr>
      <vt:lpstr>Sheet1</vt:lpstr>
      <vt:lpstr>BIEU 10A</vt:lpstr>
      <vt:lpstr>BIEU 10B</vt:lpstr>
      <vt:lpstr>Sheet2</vt:lpstr>
      <vt:lpstr>Sheet3</vt:lpstr>
      <vt:lpstr>'BIEU 10_CH 2022'!Print_Area</vt:lpstr>
      <vt:lpstr>'BIEU 10A'!Print_Area</vt:lpstr>
      <vt:lpstr>'BIEU 10B'!Print_Area</vt:lpstr>
      <vt:lpstr>'BIEU 10_CH 2022'!Print_Titles</vt:lpstr>
      <vt:lpstr>'BIEU 10A'!Print_Titles</vt:lpstr>
      <vt:lpstr>'BIEU 10B'!Print_Titles</vt:lpstr>
    </vt:vector>
  </TitlesOfParts>
  <Company>QuyNhonComputer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Asus</cp:lastModifiedBy>
  <cp:lastPrinted>2022-04-03T00:15:09Z</cp:lastPrinted>
  <dcterms:created xsi:type="dcterms:W3CDTF">2021-09-26T09:02:18Z</dcterms:created>
  <dcterms:modified xsi:type="dcterms:W3CDTF">2022-04-22T03:04:39Z</dcterms:modified>
</cp:coreProperties>
</file>