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Sp- User\AppData\Roaming\VNPT Plugin\Files\FileTemp\"/>
    </mc:Choice>
  </mc:AlternateContent>
  <bookViews>
    <workbookView xWindow="-120" yWindow="-120" windowWidth="24240" windowHeight="13140" firstSheet="3" activeTab="29"/>
  </bookViews>
  <sheets>
    <sheet name="PL12" sheetId="58" state="hidden" r:id="rId1"/>
    <sheet name="PL13" sheetId="59" state="hidden" r:id="rId2"/>
    <sheet name="PL14" sheetId="60" state="hidden" r:id="rId3"/>
    <sheet name="15" sheetId="24" r:id="rId4"/>
    <sheet name="16" sheetId="25" r:id="rId5"/>
    <sheet name="17" sheetId="48" r:id="rId6"/>
    <sheet name="PL19" sheetId="61" state="hidden" r:id="rId7"/>
    <sheet name="PL20" sheetId="62" state="hidden" r:id="rId8"/>
    <sheet name="PL21" sheetId="63" state="hidden" r:id="rId9"/>
    <sheet name="PL22" sheetId="65" state="hidden" r:id="rId10"/>
    <sheet name="PL23" sheetId="66" state="hidden" r:id="rId11"/>
    <sheet name="PL24" sheetId="67" state="hidden" r:id="rId12"/>
    <sheet name="PL25" sheetId="68" state="hidden" r:id="rId13"/>
    <sheet name="PL26" sheetId="69" state="hidden" r:id="rId14"/>
    <sheet name="PL27" sheetId="70" state="hidden" r:id="rId15"/>
    <sheet name="PL28" sheetId="71" state="hidden" r:id="rId16"/>
    <sheet name="PL29" sheetId="72" state="hidden" r:id="rId17"/>
    <sheet name="30" sheetId="31" r:id="rId18"/>
    <sheet name="PL31" sheetId="73" state="hidden" r:id="rId19"/>
    <sheet name="32" sheetId="34" r:id="rId20"/>
    <sheet name="33" sheetId="56" r:id="rId21"/>
    <sheet name="34" sheetId="36" r:id="rId22"/>
    <sheet name="35" sheetId="37" r:id="rId23"/>
    <sheet name="36" sheetId="38" r:id="rId24"/>
    <sheet name="37" sheetId="39" r:id="rId25"/>
    <sheet name="PL38" sheetId="74" state="hidden" r:id="rId26"/>
    <sheet name="39" sheetId="41" r:id="rId27"/>
    <sheet name="41" sheetId="42" r:id="rId28"/>
    <sheet name="42" sheetId="43" r:id="rId29"/>
    <sheet name="46" sheetId="75"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#N/A</definedName>
    <definedName name="__">#N/A</definedName>
    <definedName name="___">#N/A</definedName>
    <definedName name="____">#N/A</definedName>
    <definedName name="_________a1" localSheetId="29" hidden="1">{"'Sheet1'!$L$16"}</definedName>
    <definedName name="_________a1" hidden="1">{"'Sheet1'!$L$16"}</definedName>
    <definedName name="_________B1" localSheetId="3" hidden="1">{"'Sheet1'!$L$16"}</definedName>
    <definedName name="_________B1" localSheetId="4" hidden="1">{"'Sheet1'!$L$16"}</definedName>
    <definedName name="_________B1" localSheetId="5" hidden="1">{"'Sheet1'!$L$16"}</definedName>
    <definedName name="_________B1" localSheetId="17" hidden="1">{"'Sheet1'!$L$16"}</definedName>
    <definedName name="_________B1" localSheetId="19" hidden="1">{"'Sheet1'!$L$16"}</definedName>
    <definedName name="_________B1" localSheetId="20" hidden="1">{"'Sheet1'!$L$16"}</definedName>
    <definedName name="_________B1" localSheetId="21" hidden="1">{"'Sheet1'!$L$16"}</definedName>
    <definedName name="_________B1" localSheetId="23" hidden="1">{"'Sheet1'!$L$16"}</definedName>
    <definedName name="_________B1" localSheetId="24" hidden="1">{"'Sheet1'!$L$16"}</definedName>
    <definedName name="_________B1" localSheetId="26" hidden="1">{"'Sheet1'!$L$16"}</definedName>
    <definedName name="_________B1" localSheetId="28" hidden="1">{"'Sheet1'!$L$16"}</definedName>
    <definedName name="_________B1" localSheetId="29" hidden="1">{"'Sheet1'!$L$16"}</definedName>
    <definedName name="_________B1" hidden="1">{"'Sheet1'!$L$16"}</definedName>
    <definedName name="_________PA3" localSheetId="29" hidden="1">{"'Sheet1'!$L$16"}</definedName>
    <definedName name="_________PA3" hidden="1">{"'Sheet1'!$L$16"}</definedName>
    <definedName name="_________Pl2" localSheetId="3" hidden="1">{"'Sheet1'!$L$16"}</definedName>
    <definedName name="_________Pl2" localSheetId="4" hidden="1">{"'Sheet1'!$L$16"}</definedName>
    <definedName name="_________Pl2" localSheetId="5" hidden="1">{"'Sheet1'!$L$16"}</definedName>
    <definedName name="_________Pl2" localSheetId="17" hidden="1">{"'Sheet1'!$L$16"}</definedName>
    <definedName name="_________Pl2" localSheetId="19" hidden="1">{"'Sheet1'!$L$16"}</definedName>
    <definedName name="_________Pl2" localSheetId="20" hidden="1">{"'Sheet1'!$L$16"}</definedName>
    <definedName name="_________Pl2" localSheetId="21" hidden="1">{"'Sheet1'!$L$16"}</definedName>
    <definedName name="_________Pl2" localSheetId="23" hidden="1">{"'Sheet1'!$L$16"}</definedName>
    <definedName name="_________Pl2" localSheetId="24" hidden="1">{"'Sheet1'!$L$16"}</definedName>
    <definedName name="_________Pl2" localSheetId="26" hidden="1">{"'Sheet1'!$L$16"}</definedName>
    <definedName name="_________Pl2" localSheetId="28" hidden="1">{"'Sheet1'!$L$16"}</definedName>
    <definedName name="_________Pl2" localSheetId="29" hidden="1">{"'Sheet1'!$L$16"}</definedName>
    <definedName name="_________Pl2" hidden="1">{"'Sheet1'!$L$16"}</definedName>
    <definedName name="________NSO2" localSheetId="3" hidden="1">{"'Sheet1'!$L$16"}</definedName>
    <definedName name="________NSO2" localSheetId="4" hidden="1">{"'Sheet1'!$L$16"}</definedName>
    <definedName name="________NSO2" localSheetId="5" hidden="1">{"'Sheet1'!$L$16"}</definedName>
    <definedName name="________NSO2" localSheetId="17" hidden="1">{"'Sheet1'!$L$16"}</definedName>
    <definedName name="________NSO2" localSheetId="19" hidden="1">{"'Sheet1'!$L$16"}</definedName>
    <definedName name="________NSO2" localSheetId="20" hidden="1">{"'Sheet1'!$L$16"}</definedName>
    <definedName name="________NSO2" localSheetId="21" hidden="1">{"'Sheet1'!$L$16"}</definedName>
    <definedName name="________NSO2" localSheetId="23" hidden="1">{"'Sheet1'!$L$16"}</definedName>
    <definedName name="________NSO2" localSheetId="24" hidden="1">{"'Sheet1'!$L$16"}</definedName>
    <definedName name="________NSO2" localSheetId="26" hidden="1">{"'Sheet1'!$L$16"}</definedName>
    <definedName name="________NSO2" localSheetId="28" hidden="1">{"'Sheet1'!$L$16"}</definedName>
    <definedName name="________NSO2" localSheetId="29" hidden="1">{"'Sheet1'!$L$16"}</definedName>
    <definedName name="________NSO2" hidden="1">{"'Sheet1'!$L$16"}</definedName>
    <definedName name="_______a1" localSheetId="29" hidden="1">{"'Sheet1'!$L$16"}</definedName>
    <definedName name="_______a1" hidden="1">{"'Sheet1'!$L$16"}</definedName>
    <definedName name="_______B1" localSheetId="3" hidden="1">{"'Sheet1'!$L$16"}</definedName>
    <definedName name="_______B1" localSheetId="4" hidden="1">{"'Sheet1'!$L$16"}</definedName>
    <definedName name="_______B1" localSheetId="5" hidden="1">{"'Sheet1'!$L$16"}</definedName>
    <definedName name="_______B1" localSheetId="17" hidden="1">{"'Sheet1'!$L$16"}</definedName>
    <definedName name="_______B1" localSheetId="19" hidden="1">{"'Sheet1'!$L$16"}</definedName>
    <definedName name="_______B1" localSheetId="20" hidden="1">{"'Sheet1'!$L$16"}</definedName>
    <definedName name="_______B1" localSheetId="21" hidden="1">{"'Sheet1'!$L$16"}</definedName>
    <definedName name="_______B1" localSheetId="23" hidden="1">{"'Sheet1'!$L$16"}</definedName>
    <definedName name="_______B1" localSheetId="24" hidden="1">{"'Sheet1'!$L$16"}</definedName>
    <definedName name="_______B1" localSheetId="26" hidden="1">{"'Sheet1'!$L$16"}</definedName>
    <definedName name="_______B1" localSheetId="28" hidden="1">{"'Sheet1'!$L$16"}</definedName>
    <definedName name="_______B1" localSheetId="29" hidden="1">{"'Sheet1'!$L$16"}</definedName>
    <definedName name="_______B1" hidden="1">{"'Sheet1'!$L$16"}</definedName>
    <definedName name="_______NSO2" localSheetId="20" hidden="1">{"'Sheet1'!$L$16"}</definedName>
    <definedName name="_______NSO2" localSheetId="29" hidden="1">{"'Sheet1'!$L$16"}</definedName>
    <definedName name="_______NSO2" hidden="1">{"'Sheet1'!$L$16"}</definedName>
    <definedName name="_______PA3" localSheetId="29" hidden="1">{"'Sheet1'!$L$16"}</definedName>
    <definedName name="_______PA3" hidden="1">{"'Sheet1'!$L$16"}</definedName>
    <definedName name="_______Pl2" localSheetId="3" hidden="1">{"'Sheet1'!$L$16"}</definedName>
    <definedName name="_______Pl2" localSheetId="4" hidden="1">{"'Sheet1'!$L$16"}</definedName>
    <definedName name="_______Pl2" localSheetId="5" hidden="1">{"'Sheet1'!$L$16"}</definedName>
    <definedName name="_______Pl2" localSheetId="17" hidden="1">{"'Sheet1'!$L$16"}</definedName>
    <definedName name="_______Pl2" localSheetId="19" hidden="1">{"'Sheet1'!$L$16"}</definedName>
    <definedName name="_______Pl2" localSheetId="20" hidden="1">{"'Sheet1'!$L$16"}</definedName>
    <definedName name="_______Pl2" localSheetId="21" hidden="1">{"'Sheet1'!$L$16"}</definedName>
    <definedName name="_______Pl2" localSheetId="23" hidden="1">{"'Sheet1'!$L$16"}</definedName>
    <definedName name="_______Pl2" localSheetId="24" hidden="1">{"'Sheet1'!$L$16"}</definedName>
    <definedName name="_______Pl2" localSheetId="26" hidden="1">{"'Sheet1'!$L$16"}</definedName>
    <definedName name="_______Pl2" localSheetId="28" hidden="1">{"'Sheet1'!$L$16"}</definedName>
    <definedName name="_______Pl2" localSheetId="29" hidden="1">{"'Sheet1'!$L$16"}</definedName>
    <definedName name="_______Pl2" hidden="1">{"'Sheet1'!$L$16"}</definedName>
    <definedName name="_______Q3" localSheetId="3" hidden="1">{"'Sheet1'!$L$16"}</definedName>
    <definedName name="_______Q3" localSheetId="4" hidden="1">{"'Sheet1'!$L$16"}</definedName>
    <definedName name="_______Q3" localSheetId="5" hidden="1">{"'Sheet1'!$L$16"}</definedName>
    <definedName name="_______Q3" localSheetId="17" hidden="1">{"'Sheet1'!$L$16"}</definedName>
    <definedName name="_______Q3" localSheetId="19" hidden="1">{"'Sheet1'!$L$16"}</definedName>
    <definedName name="_______Q3" localSheetId="20" hidden="1">{"'Sheet1'!$L$16"}</definedName>
    <definedName name="_______Q3" localSheetId="21" hidden="1">{"'Sheet1'!$L$16"}</definedName>
    <definedName name="_______Q3" localSheetId="23" hidden="1">{"'Sheet1'!$L$16"}</definedName>
    <definedName name="_______Q3" localSheetId="24" hidden="1">{"'Sheet1'!$L$16"}</definedName>
    <definedName name="_______Q3" localSheetId="26" hidden="1">{"'Sheet1'!$L$16"}</definedName>
    <definedName name="_______Q3" localSheetId="28" hidden="1">{"'Sheet1'!$L$16"}</definedName>
    <definedName name="_______Q3" localSheetId="29" hidden="1">{"'Sheet1'!$L$16"}</definedName>
    <definedName name="_______Q3" hidden="1">{"'Sheet1'!$L$16"}</definedName>
    <definedName name="______a1" localSheetId="29" hidden="1">{"'Sheet1'!$L$16"}</definedName>
    <definedName name="______a1" hidden="1">{"'Sheet1'!$L$16"}</definedName>
    <definedName name="______B1" localSheetId="3" hidden="1">{"'Sheet1'!$L$16"}</definedName>
    <definedName name="______B1" localSheetId="4" hidden="1">{"'Sheet1'!$L$16"}</definedName>
    <definedName name="______B1" localSheetId="5" hidden="1">{"'Sheet1'!$L$16"}</definedName>
    <definedName name="______B1" localSheetId="17" hidden="1">{"'Sheet1'!$L$16"}</definedName>
    <definedName name="______B1" localSheetId="19" hidden="1">{"'Sheet1'!$L$16"}</definedName>
    <definedName name="______B1" localSheetId="20" hidden="1">{"'Sheet1'!$L$16"}</definedName>
    <definedName name="______B1" localSheetId="21" hidden="1">{"'Sheet1'!$L$16"}</definedName>
    <definedName name="______B1" localSheetId="23" hidden="1">{"'Sheet1'!$L$16"}</definedName>
    <definedName name="______B1" localSheetId="24" hidden="1">{"'Sheet1'!$L$16"}</definedName>
    <definedName name="______B1" localSheetId="26" hidden="1">{"'Sheet1'!$L$16"}</definedName>
    <definedName name="______B1" localSheetId="28" hidden="1">{"'Sheet1'!$L$16"}</definedName>
    <definedName name="______B1" localSheetId="29" hidden="1">{"'Sheet1'!$L$16"}</definedName>
    <definedName name="______B1" hidden="1">{"'Sheet1'!$L$16"}</definedName>
    <definedName name="______h1" localSheetId="29" hidden="1">{"'Sheet1'!$L$16"}</definedName>
    <definedName name="______h1" hidden="1">{"'Sheet1'!$L$16"}</definedName>
    <definedName name="______h10" localSheetId="29" hidden="1">{#N/A,#N/A,FALSE,"Chi tiÆt"}</definedName>
    <definedName name="______h10" hidden="1">{#N/A,#N/A,FALSE,"Chi tiÆt"}</definedName>
    <definedName name="______h2" localSheetId="29" hidden="1">{"'Sheet1'!$L$16"}</definedName>
    <definedName name="______h2" hidden="1">{"'Sheet1'!$L$16"}</definedName>
    <definedName name="______h3" localSheetId="29" hidden="1">{"'Sheet1'!$L$16"}</definedName>
    <definedName name="______h3" hidden="1">{"'Sheet1'!$L$16"}</definedName>
    <definedName name="______h5" localSheetId="29" hidden="1">{"'Sheet1'!$L$16"}</definedName>
    <definedName name="______h5" hidden="1">{"'Sheet1'!$L$16"}</definedName>
    <definedName name="______h6" localSheetId="29" hidden="1">{"'Sheet1'!$L$16"}</definedName>
    <definedName name="______h6" hidden="1">{"'Sheet1'!$L$16"}</definedName>
    <definedName name="______h7" localSheetId="29" hidden="1">{"'Sheet1'!$L$16"}</definedName>
    <definedName name="______h7" hidden="1">{"'Sheet1'!$L$16"}</definedName>
    <definedName name="______h8" localSheetId="29" hidden="1">{"'Sheet1'!$L$16"}</definedName>
    <definedName name="______h8" hidden="1">{"'Sheet1'!$L$16"}</definedName>
    <definedName name="______h9" localSheetId="29" hidden="1">{"'Sheet1'!$L$16"}</definedName>
    <definedName name="______h9" hidden="1">{"'Sheet1'!$L$16"}</definedName>
    <definedName name="______NSO2" localSheetId="3" hidden="1">{"'Sheet1'!$L$16"}</definedName>
    <definedName name="______NSO2" localSheetId="4" hidden="1">{"'Sheet1'!$L$16"}</definedName>
    <definedName name="______NSO2" localSheetId="5" hidden="1">{"'Sheet1'!$L$16"}</definedName>
    <definedName name="______NSO2" localSheetId="17" hidden="1">{"'Sheet1'!$L$16"}</definedName>
    <definedName name="______NSO2" localSheetId="19" hidden="1">{"'Sheet1'!$L$16"}</definedName>
    <definedName name="______NSO2" localSheetId="20" hidden="1">{"'Sheet1'!$L$16"}</definedName>
    <definedName name="______NSO2" localSheetId="21" hidden="1">{"'Sheet1'!$L$16"}</definedName>
    <definedName name="______NSO2" localSheetId="23" hidden="1">{"'Sheet1'!$L$16"}</definedName>
    <definedName name="______NSO2" localSheetId="24" hidden="1">{"'Sheet1'!$L$16"}</definedName>
    <definedName name="______NSO2" localSheetId="26" hidden="1">{"'Sheet1'!$L$16"}</definedName>
    <definedName name="______NSO2" localSheetId="28" hidden="1">{"'Sheet1'!$L$16"}</definedName>
    <definedName name="______NSO2" localSheetId="29" hidden="1">{"'Sheet1'!$L$16"}</definedName>
    <definedName name="______NSO2" hidden="1">{"'Sheet1'!$L$16"}</definedName>
    <definedName name="______PA3" localSheetId="29" hidden="1">{"'Sheet1'!$L$16"}</definedName>
    <definedName name="______PA3" hidden="1">{"'Sheet1'!$L$16"}</definedName>
    <definedName name="______Pl2" localSheetId="3" hidden="1">{"'Sheet1'!$L$16"}</definedName>
    <definedName name="______Pl2" localSheetId="4" hidden="1">{"'Sheet1'!$L$16"}</definedName>
    <definedName name="______Pl2" localSheetId="5" hidden="1">{"'Sheet1'!$L$16"}</definedName>
    <definedName name="______Pl2" localSheetId="17" hidden="1">{"'Sheet1'!$L$16"}</definedName>
    <definedName name="______Pl2" localSheetId="19" hidden="1">{"'Sheet1'!$L$16"}</definedName>
    <definedName name="______Pl2" localSheetId="20" hidden="1">{"'Sheet1'!$L$16"}</definedName>
    <definedName name="______Pl2" localSheetId="21" hidden="1">{"'Sheet1'!$L$16"}</definedName>
    <definedName name="______Pl2" localSheetId="23" hidden="1">{"'Sheet1'!$L$16"}</definedName>
    <definedName name="______Pl2" localSheetId="24" hidden="1">{"'Sheet1'!$L$16"}</definedName>
    <definedName name="______Pl2" localSheetId="26" hidden="1">{"'Sheet1'!$L$16"}</definedName>
    <definedName name="______Pl2" localSheetId="28" hidden="1">{"'Sheet1'!$L$16"}</definedName>
    <definedName name="______Pl2" localSheetId="29" hidden="1">{"'Sheet1'!$L$16"}</definedName>
    <definedName name="______Pl2" hidden="1">{"'Sheet1'!$L$16"}</definedName>
    <definedName name="______vl2" localSheetId="29" hidden="1">{"'Sheet1'!$L$16"}</definedName>
    <definedName name="______vl2" hidden="1">{"'Sheet1'!$L$16"}</definedName>
    <definedName name="_____a1" localSheetId="20" hidden="1">{"'Sheet1'!$L$16"}</definedName>
    <definedName name="_____a1" localSheetId="29" hidden="1">{"'Sheet1'!$L$16"}</definedName>
    <definedName name="_____a1" hidden="1">{"'Sheet1'!$L$16"}</definedName>
    <definedName name="_____a129" localSheetId="20" hidden="1">{"Offgrid",#N/A,FALSE,"OFFGRID";"Region",#N/A,FALSE,"REGION";"Offgrid -2",#N/A,FALSE,"OFFGRID";"WTP",#N/A,FALSE,"WTP";"WTP -2",#N/A,FALSE,"WTP";"Project",#N/A,FALSE,"PROJECT";"Summary -2",#N/A,FALSE,"SUMMARY"}</definedName>
    <definedName name="_____a129" localSheetId="29" hidden="1">{"Offgrid",#N/A,FALSE,"OFFGRID";"Region",#N/A,FALSE,"REGION";"Offgrid -2",#N/A,FALSE,"OFFGRID";"WTP",#N/A,FALSE,"WTP";"WTP -2",#N/A,FALSE,"WTP";"Project",#N/A,FALSE,"PROJECT";"Summary -2",#N/A,FALSE,"SUMMARY"}</definedName>
    <definedName name="_____a129" hidden="1">{"Offgrid",#N/A,FALSE,"OFFGRID";"Region",#N/A,FALSE,"REGION";"Offgrid -2",#N/A,FALSE,"OFFGRID";"WTP",#N/A,FALSE,"WTP";"WTP -2",#N/A,FALSE,"WTP";"Project",#N/A,FALSE,"PROJECT";"Summary -2",#N/A,FALSE,"SUMMARY"}</definedName>
    <definedName name="_____a130" localSheetId="20" hidden="1">{"Offgrid",#N/A,FALSE,"OFFGRID";"Region",#N/A,FALSE,"REGION";"Offgrid -2",#N/A,FALSE,"OFFGRID";"WTP",#N/A,FALSE,"WTP";"WTP -2",#N/A,FALSE,"WTP";"Project",#N/A,FALSE,"PROJECT";"Summary -2",#N/A,FALSE,"SUMMARY"}</definedName>
    <definedName name="_____a130" localSheetId="29"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B1" localSheetId="3" hidden="1">{"'Sheet1'!$L$16"}</definedName>
    <definedName name="_____B1" localSheetId="4" hidden="1">{"'Sheet1'!$L$16"}</definedName>
    <definedName name="_____B1" localSheetId="5" hidden="1">{"'Sheet1'!$L$16"}</definedName>
    <definedName name="_____B1" localSheetId="17" hidden="1">{"'Sheet1'!$L$16"}</definedName>
    <definedName name="_____B1" localSheetId="19" hidden="1">{"'Sheet1'!$L$16"}</definedName>
    <definedName name="_____B1" localSheetId="20" hidden="1">{"'Sheet1'!$L$16"}</definedName>
    <definedName name="_____B1" localSheetId="21" hidden="1">{"'Sheet1'!$L$16"}</definedName>
    <definedName name="_____B1" localSheetId="23" hidden="1">{"'Sheet1'!$L$16"}</definedName>
    <definedName name="_____B1" localSheetId="24" hidden="1">{"'Sheet1'!$L$16"}</definedName>
    <definedName name="_____B1" localSheetId="26" hidden="1">{"'Sheet1'!$L$16"}</definedName>
    <definedName name="_____B1" localSheetId="28" hidden="1">{"'Sheet1'!$L$16"}</definedName>
    <definedName name="_____B1" localSheetId="29" hidden="1">{"'Sheet1'!$L$16"}</definedName>
    <definedName name="_____B1" hidden="1">{"'Sheet1'!$L$16"}</definedName>
    <definedName name="_____cep1" localSheetId="20" hidden="1">{"'Sheet1'!$L$16"}</definedName>
    <definedName name="_____cep1" localSheetId="29" hidden="1">{"'Sheet1'!$L$16"}</definedName>
    <definedName name="_____cep1" hidden="1">{"'Sheet1'!$L$16"}</definedName>
    <definedName name="_____Coc39" localSheetId="20" hidden="1">{"'Sheet1'!$L$16"}</definedName>
    <definedName name="_____Coc39" localSheetId="29" hidden="1">{"'Sheet1'!$L$16"}</definedName>
    <definedName name="_____Coc39" hidden="1">{"'Sheet1'!$L$16"}</definedName>
    <definedName name="_____Goi8" localSheetId="20" hidden="1">{"'Sheet1'!$L$16"}</definedName>
    <definedName name="_____Goi8" localSheetId="29" hidden="1">{"'Sheet1'!$L$16"}</definedName>
    <definedName name="_____Goi8" hidden="1">{"'Sheet1'!$L$16"}</definedName>
    <definedName name="_____h1" localSheetId="20" hidden="1">{"'Sheet1'!$L$16"}</definedName>
    <definedName name="_____h1" localSheetId="29" hidden="1">{"'Sheet1'!$L$16"}</definedName>
    <definedName name="_____h1" hidden="1">{"'Sheet1'!$L$16"}</definedName>
    <definedName name="_____h10" localSheetId="29" hidden="1">{#N/A,#N/A,FALSE,"Chi tiÆt"}</definedName>
    <definedName name="_____h10" hidden="1">{#N/A,#N/A,FALSE,"Chi tiÆt"}</definedName>
    <definedName name="_____h2" localSheetId="29" hidden="1">{"'Sheet1'!$L$16"}</definedName>
    <definedName name="_____h2" hidden="1">{"'Sheet1'!$L$16"}</definedName>
    <definedName name="_____h3" localSheetId="29" hidden="1">{"'Sheet1'!$L$16"}</definedName>
    <definedName name="_____h3" hidden="1">{"'Sheet1'!$L$16"}</definedName>
    <definedName name="_____h5" localSheetId="29" hidden="1">{"'Sheet1'!$L$16"}</definedName>
    <definedName name="_____h5" hidden="1">{"'Sheet1'!$L$16"}</definedName>
    <definedName name="_____h6" localSheetId="29" hidden="1">{"'Sheet1'!$L$16"}</definedName>
    <definedName name="_____h6" hidden="1">{"'Sheet1'!$L$16"}</definedName>
    <definedName name="_____h7" localSheetId="29" hidden="1">{"'Sheet1'!$L$16"}</definedName>
    <definedName name="_____h7" hidden="1">{"'Sheet1'!$L$16"}</definedName>
    <definedName name="_____h8" localSheetId="29" hidden="1">{"'Sheet1'!$L$16"}</definedName>
    <definedName name="_____h8" hidden="1">{"'Sheet1'!$L$16"}</definedName>
    <definedName name="_____h9" localSheetId="29" hidden="1">{"'Sheet1'!$L$16"}</definedName>
    <definedName name="_____h9" hidden="1">{"'Sheet1'!$L$16"}</definedName>
    <definedName name="_____hu1" localSheetId="20" hidden="1">{"'Sheet1'!$L$16"}</definedName>
    <definedName name="_____hu1" localSheetId="29" hidden="1">{"'Sheet1'!$L$16"}</definedName>
    <definedName name="_____hu1" hidden="1">{"'Sheet1'!$L$16"}</definedName>
    <definedName name="_____hu2" localSheetId="20" hidden="1">{"'Sheet1'!$L$16"}</definedName>
    <definedName name="_____hu2" localSheetId="29" hidden="1">{"'Sheet1'!$L$16"}</definedName>
    <definedName name="_____hu2" hidden="1">{"'Sheet1'!$L$16"}</definedName>
    <definedName name="_____hu5" localSheetId="20" hidden="1">{"'Sheet1'!$L$16"}</definedName>
    <definedName name="_____hu5" localSheetId="29" hidden="1">{"'Sheet1'!$L$16"}</definedName>
    <definedName name="_____hu5" hidden="1">{"'Sheet1'!$L$16"}</definedName>
    <definedName name="_____hu6" localSheetId="20" hidden="1">{"'Sheet1'!$L$16"}</definedName>
    <definedName name="_____hu6" localSheetId="29" hidden="1">{"'Sheet1'!$L$16"}</definedName>
    <definedName name="_____hu6" hidden="1">{"'Sheet1'!$L$16"}</definedName>
    <definedName name="_____Lan1" localSheetId="20" hidden="1">{"'Sheet1'!$L$16"}</definedName>
    <definedName name="_____Lan1" localSheetId="29" hidden="1">{"'Sheet1'!$L$16"}</definedName>
    <definedName name="_____Lan1" hidden="1">{"'Sheet1'!$L$16"}</definedName>
    <definedName name="_____LAN3" localSheetId="20" hidden="1">{"'Sheet1'!$L$16"}</definedName>
    <definedName name="_____LAN3" localSheetId="29" hidden="1">{"'Sheet1'!$L$16"}</definedName>
    <definedName name="_____LAN3" hidden="1">{"'Sheet1'!$L$16"}</definedName>
    <definedName name="_____lk2" localSheetId="20" hidden="1">{"'Sheet1'!$L$16"}</definedName>
    <definedName name="_____lk2" localSheetId="29" hidden="1">{"'Sheet1'!$L$16"}</definedName>
    <definedName name="_____lk2" hidden="1">{"'Sheet1'!$L$16"}</definedName>
    <definedName name="_____NSO2" localSheetId="3" hidden="1">{"'Sheet1'!$L$16"}</definedName>
    <definedName name="_____NSO2" localSheetId="4" hidden="1">{"'Sheet1'!$L$16"}</definedName>
    <definedName name="_____NSO2" localSheetId="5" hidden="1">{"'Sheet1'!$L$16"}</definedName>
    <definedName name="_____NSO2" localSheetId="17" hidden="1">{"'Sheet1'!$L$16"}</definedName>
    <definedName name="_____NSO2" localSheetId="19" hidden="1">{"'Sheet1'!$L$16"}</definedName>
    <definedName name="_____NSO2" localSheetId="20" hidden="1">{"'Sheet1'!$L$16"}</definedName>
    <definedName name="_____NSO2" localSheetId="21" hidden="1">{"'Sheet1'!$L$16"}</definedName>
    <definedName name="_____NSO2" localSheetId="23" hidden="1">{"'Sheet1'!$L$16"}</definedName>
    <definedName name="_____NSO2" localSheetId="24" hidden="1">{"'Sheet1'!$L$16"}</definedName>
    <definedName name="_____NSO2" localSheetId="26" hidden="1">{"'Sheet1'!$L$16"}</definedName>
    <definedName name="_____NSO2" localSheetId="28" hidden="1">{"'Sheet1'!$L$16"}</definedName>
    <definedName name="_____NSO2" localSheetId="29" hidden="1">{"'Sheet1'!$L$16"}</definedName>
    <definedName name="_____NSO2" hidden="1">{"'Sheet1'!$L$16"}</definedName>
    <definedName name="_____PA3" localSheetId="29" hidden="1">{"'Sheet1'!$L$16"}</definedName>
    <definedName name="_____PA3" hidden="1">{"'Sheet1'!$L$16"}</definedName>
    <definedName name="_____Pl2" localSheetId="3" hidden="1">{"'Sheet1'!$L$16"}</definedName>
    <definedName name="_____Pl2" localSheetId="4" hidden="1">{"'Sheet1'!$L$16"}</definedName>
    <definedName name="_____Pl2" localSheetId="5" hidden="1">{"'Sheet1'!$L$16"}</definedName>
    <definedName name="_____Pl2" localSheetId="17" hidden="1">{"'Sheet1'!$L$16"}</definedName>
    <definedName name="_____Pl2" localSheetId="19" hidden="1">{"'Sheet1'!$L$16"}</definedName>
    <definedName name="_____Pl2" localSheetId="20" hidden="1">{"'Sheet1'!$L$16"}</definedName>
    <definedName name="_____Pl2" localSheetId="21" hidden="1">{"'Sheet1'!$L$16"}</definedName>
    <definedName name="_____Pl2" localSheetId="23" hidden="1">{"'Sheet1'!$L$16"}</definedName>
    <definedName name="_____Pl2" localSheetId="24" hidden="1">{"'Sheet1'!$L$16"}</definedName>
    <definedName name="_____Pl2" localSheetId="26" hidden="1">{"'Sheet1'!$L$16"}</definedName>
    <definedName name="_____Pl2" localSheetId="28" hidden="1">{"'Sheet1'!$L$16"}</definedName>
    <definedName name="_____Pl2" localSheetId="29" hidden="1">{"'Sheet1'!$L$16"}</definedName>
    <definedName name="_____Pl2" hidden="1">{"'Sheet1'!$L$16"}</definedName>
    <definedName name="_____Q3" localSheetId="3" hidden="1">{"'Sheet1'!$L$16"}</definedName>
    <definedName name="_____Q3" localSheetId="4" hidden="1">{"'Sheet1'!$L$16"}</definedName>
    <definedName name="_____Q3" localSheetId="5" hidden="1">{"'Sheet1'!$L$16"}</definedName>
    <definedName name="_____Q3" localSheetId="17" hidden="1">{"'Sheet1'!$L$16"}</definedName>
    <definedName name="_____Q3" localSheetId="19" hidden="1">{"'Sheet1'!$L$16"}</definedName>
    <definedName name="_____Q3" localSheetId="20" hidden="1">{"'Sheet1'!$L$16"}</definedName>
    <definedName name="_____Q3" localSheetId="21" hidden="1">{"'Sheet1'!$L$16"}</definedName>
    <definedName name="_____Q3" localSheetId="23" hidden="1">{"'Sheet1'!$L$16"}</definedName>
    <definedName name="_____Q3" localSheetId="24" hidden="1">{"'Sheet1'!$L$16"}</definedName>
    <definedName name="_____Q3" localSheetId="26" hidden="1">{"'Sheet1'!$L$16"}</definedName>
    <definedName name="_____Q3" localSheetId="28" hidden="1">{"'Sheet1'!$L$16"}</definedName>
    <definedName name="_____Q3" localSheetId="29" hidden="1">{"'Sheet1'!$L$16"}</definedName>
    <definedName name="_____Q3" hidden="1">{"'Sheet1'!$L$16"}</definedName>
    <definedName name="_____tt3" localSheetId="20" hidden="1">{"'Sheet1'!$L$16"}</definedName>
    <definedName name="_____tt3" localSheetId="29" hidden="1">{"'Sheet1'!$L$16"}</definedName>
    <definedName name="_____tt3" hidden="1">{"'Sheet1'!$L$16"}</definedName>
    <definedName name="_____TT31" localSheetId="20" hidden="1">{"'Sheet1'!$L$16"}</definedName>
    <definedName name="_____TT31" localSheetId="29" hidden="1">{"'Sheet1'!$L$16"}</definedName>
    <definedName name="_____TT31" hidden="1">{"'Sheet1'!$L$16"}</definedName>
    <definedName name="_____vl2" localSheetId="29" hidden="1">{"'Sheet1'!$L$16"}</definedName>
    <definedName name="_____vl2" hidden="1">{"'Sheet1'!$L$16"}</definedName>
    <definedName name="____a1" localSheetId="3" hidden="1">{"'Sheet1'!$L$16"}</definedName>
    <definedName name="____a1" localSheetId="4" hidden="1">{"'Sheet1'!$L$16"}</definedName>
    <definedName name="____a1" localSheetId="5" hidden="1">{"'Sheet1'!$L$16"}</definedName>
    <definedName name="____a1" localSheetId="17" hidden="1">{"'Sheet1'!$L$16"}</definedName>
    <definedName name="____a1" localSheetId="19" hidden="1">{"'Sheet1'!$L$16"}</definedName>
    <definedName name="____a1" localSheetId="20" hidden="1">{"'Sheet1'!$L$16"}</definedName>
    <definedName name="____a1" localSheetId="21" hidden="1">{"'Sheet1'!$L$16"}</definedName>
    <definedName name="____a1" localSheetId="23" hidden="1">{"'Sheet1'!$L$16"}</definedName>
    <definedName name="____a1" localSheetId="24" hidden="1">{"'Sheet1'!$L$16"}</definedName>
    <definedName name="____a1" localSheetId="26" hidden="1">{"'Sheet1'!$L$16"}</definedName>
    <definedName name="____a1" localSheetId="28" hidden="1">{"'Sheet1'!$L$16"}</definedName>
    <definedName name="____a1" localSheetId="29" hidden="1">{"'Sheet1'!$L$16"}</definedName>
    <definedName name="____a1" hidden="1">{"'Sheet1'!$L$16"}</definedName>
    <definedName name="____B1" localSheetId="3" hidden="1">{"'Sheet1'!$L$16"}</definedName>
    <definedName name="____B1" localSheetId="4" hidden="1">{"'Sheet1'!$L$16"}</definedName>
    <definedName name="____B1" localSheetId="5" hidden="1">{"'Sheet1'!$L$16"}</definedName>
    <definedName name="____B1" localSheetId="17" hidden="1">{"'Sheet1'!$L$16"}</definedName>
    <definedName name="____B1" localSheetId="19" hidden="1">{"'Sheet1'!$L$16"}</definedName>
    <definedName name="____B1" localSheetId="20" hidden="1">{"'Sheet1'!$L$16"}</definedName>
    <definedName name="____B1" localSheetId="21" hidden="1">{"'Sheet1'!$L$16"}</definedName>
    <definedName name="____B1" localSheetId="23" hidden="1">{"'Sheet1'!$L$16"}</definedName>
    <definedName name="____B1" localSheetId="24" hidden="1">{"'Sheet1'!$L$16"}</definedName>
    <definedName name="____B1" localSheetId="26" hidden="1">{"'Sheet1'!$L$16"}</definedName>
    <definedName name="____B1" localSheetId="28" hidden="1">{"'Sheet1'!$L$16"}</definedName>
    <definedName name="____B1" localSheetId="29" hidden="1">{"'Sheet1'!$L$16"}</definedName>
    <definedName name="____B1" hidden="1">{"'Sheet1'!$L$16"}</definedName>
    <definedName name="____ban2" localSheetId="3" hidden="1">{"'Sheet1'!$L$16"}</definedName>
    <definedName name="____ban2" localSheetId="4" hidden="1">{"'Sheet1'!$L$16"}</definedName>
    <definedName name="____ban2" localSheetId="5" hidden="1">{"'Sheet1'!$L$16"}</definedName>
    <definedName name="____ban2" localSheetId="17" hidden="1">{"'Sheet1'!$L$16"}</definedName>
    <definedName name="____ban2" localSheetId="19" hidden="1">{"'Sheet1'!$L$16"}</definedName>
    <definedName name="____ban2" localSheetId="20" hidden="1">{"'Sheet1'!$L$16"}</definedName>
    <definedName name="____ban2" localSheetId="21" hidden="1">{"'Sheet1'!$L$16"}</definedName>
    <definedName name="____ban2" localSheetId="23" hidden="1">{"'Sheet1'!$L$16"}</definedName>
    <definedName name="____ban2" localSheetId="24" hidden="1">{"'Sheet1'!$L$16"}</definedName>
    <definedName name="____ban2" localSheetId="26" hidden="1">{"'Sheet1'!$L$16"}</definedName>
    <definedName name="____ban2" localSheetId="28" hidden="1">{"'Sheet1'!$L$16"}</definedName>
    <definedName name="____ban2" localSheetId="29" hidden="1">{"'Sheet1'!$L$16"}</definedName>
    <definedName name="____ban2" hidden="1">{"'Sheet1'!$L$16"}</definedName>
    <definedName name="____cep1" localSheetId="29" hidden="1">{"'Sheet1'!$L$16"}</definedName>
    <definedName name="____cep1" hidden="1">{"'Sheet1'!$L$16"}</definedName>
    <definedName name="____Coc39" localSheetId="29" hidden="1">{"'Sheet1'!$L$16"}</definedName>
    <definedName name="____Coc39" hidden="1">{"'Sheet1'!$L$16"}</definedName>
    <definedName name="____Goi8" localSheetId="29" hidden="1">{"'Sheet1'!$L$16"}</definedName>
    <definedName name="____Goi8" hidden="1">{"'Sheet1'!$L$16"}</definedName>
    <definedName name="____h1" localSheetId="3" hidden="1">{"'Sheet1'!$L$16"}</definedName>
    <definedName name="____h1" localSheetId="4" hidden="1">{"'Sheet1'!$L$16"}</definedName>
    <definedName name="____h1" localSheetId="5" hidden="1">{"'Sheet1'!$L$16"}</definedName>
    <definedName name="____h1" localSheetId="17" hidden="1">{"'Sheet1'!$L$16"}</definedName>
    <definedName name="____h1" localSheetId="19" hidden="1">{"'Sheet1'!$L$16"}</definedName>
    <definedName name="____h1" localSheetId="20" hidden="1">{"'Sheet1'!$L$16"}</definedName>
    <definedName name="____h1" localSheetId="21" hidden="1">{"'Sheet1'!$L$16"}</definedName>
    <definedName name="____h1" localSheetId="23" hidden="1">{"'Sheet1'!$L$16"}</definedName>
    <definedName name="____h1" localSheetId="24" hidden="1">{"'Sheet1'!$L$16"}</definedName>
    <definedName name="____h1" localSheetId="26" hidden="1">{"'Sheet1'!$L$16"}</definedName>
    <definedName name="____h1" localSheetId="28" hidden="1">{"'Sheet1'!$L$16"}</definedName>
    <definedName name="____h1" localSheetId="29" hidden="1">{"'Sheet1'!$L$16"}</definedName>
    <definedName name="____h1" hidden="1">{"'Sheet1'!$L$16"}</definedName>
    <definedName name="____h10" localSheetId="29" hidden="1">{#N/A,#N/A,FALSE,"Chi tiÆt"}</definedName>
    <definedName name="____h10" hidden="1">{#N/A,#N/A,FALSE,"Chi tiÆt"}</definedName>
    <definedName name="____h2" localSheetId="29" hidden="1">{"'Sheet1'!$L$16"}</definedName>
    <definedName name="____h2" hidden="1">{"'Sheet1'!$L$16"}</definedName>
    <definedName name="____h3" localSheetId="29" hidden="1">{"'Sheet1'!$L$16"}</definedName>
    <definedName name="____h3" hidden="1">{"'Sheet1'!$L$16"}</definedName>
    <definedName name="____h5" localSheetId="29" hidden="1">{"'Sheet1'!$L$16"}</definedName>
    <definedName name="____h5" hidden="1">{"'Sheet1'!$L$16"}</definedName>
    <definedName name="____h6" localSheetId="29" hidden="1">{"'Sheet1'!$L$16"}</definedName>
    <definedName name="____h6" hidden="1">{"'Sheet1'!$L$16"}</definedName>
    <definedName name="____h7" localSheetId="29" hidden="1">{"'Sheet1'!$L$16"}</definedName>
    <definedName name="____h7" hidden="1">{"'Sheet1'!$L$16"}</definedName>
    <definedName name="____h8" localSheetId="29" hidden="1">{"'Sheet1'!$L$16"}</definedName>
    <definedName name="____h8" hidden="1">{"'Sheet1'!$L$16"}</definedName>
    <definedName name="____h9" localSheetId="29" hidden="1">{"'Sheet1'!$L$16"}</definedName>
    <definedName name="____h9" hidden="1">{"'Sheet1'!$L$16"}</definedName>
    <definedName name="____hu1" localSheetId="3" hidden="1">{"'Sheet1'!$L$16"}</definedName>
    <definedName name="____hu1" localSheetId="4" hidden="1">{"'Sheet1'!$L$16"}</definedName>
    <definedName name="____hu1" localSheetId="5" hidden="1">{"'Sheet1'!$L$16"}</definedName>
    <definedName name="____hu1" localSheetId="17" hidden="1">{"'Sheet1'!$L$16"}</definedName>
    <definedName name="____hu1" localSheetId="19" hidden="1">{"'Sheet1'!$L$16"}</definedName>
    <definedName name="____hu1" localSheetId="20" hidden="1">{"'Sheet1'!$L$16"}</definedName>
    <definedName name="____hu1" localSheetId="21" hidden="1">{"'Sheet1'!$L$16"}</definedName>
    <definedName name="____hu1" localSheetId="23" hidden="1">{"'Sheet1'!$L$16"}</definedName>
    <definedName name="____hu1" localSheetId="24" hidden="1">{"'Sheet1'!$L$16"}</definedName>
    <definedName name="____hu1" localSheetId="26" hidden="1">{"'Sheet1'!$L$16"}</definedName>
    <definedName name="____hu1" localSheetId="28" hidden="1">{"'Sheet1'!$L$16"}</definedName>
    <definedName name="____hu1" localSheetId="29" hidden="1">{"'Sheet1'!$L$16"}</definedName>
    <definedName name="____hu1" hidden="1">{"'Sheet1'!$L$16"}</definedName>
    <definedName name="____hu2" localSheetId="3" hidden="1">{"'Sheet1'!$L$16"}</definedName>
    <definedName name="____hu2" localSheetId="4" hidden="1">{"'Sheet1'!$L$16"}</definedName>
    <definedName name="____hu2" localSheetId="5" hidden="1">{"'Sheet1'!$L$16"}</definedName>
    <definedName name="____hu2" localSheetId="17" hidden="1">{"'Sheet1'!$L$16"}</definedName>
    <definedName name="____hu2" localSheetId="19" hidden="1">{"'Sheet1'!$L$16"}</definedName>
    <definedName name="____hu2" localSheetId="20" hidden="1">{"'Sheet1'!$L$16"}</definedName>
    <definedName name="____hu2" localSheetId="21" hidden="1">{"'Sheet1'!$L$16"}</definedName>
    <definedName name="____hu2" localSheetId="23" hidden="1">{"'Sheet1'!$L$16"}</definedName>
    <definedName name="____hu2" localSheetId="24" hidden="1">{"'Sheet1'!$L$16"}</definedName>
    <definedName name="____hu2" localSheetId="26" hidden="1">{"'Sheet1'!$L$16"}</definedName>
    <definedName name="____hu2" localSheetId="28" hidden="1">{"'Sheet1'!$L$16"}</definedName>
    <definedName name="____hu2" localSheetId="29" hidden="1">{"'Sheet1'!$L$16"}</definedName>
    <definedName name="____hu2" hidden="1">{"'Sheet1'!$L$16"}</definedName>
    <definedName name="____hu5" localSheetId="3" hidden="1">{"'Sheet1'!$L$16"}</definedName>
    <definedName name="____hu5" localSheetId="4" hidden="1">{"'Sheet1'!$L$16"}</definedName>
    <definedName name="____hu5" localSheetId="5" hidden="1">{"'Sheet1'!$L$16"}</definedName>
    <definedName name="____hu5" localSheetId="17" hidden="1">{"'Sheet1'!$L$16"}</definedName>
    <definedName name="____hu5" localSheetId="19" hidden="1">{"'Sheet1'!$L$16"}</definedName>
    <definedName name="____hu5" localSheetId="20" hidden="1">{"'Sheet1'!$L$16"}</definedName>
    <definedName name="____hu5" localSheetId="21" hidden="1">{"'Sheet1'!$L$16"}</definedName>
    <definedName name="____hu5" localSheetId="23" hidden="1">{"'Sheet1'!$L$16"}</definedName>
    <definedName name="____hu5" localSheetId="24" hidden="1">{"'Sheet1'!$L$16"}</definedName>
    <definedName name="____hu5" localSheetId="26" hidden="1">{"'Sheet1'!$L$16"}</definedName>
    <definedName name="____hu5" localSheetId="28" hidden="1">{"'Sheet1'!$L$16"}</definedName>
    <definedName name="____hu5" localSheetId="29" hidden="1">{"'Sheet1'!$L$16"}</definedName>
    <definedName name="____hu5" hidden="1">{"'Sheet1'!$L$16"}</definedName>
    <definedName name="____hu6" localSheetId="3" hidden="1">{"'Sheet1'!$L$16"}</definedName>
    <definedName name="____hu6" localSheetId="4" hidden="1">{"'Sheet1'!$L$16"}</definedName>
    <definedName name="____hu6" localSheetId="5" hidden="1">{"'Sheet1'!$L$16"}</definedName>
    <definedName name="____hu6" localSheetId="17" hidden="1">{"'Sheet1'!$L$16"}</definedName>
    <definedName name="____hu6" localSheetId="19" hidden="1">{"'Sheet1'!$L$16"}</definedName>
    <definedName name="____hu6" localSheetId="20" hidden="1">{"'Sheet1'!$L$16"}</definedName>
    <definedName name="____hu6" localSheetId="21" hidden="1">{"'Sheet1'!$L$16"}</definedName>
    <definedName name="____hu6" localSheetId="23" hidden="1">{"'Sheet1'!$L$16"}</definedName>
    <definedName name="____hu6" localSheetId="24" hidden="1">{"'Sheet1'!$L$16"}</definedName>
    <definedName name="____hu6" localSheetId="26" hidden="1">{"'Sheet1'!$L$16"}</definedName>
    <definedName name="____hu6" localSheetId="28" hidden="1">{"'Sheet1'!$L$16"}</definedName>
    <definedName name="____hu6" localSheetId="29" hidden="1">{"'Sheet1'!$L$16"}</definedName>
    <definedName name="____hu6" hidden="1">{"'Sheet1'!$L$16"}</definedName>
    <definedName name="____HUY1" localSheetId="29" hidden="1">{"'Sheet1'!$L$16"}</definedName>
    <definedName name="____HUY1" hidden="1">{"'Sheet1'!$L$16"}</definedName>
    <definedName name="____HUY2" localSheetId="29" hidden="1">{"'Sheet1'!$L$16"}</definedName>
    <definedName name="____HUY2" hidden="1">{"'Sheet1'!$L$16"}</definedName>
    <definedName name="____Lan1" localSheetId="29" hidden="1">{"'Sheet1'!$L$16"}</definedName>
    <definedName name="____Lan1" hidden="1">{"'Sheet1'!$L$16"}</definedName>
    <definedName name="____LAN3" localSheetId="29" hidden="1">{"'Sheet1'!$L$16"}</definedName>
    <definedName name="____LAN3" hidden="1">{"'Sheet1'!$L$16"}</definedName>
    <definedName name="____lk2" localSheetId="29" hidden="1">{"'Sheet1'!$L$16"}</definedName>
    <definedName name="____lk2" hidden="1">{"'Sheet1'!$L$16"}</definedName>
    <definedName name="____M36" localSheetId="3" hidden="1">{"'Sheet1'!$L$16"}</definedName>
    <definedName name="____M36" localSheetId="4" hidden="1">{"'Sheet1'!$L$16"}</definedName>
    <definedName name="____M36" localSheetId="5" hidden="1">{"'Sheet1'!$L$16"}</definedName>
    <definedName name="____M36" localSheetId="17" hidden="1">{"'Sheet1'!$L$16"}</definedName>
    <definedName name="____M36" localSheetId="19" hidden="1">{"'Sheet1'!$L$16"}</definedName>
    <definedName name="____M36" localSheetId="20" hidden="1">{"'Sheet1'!$L$16"}</definedName>
    <definedName name="____M36" localSheetId="21" hidden="1">{"'Sheet1'!$L$16"}</definedName>
    <definedName name="____M36" localSheetId="23" hidden="1">{"'Sheet1'!$L$16"}</definedName>
    <definedName name="____M36" localSheetId="24" hidden="1">{"'Sheet1'!$L$16"}</definedName>
    <definedName name="____M36" localSheetId="26" hidden="1">{"'Sheet1'!$L$16"}</definedName>
    <definedName name="____M36" localSheetId="28" hidden="1">{"'Sheet1'!$L$16"}</definedName>
    <definedName name="____M36" localSheetId="29" hidden="1">{"'Sheet1'!$L$16"}</definedName>
    <definedName name="____M36" hidden="1">{"'Sheet1'!$L$16"}</definedName>
    <definedName name="____NSO2" localSheetId="3" hidden="1">{"'Sheet1'!$L$16"}</definedName>
    <definedName name="____NSO2" localSheetId="4" hidden="1">{"'Sheet1'!$L$16"}</definedName>
    <definedName name="____NSO2" localSheetId="5" hidden="1">{"'Sheet1'!$L$16"}</definedName>
    <definedName name="____NSO2" localSheetId="17" hidden="1">{"'Sheet1'!$L$16"}</definedName>
    <definedName name="____NSO2" localSheetId="19" hidden="1">{"'Sheet1'!$L$16"}</definedName>
    <definedName name="____NSO2" localSheetId="20" hidden="1">{"'Sheet1'!$L$16"}</definedName>
    <definedName name="____NSO2" localSheetId="21" hidden="1">{"'Sheet1'!$L$16"}</definedName>
    <definedName name="____NSO2" localSheetId="23" hidden="1">{"'Sheet1'!$L$16"}</definedName>
    <definedName name="____NSO2" localSheetId="24" hidden="1">{"'Sheet1'!$L$16"}</definedName>
    <definedName name="____NSO2" localSheetId="26" hidden="1">{"'Sheet1'!$L$16"}</definedName>
    <definedName name="____NSO2" localSheetId="28" hidden="1">{"'Sheet1'!$L$16"}</definedName>
    <definedName name="____NSO2" localSheetId="29" hidden="1">{"'Sheet1'!$L$16"}</definedName>
    <definedName name="____NSO2" hidden="1">{"'Sheet1'!$L$16"}</definedName>
    <definedName name="____PA3" localSheetId="3" hidden="1">{"'Sheet1'!$L$16"}</definedName>
    <definedName name="____PA3" localSheetId="4" hidden="1">{"'Sheet1'!$L$16"}</definedName>
    <definedName name="____PA3" localSheetId="5" hidden="1">{"'Sheet1'!$L$16"}</definedName>
    <definedName name="____PA3" localSheetId="17" hidden="1">{"'Sheet1'!$L$16"}</definedName>
    <definedName name="____PA3" localSheetId="19" hidden="1">{"'Sheet1'!$L$16"}</definedName>
    <definedName name="____PA3" localSheetId="20" hidden="1">{"'Sheet1'!$L$16"}</definedName>
    <definedName name="____PA3" localSheetId="21" hidden="1">{"'Sheet1'!$L$16"}</definedName>
    <definedName name="____PA3" localSheetId="23" hidden="1">{"'Sheet1'!$L$16"}</definedName>
    <definedName name="____PA3" localSheetId="24" hidden="1">{"'Sheet1'!$L$16"}</definedName>
    <definedName name="____PA3" localSheetId="26" hidden="1">{"'Sheet1'!$L$16"}</definedName>
    <definedName name="____PA3" localSheetId="28" hidden="1">{"'Sheet1'!$L$16"}</definedName>
    <definedName name="____PA3" localSheetId="29" hidden="1">{"'Sheet1'!$L$16"}</definedName>
    <definedName name="____PA3" hidden="1">{"'Sheet1'!$L$16"}</definedName>
    <definedName name="____Pl2" localSheetId="3" hidden="1">{"'Sheet1'!$L$16"}</definedName>
    <definedName name="____Pl2" localSheetId="4" hidden="1">{"'Sheet1'!$L$16"}</definedName>
    <definedName name="____Pl2" localSheetId="5" hidden="1">{"'Sheet1'!$L$16"}</definedName>
    <definedName name="____Pl2" localSheetId="17" hidden="1">{"'Sheet1'!$L$16"}</definedName>
    <definedName name="____Pl2" localSheetId="19" hidden="1">{"'Sheet1'!$L$16"}</definedName>
    <definedName name="____Pl2" localSheetId="20" hidden="1">{"'Sheet1'!$L$16"}</definedName>
    <definedName name="____Pl2" localSheetId="21" hidden="1">{"'Sheet1'!$L$16"}</definedName>
    <definedName name="____Pl2" localSheetId="23" hidden="1">{"'Sheet1'!$L$16"}</definedName>
    <definedName name="____Pl2" localSheetId="24" hidden="1">{"'Sheet1'!$L$16"}</definedName>
    <definedName name="____Pl2" localSheetId="26" hidden="1">{"'Sheet1'!$L$16"}</definedName>
    <definedName name="____Pl2" localSheetId="28" hidden="1">{"'Sheet1'!$L$16"}</definedName>
    <definedName name="____Pl2" localSheetId="29" hidden="1">{"'Sheet1'!$L$16"}</definedName>
    <definedName name="____Pl2" hidden="1">{"'Sheet1'!$L$16"}</definedName>
    <definedName name="____Q3" localSheetId="3" hidden="1">{"'Sheet1'!$L$16"}</definedName>
    <definedName name="____Q3" localSheetId="4" hidden="1">{"'Sheet1'!$L$16"}</definedName>
    <definedName name="____Q3" localSheetId="5" hidden="1">{"'Sheet1'!$L$16"}</definedName>
    <definedName name="____Q3" localSheetId="17" hidden="1">{"'Sheet1'!$L$16"}</definedName>
    <definedName name="____Q3" localSheetId="19" hidden="1">{"'Sheet1'!$L$16"}</definedName>
    <definedName name="____Q3" localSheetId="20" hidden="1">{"'Sheet1'!$L$16"}</definedName>
    <definedName name="____Q3" localSheetId="21" hidden="1">{"'Sheet1'!$L$16"}</definedName>
    <definedName name="____Q3" localSheetId="23" hidden="1">{"'Sheet1'!$L$16"}</definedName>
    <definedName name="____Q3" localSheetId="24" hidden="1">{"'Sheet1'!$L$16"}</definedName>
    <definedName name="____Q3" localSheetId="26" hidden="1">{"'Sheet1'!$L$16"}</definedName>
    <definedName name="____Q3" localSheetId="28" hidden="1">{"'Sheet1'!$L$16"}</definedName>
    <definedName name="____Q3" localSheetId="29" hidden="1">{"'Sheet1'!$L$16"}</definedName>
    <definedName name="____Q3" hidden="1">{"'Sheet1'!$L$16"}</definedName>
    <definedName name="____tt3" localSheetId="29" hidden="1">{"'Sheet1'!$L$16"}</definedName>
    <definedName name="____tt3" hidden="1">{"'Sheet1'!$L$16"}</definedName>
    <definedName name="____TT31" localSheetId="29" hidden="1">{"'Sheet1'!$L$16"}</definedName>
    <definedName name="____TT31" hidden="1">{"'Sheet1'!$L$16"}</definedName>
    <definedName name="____Tru21" localSheetId="3" hidden="1">{"'Sheet1'!$L$16"}</definedName>
    <definedName name="____Tru21" localSheetId="4" hidden="1">{"'Sheet1'!$L$16"}</definedName>
    <definedName name="____Tru21" localSheetId="5" hidden="1">{"'Sheet1'!$L$16"}</definedName>
    <definedName name="____Tru21" localSheetId="17" hidden="1">{"'Sheet1'!$L$16"}</definedName>
    <definedName name="____Tru21" localSheetId="19" hidden="1">{"'Sheet1'!$L$16"}</definedName>
    <definedName name="____Tru21" localSheetId="20" hidden="1">{"'Sheet1'!$L$16"}</definedName>
    <definedName name="____Tru21" localSheetId="21" hidden="1">{"'Sheet1'!$L$16"}</definedName>
    <definedName name="____Tru21" localSheetId="23" hidden="1">{"'Sheet1'!$L$16"}</definedName>
    <definedName name="____Tru21" localSheetId="24" hidden="1">{"'Sheet1'!$L$16"}</definedName>
    <definedName name="____Tru21" localSheetId="26" hidden="1">{"'Sheet1'!$L$16"}</definedName>
    <definedName name="____Tru21" localSheetId="28" hidden="1">{"'Sheet1'!$L$16"}</definedName>
    <definedName name="____Tru21" localSheetId="29" hidden="1">{"'Sheet1'!$L$16"}</definedName>
    <definedName name="____Tru21" hidden="1">{"'Sheet1'!$L$16"}</definedName>
    <definedName name="____vl2" localSheetId="29" hidden="1">{"'Sheet1'!$L$16"}</definedName>
    <definedName name="____vl2" hidden="1">{"'Sheet1'!$L$16"}</definedName>
    <definedName name="____VM2" localSheetId="29" hidden="1">{"'Sheet1'!$L$16"}</definedName>
    <definedName name="____VM2" hidden="1">{"'Sheet1'!$L$16"}</definedName>
    <definedName name="___a1" localSheetId="3" hidden="1">{"'Sheet1'!$L$16"}</definedName>
    <definedName name="___a1" localSheetId="4" hidden="1">{"'Sheet1'!$L$16"}</definedName>
    <definedName name="___a1" localSheetId="5" hidden="1">{"'Sheet1'!$L$16"}</definedName>
    <definedName name="___a1" localSheetId="17" hidden="1">{"'Sheet1'!$L$16"}</definedName>
    <definedName name="___a1" localSheetId="19" hidden="1">{"'Sheet1'!$L$16"}</definedName>
    <definedName name="___a1" localSheetId="20" hidden="1">{"'Sheet1'!$L$16"}</definedName>
    <definedName name="___a1" localSheetId="21" hidden="1">{"'Sheet1'!$L$16"}</definedName>
    <definedName name="___a1" localSheetId="23" hidden="1">{"'Sheet1'!$L$16"}</definedName>
    <definedName name="___a1" localSheetId="24" hidden="1">{"'Sheet1'!$L$16"}</definedName>
    <definedName name="___a1" localSheetId="26" hidden="1">{"'Sheet1'!$L$16"}</definedName>
    <definedName name="___a1" localSheetId="28" hidden="1">{"'Sheet1'!$L$16"}</definedName>
    <definedName name="___a1" localSheetId="29" hidden="1">{"'Sheet1'!$L$16"}</definedName>
    <definedName name="___a1" hidden="1">{"'Sheet1'!$L$16"}</definedName>
    <definedName name="___a129" localSheetId="20" hidden="1">{"Offgrid",#N/A,FALSE,"OFFGRID";"Region",#N/A,FALSE,"REGION";"Offgrid -2",#N/A,FALSE,"OFFGRID";"WTP",#N/A,FALSE,"WTP";"WTP -2",#N/A,FALSE,"WTP";"Project",#N/A,FALSE,"PROJECT";"Summary -2",#N/A,FALSE,"SUMMARY"}</definedName>
    <definedName name="___a129" localSheetId="29" hidden="1">{"Offgrid",#N/A,FALSE,"OFFGRID";"Region",#N/A,FALSE,"REGION";"Offgrid -2",#N/A,FALSE,"OFFGRID";"WTP",#N/A,FALSE,"WTP";"WTP -2",#N/A,FALSE,"WTP";"Project",#N/A,FALSE,"PROJECT";"Summary -2",#N/A,FALSE,"SUMMARY"}</definedName>
    <definedName name="___a129" hidden="1">{"Offgrid",#N/A,FALSE,"OFFGRID";"Region",#N/A,FALSE,"REGION";"Offgrid -2",#N/A,FALSE,"OFFGRID";"WTP",#N/A,FALSE,"WTP";"WTP -2",#N/A,FALSE,"WTP";"Project",#N/A,FALSE,"PROJECT";"Summary -2",#N/A,FALSE,"SUMMARY"}</definedName>
    <definedName name="___a130" localSheetId="20" hidden="1">{"Offgrid",#N/A,FALSE,"OFFGRID";"Region",#N/A,FALSE,"REGION";"Offgrid -2",#N/A,FALSE,"OFFGRID";"WTP",#N/A,FALSE,"WTP";"WTP -2",#N/A,FALSE,"WTP";"Project",#N/A,FALSE,"PROJECT";"Summary -2",#N/A,FALSE,"SUMMARY"}</definedName>
    <definedName name="___a130" localSheetId="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B1" localSheetId="3" hidden="1">{"'Sheet1'!$L$16"}</definedName>
    <definedName name="___B1" localSheetId="4" hidden="1">{"'Sheet1'!$L$16"}</definedName>
    <definedName name="___B1" localSheetId="5" hidden="1">{"'Sheet1'!$L$16"}</definedName>
    <definedName name="___B1" localSheetId="17" hidden="1">{"'Sheet1'!$L$16"}</definedName>
    <definedName name="___B1" localSheetId="19" hidden="1">{"'Sheet1'!$L$16"}</definedName>
    <definedName name="___B1" localSheetId="20" hidden="1">{"'Sheet1'!$L$16"}</definedName>
    <definedName name="___B1" localSheetId="21" hidden="1">{"'Sheet1'!$L$16"}</definedName>
    <definedName name="___B1" localSheetId="23" hidden="1">{"'Sheet1'!$L$16"}</definedName>
    <definedName name="___B1" localSheetId="24" hidden="1">{"'Sheet1'!$L$16"}</definedName>
    <definedName name="___B1" localSheetId="26" hidden="1">{"'Sheet1'!$L$16"}</definedName>
    <definedName name="___B1" localSheetId="28" hidden="1">{"'Sheet1'!$L$16"}</definedName>
    <definedName name="___B1" localSheetId="29" hidden="1">{"'Sheet1'!$L$16"}</definedName>
    <definedName name="___B1" hidden="1">{"'Sheet1'!$L$16"}</definedName>
    <definedName name="___ban2" localSheetId="3" hidden="1">{"'Sheet1'!$L$16"}</definedName>
    <definedName name="___ban2" localSheetId="4" hidden="1">{"'Sheet1'!$L$16"}</definedName>
    <definedName name="___ban2" localSheetId="5" hidden="1">{"'Sheet1'!$L$16"}</definedName>
    <definedName name="___ban2" localSheetId="17" hidden="1">{"'Sheet1'!$L$16"}</definedName>
    <definedName name="___ban2" localSheetId="19" hidden="1">{"'Sheet1'!$L$16"}</definedName>
    <definedName name="___ban2" localSheetId="20" hidden="1">{"'Sheet1'!$L$16"}</definedName>
    <definedName name="___ban2" localSheetId="21" hidden="1">{"'Sheet1'!$L$16"}</definedName>
    <definedName name="___ban2" localSheetId="23" hidden="1">{"'Sheet1'!$L$16"}</definedName>
    <definedName name="___ban2" localSheetId="24" hidden="1">{"'Sheet1'!$L$16"}</definedName>
    <definedName name="___ban2" localSheetId="26" hidden="1">{"'Sheet1'!$L$16"}</definedName>
    <definedName name="___ban2" localSheetId="28" hidden="1">{"'Sheet1'!$L$16"}</definedName>
    <definedName name="___ban2" localSheetId="29" hidden="1">{"'Sheet1'!$L$16"}</definedName>
    <definedName name="___ban2" hidden="1">{"'Sheet1'!$L$16"}</definedName>
    <definedName name="___cep1" localSheetId="20" hidden="1">{"'Sheet1'!$L$16"}</definedName>
    <definedName name="___cep1" localSheetId="29" hidden="1">{"'Sheet1'!$L$16"}</definedName>
    <definedName name="___cep1" hidden="1">{"'Sheet1'!$L$16"}</definedName>
    <definedName name="___Coc39" localSheetId="20" hidden="1">{"'Sheet1'!$L$16"}</definedName>
    <definedName name="___Coc39" localSheetId="29" hidden="1">{"'Sheet1'!$L$16"}</definedName>
    <definedName name="___Coc39" hidden="1">{"'Sheet1'!$L$16"}</definedName>
    <definedName name="___Goi8" localSheetId="20" hidden="1">{"'Sheet1'!$L$16"}</definedName>
    <definedName name="___Goi8" localSheetId="29" hidden="1">{"'Sheet1'!$L$16"}</definedName>
    <definedName name="___Goi8" hidden="1">{"'Sheet1'!$L$16"}</definedName>
    <definedName name="___h1" localSheetId="3" hidden="1">{"'Sheet1'!$L$16"}</definedName>
    <definedName name="___h1" localSheetId="4" hidden="1">{"'Sheet1'!$L$16"}</definedName>
    <definedName name="___h1" localSheetId="5" hidden="1">{"'Sheet1'!$L$16"}</definedName>
    <definedName name="___h1" localSheetId="17" hidden="1">{"'Sheet1'!$L$16"}</definedName>
    <definedName name="___h1" localSheetId="19" hidden="1">{"'Sheet1'!$L$16"}</definedName>
    <definedName name="___h1" localSheetId="20" hidden="1">{"'Sheet1'!$L$16"}</definedName>
    <definedName name="___h1" localSheetId="21" hidden="1">{"'Sheet1'!$L$16"}</definedName>
    <definedName name="___h1" localSheetId="23" hidden="1">{"'Sheet1'!$L$16"}</definedName>
    <definedName name="___h1" localSheetId="24" hidden="1">{"'Sheet1'!$L$16"}</definedName>
    <definedName name="___h1" localSheetId="26" hidden="1">{"'Sheet1'!$L$16"}</definedName>
    <definedName name="___h1" localSheetId="28" hidden="1">{"'Sheet1'!$L$16"}</definedName>
    <definedName name="___h1" localSheetId="29" hidden="1">{"'Sheet1'!$L$16"}</definedName>
    <definedName name="___h1" hidden="1">{"'Sheet1'!$L$16"}</definedName>
    <definedName name="___h10" localSheetId="29" hidden="1">{#N/A,#N/A,FALSE,"Chi tiÆt"}</definedName>
    <definedName name="___h10" hidden="1">{#N/A,#N/A,FALSE,"Chi tiÆt"}</definedName>
    <definedName name="___h2" localSheetId="29" hidden="1">{"'Sheet1'!$L$16"}</definedName>
    <definedName name="___h2" hidden="1">{"'Sheet1'!$L$16"}</definedName>
    <definedName name="___h3" localSheetId="29" hidden="1">{"'Sheet1'!$L$16"}</definedName>
    <definedName name="___h3" hidden="1">{"'Sheet1'!$L$16"}</definedName>
    <definedName name="___h5" localSheetId="29" hidden="1">{"'Sheet1'!$L$16"}</definedName>
    <definedName name="___h5" hidden="1">{"'Sheet1'!$L$16"}</definedName>
    <definedName name="___h6" localSheetId="29" hidden="1">{"'Sheet1'!$L$16"}</definedName>
    <definedName name="___h6" hidden="1">{"'Sheet1'!$L$16"}</definedName>
    <definedName name="___h7" localSheetId="29" hidden="1">{"'Sheet1'!$L$16"}</definedName>
    <definedName name="___h7" hidden="1">{"'Sheet1'!$L$16"}</definedName>
    <definedName name="___h8" localSheetId="29" hidden="1">{"'Sheet1'!$L$16"}</definedName>
    <definedName name="___h8" hidden="1">{"'Sheet1'!$L$16"}</definedName>
    <definedName name="___h9" localSheetId="29" hidden="1">{"'Sheet1'!$L$16"}</definedName>
    <definedName name="___h9" hidden="1">{"'Sheet1'!$L$16"}</definedName>
    <definedName name="___hsm2">1.1289</definedName>
    <definedName name="___hu1" localSheetId="3" hidden="1">{"'Sheet1'!$L$16"}</definedName>
    <definedName name="___hu1" localSheetId="4" hidden="1">{"'Sheet1'!$L$16"}</definedName>
    <definedName name="___hu1" localSheetId="5" hidden="1">{"'Sheet1'!$L$16"}</definedName>
    <definedName name="___hu1" localSheetId="17" hidden="1">{"'Sheet1'!$L$16"}</definedName>
    <definedName name="___hu1" localSheetId="19" hidden="1">{"'Sheet1'!$L$16"}</definedName>
    <definedName name="___hu1" localSheetId="20" hidden="1">{"'Sheet1'!$L$16"}</definedName>
    <definedName name="___hu1" localSheetId="21" hidden="1">{"'Sheet1'!$L$16"}</definedName>
    <definedName name="___hu1" localSheetId="23" hidden="1">{"'Sheet1'!$L$16"}</definedName>
    <definedName name="___hu1" localSheetId="24" hidden="1">{"'Sheet1'!$L$16"}</definedName>
    <definedName name="___hu1" localSheetId="26" hidden="1">{"'Sheet1'!$L$16"}</definedName>
    <definedName name="___hu1" localSheetId="28" hidden="1">{"'Sheet1'!$L$16"}</definedName>
    <definedName name="___hu1" localSheetId="29" hidden="1">{"'Sheet1'!$L$16"}</definedName>
    <definedName name="___hu1" hidden="1">{"'Sheet1'!$L$16"}</definedName>
    <definedName name="___hu2" localSheetId="3" hidden="1">{"'Sheet1'!$L$16"}</definedName>
    <definedName name="___hu2" localSheetId="4" hidden="1">{"'Sheet1'!$L$16"}</definedName>
    <definedName name="___hu2" localSheetId="5" hidden="1">{"'Sheet1'!$L$16"}</definedName>
    <definedName name="___hu2" localSheetId="17" hidden="1">{"'Sheet1'!$L$16"}</definedName>
    <definedName name="___hu2" localSheetId="19" hidden="1">{"'Sheet1'!$L$16"}</definedName>
    <definedName name="___hu2" localSheetId="20" hidden="1">{"'Sheet1'!$L$16"}</definedName>
    <definedName name="___hu2" localSheetId="21" hidden="1">{"'Sheet1'!$L$16"}</definedName>
    <definedName name="___hu2" localSheetId="23" hidden="1">{"'Sheet1'!$L$16"}</definedName>
    <definedName name="___hu2" localSheetId="24" hidden="1">{"'Sheet1'!$L$16"}</definedName>
    <definedName name="___hu2" localSheetId="26" hidden="1">{"'Sheet1'!$L$16"}</definedName>
    <definedName name="___hu2" localSheetId="28" hidden="1">{"'Sheet1'!$L$16"}</definedName>
    <definedName name="___hu2" localSheetId="29" hidden="1">{"'Sheet1'!$L$16"}</definedName>
    <definedName name="___hu2" hidden="1">{"'Sheet1'!$L$16"}</definedName>
    <definedName name="___hu5" localSheetId="3" hidden="1">{"'Sheet1'!$L$16"}</definedName>
    <definedName name="___hu5" localSheetId="4" hidden="1">{"'Sheet1'!$L$16"}</definedName>
    <definedName name="___hu5" localSheetId="5" hidden="1">{"'Sheet1'!$L$16"}</definedName>
    <definedName name="___hu5" localSheetId="17" hidden="1">{"'Sheet1'!$L$16"}</definedName>
    <definedName name="___hu5" localSheetId="19" hidden="1">{"'Sheet1'!$L$16"}</definedName>
    <definedName name="___hu5" localSheetId="20" hidden="1">{"'Sheet1'!$L$16"}</definedName>
    <definedName name="___hu5" localSheetId="21" hidden="1">{"'Sheet1'!$L$16"}</definedName>
    <definedName name="___hu5" localSheetId="23" hidden="1">{"'Sheet1'!$L$16"}</definedName>
    <definedName name="___hu5" localSheetId="24" hidden="1">{"'Sheet1'!$L$16"}</definedName>
    <definedName name="___hu5" localSheetId="26" hidden="1">{"'Sheet1'!$L$16"}</definedName>
    <definedName name="___hu5" localSheetId="28" hidden="1">{"'Sheet1'!$L$16"}</definedName>
    <definedName name="___hu5" localSheetId="29" hidden="1">{"'Sheet1'!$L$16"}</definedName>
    <definedName name="___hu5" hidden="1">{"'Sheet1'!$L$16"}</definedName>
    <definedName name="___hu6" localSheetId="3" hidden="1">{"'Sheet1'!$L$16"}</definedName>
    <definedName name="___hu6" localSheetId="4" hidden="1">{"'Sheet1'!$L$16"}</definedName>
    <definedName name="___hu6" localSheetId="5" hidden="1">{"'Sheet1'!$L$16"}</definedName>
    <definedName name="___hu6" localSheetId="17" hidden="1">{"'Sheet1'!$L$16"}</definedName>
    <definedName name="___hu6" localSheetId="19" hidden="1">{"'Sheet1'!$L$16"}</definedName>
    <definedName name="___hu6" localSheetId="20" hidden="1">{"'Sheet1'!$L$16"}</definedName>
    <definedName name="___hu6" localSheetId="21" hidden="1">{"'Sheet1'!$L$16"}</definedName>
    <definedName name="___hu6" localSheetId="23" hidden="1">{"'Sheet1'!$L$16"}</definedName>
    <definedName name="___hu6" localSheetId="24" hidden="1">{"'Sheet1'!$L$16"}</definedName>
    <definedName name="___hu6" localSheetId="26" hidden="1">{"'Sheet1'!$L$16"}</definedName>
    <definedName name="___hu6" localSheetId="28" hidden="1">{"'Sheet1'!$L$16"}</definedName>
    <definedName name="___hu6" localSheetId="29" hidden="1">{"'Sheet1'!$L$16"}</definedName>
    <definedName name="___hu6" hidden="1">{"'Sheet1'!$L$16"}</definedName>
    <definedName name="___HUY1" localSheetId="29" hidden="1">{"'Sheet1'!$L$16"}</definedName>
    <definedName name="___HUY1" hidden="1">{"'Sheet1'!$L$16"}</definedName>
    <definedName name="___HUY2" localSheetId="29" hidden="1">{"'Sheet1'!$L$16"}</definedName>
    <definedName name="___HUY2" hidden="1">{"'Sheet1'!$L$16"}</definedName>
    <definedName name="___isc1">0.035</definedName>
    <definedName name="___isc2">0.02</definedName>
    <definedName name="___isc3">0.054</definedName>
    <definedName name="___Lan1" localSheetId="20" hidden="1">{"'Sheet1'!$L$16"}</definedName>
    <definedName name="___Lan1" localSheetId="29" hidden="1">{"'Sheet1'!$L$16"}</definedName>
    <definedName name="___Lan1" hidden="1">{"'Sheet1'!$L$16"}</definedName>
    <definedName name="___LAN3" localSheetId="20" hidden="1">{"'Sheet1'!$L$16"}</definedName>
    <definedName name="___LAN3" localSheetId="29" hidden="1">{"'Sheet1'!$L$16"}</definedName>
    <definedName name="___LAN3" hidden="1">{"'Sheet1'!$L$16"}</definedName>
    <definedName name="___lk2" localSheetId="20" hidden="1">{"'Sheet1'!$L$16"}</definedName>
    <definedName name="___lk2" localSheetId="29" hidden="1">{"'Sheet1'!$L$16"}</definedName>
    <definedName name="___lk2" hidden="1">{"'Sheet1'!$L$16"}</definedName>
    <definedName name="___M36" localSheetId="3" hidden="1">{"'Sheet1'!$L$16"}</definedName>
    <definedName name="___M36" localSheetId="4" hidden="1">{"'Sheet1'!$L$16"}</definedName>
    <definedName name="___M36" localSheetId="5" hidden="1">{"'Sheet1'!$L$16"}</definedName>
    <definedName name="___M36" localSheetId="17" hidden="1">{"'Sheet1'!$L$16"}</definedName>
    <definedName name="___M36" localSheetId="19" hidden="1">{"'Sheet1'!$L$16"}</definedName>
    <definedName name="___M36" localSheetId="20" hidden="1">{"'Sheet1'!$L$16"}</definedName>
    <definedName name="___M36" localSheetId="21" hidden="1">{"'Sheet1'!$L$16"}</definedName>
    <definedName name="___M36" localSheetId="23" hidden="1">{"'Sheet1'!$L$16"}</definedName>
    <definedName name="___M36" localSheetId="24" hidden="1">{"'Sheet1'!$L$16"}</definedName>
    <definedName name="___M36" localSheetId="26" hidden="1">{"'Sheet1'!$L$16"}</definedName>
    <definedName name="___M36" localSheetId="28" hidden="1">{"'Sheet1'!$L$16"}</definedName>
    <definedName name="___M36" localSheetId="29" hidden="1">{"'Sheet1'!$L$16"}</definedName>
    <definedName name="___M36" hidden="1">{"'Sheet1'!$L$16"}</definedName>
    <definedName name="___NSO2" localSheetId="3" hidden="1">{"'Sheet1'!$L$16"}</definedName>
    <definedName name="___NSO2" localSheetId="4" hidden="1">{"'Sheet1'!$L$16"}</definedName>
    <definedName name="___NSO2" localSheetId="5" hidden="1">{"'Sheet1'!$L$16"}</definedName>
    <definedName name="___NSO2" localSheetId="17" hidden="1">{"'Sheet1'!$L$16"}</definedName>
    <definedName name="___NSO2" localSheetId="19" hidden="1">{"'Sheet1'!$L$16"}</definedName>
    <definedName name="___NSO2" localSheetId="20" hidden="1">{"'Sheet1'!$L$16"}</definedName>
    <definedName name="___NSO2" localSheetId="21" hidden="1">{"'Sheet1'!$L$16"}</definedName>
    <definedName name="___NSO2" localSheetId="23" hidden="1">{"'Sheet1'!$L$16"}</definedName>
    <definedName name="___NSO2" localSheetId="24" hidden="1">{"'Sheet1'!$L$16"}</definedName>
    <definedName name="___NSO2" localSheetId="26" hidden="1">{"'Sheet1'!$L$16"}</definedName>
    <definedName name="___NSO2" localSheetId="28" hidden="1">{"'Sheet1'!$L$16"}</definedName>
    <definedName name="___NSO2" localSheetId="29" hidden="1">{"'Sheet1'!$L$16"}</definedName>
    <definedName name="___NSO2" hidden="1">{"'Sheet1'!$L$16"}</definedName>
    <definedName name="___PA3" localSheetId="3" hidden="1">{"'Sheet1'!$L$16"}</definedName>
    <definedName name="___PA3" localSheetId="4" hidden="1">{"'Sheet1'!$L$16"}</definedName>
    <definedName name="___PA3" localSheetId="5" hidden="1">{"'Sheet1'!$L$16"}</definedName>
    <definedName name="___PA3" localSheetId="17" hidden="1">{"'Sheet1'!$L$16"}</definedName>
    <definedName name="___PA3" localSheetId="19" hidden="1">{"'Sheet1'!$L$16"}</definedName>
    <definedName name="___PA3" localSheetId="20" hidden="1">{"'Sheet1'!$L$16"}</definedName>
    <definedName name="___PA3" localSheetId="21" hidden="1">{"'Sheet1'!$L$16"}</definedName>
    <definedName name="___PA3" localSheetId="23" hidden="1">{"'Sheet1'!$L$16"}</definedName>
    <definedName name="___PA3" localSheetId="24" hidden="1">{"'Sheet1'!$L$16"}</definedName>
    <definedName name="___PA3" localSheetId="26" hidden="1">{"'Sheet1'!$L$16"}</definedName>
    <definedName name="___PA3" localSheetId="28" hidden="1">{"'Sheet1'!$L$16"}</definedName>
    <definedName name="___PA3" localSheetId="29" hidden="1">{"'Sheet1'!$L$16"}</definedName>
    <definedName name="___PA3" hidden="1">{"'Sheet1'!$L$16"}</definedName>
    <definedName name="___Pl2" localSheetId="3" hidden="1">{"'Sheet1'!$L$16"}</definedName>
    <definedName name="___Pl2" localSheetId="4" hidden="1">{"'Sheet1'!$L$16"}</definedName>
    <definedName name="___Pl2" localSheetId="5" hidden="1">{"'Sheet1'!$L$16"}</definedName>
    <definedName name="___Pl2" localSheetId="17" hidden="1">{"'Sheet1'!$L$16"}</definedName>
    <definedName name="___Pl2" localSheetId="19" hidden="1">{"'Sheet1'!$L$16"}</definedName>
    <definedName name="___Pl2" localSheetId="20" hidden="1">{"'Sheet1'!$L$16"}</definedName>
    <definedName name="___Pl2" localSheetId="21" hidden="1">{"'Sheet1'!$L$16"}</definedName>
    <definedName name="___Pl2" localSheetId="23" hidden="1">{"'Sheet1'!$L$16"}</definedName>
    <definedName name="___Pl2" localSheetId="24" hidden="1">{"'Sheet1'!$L$16"}</definedName>
    <definedName name="___Pl2" localSheetId="26" hidden="1">{"'Sheet1'!$L$16"}</definedName>
    <definedName name="___Pl2" localSheetId="28" hidden="1">{"'Sheet1'!$L$16"}</definedName>
    <definedName name="___Pl2" localSheetId="29" hidden="1">{"'Sheet1'!$L$16"}</definedName>
    <definedName name="___Pl2" hidden="1">{"'Sheet1'!$L$16"}</definedName>
    <definedName name="___PL3" localSheetId="20" hidden="1">#REF!</definedName>
    <definedName name="___PL3" hidden="1">#REF!</definedName>
    <definedName name="___Q3" localSheetId="3" hidden="1">{"'Sheet1'!$L$16"}</definedName>
    <definedName name="___Q3" localSheetId="4" hidden="1">{"'Sheet1'!$L$16"}</definedName>
    <definedName name="___Q3" localSheetId="5" hidden="1">{"'Sheet1'!$L$16"}</definedName>
    <definedName name="___Q3" localSheetId="17" hidden="1">{"'Sheet1'!$L$16"}</definedName>
    <definedName name="___Q3" localSheetId="19" hidden="1">{"'Sheet1'!$L$16"}</definedName>
    <definedName name="___Q3" localSheetId="20" hidden="1">{"'Sheet1'!$L$16"}</definedName>
    <definedName name="___Q3" localSheetId="21" hidden="1">{"'Sheet1'!$L$16"}</definedName>
    <definedName name="___Q3" localSheetId="23" hidden="1">{"'Sheet1'!$L$16"}</definedName>
    <definedName name="___Q3" localSheetId="24" hidden="1">{"'Sheet1'!$L$16"}</definedName>
    <definedName name="___Q3" localSheetId="26" hidden="1">{"'Sheet1'!$L$16"}</definedName>
    <definedName name="___Q3" localSheetId="28" hidden="1">{"'Sheet1'!$L$16"}</definedName>
    <definedName name="___Q3" localSheetId="29" hidden="1">{"'Sheet1'!$L$16"}</definedName>
    <definedName name="___Q3" hidden="1">{"'Sheet1'!$L$16"}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t3" localSheetId="20" hidden="1">{"'Sheet1'!$L$16"}</definedName>
    <definedName name="___tt3" localSheetId="29" hidden="1">{"'Sheet1'!$L$16"}</definedName>
    <definedName name="___tt3" hidden="1">{"'Sheet1'!$L$16"}</definedName>
    <definedName name="___TT31" localSheetId="20" hidden="1">{"'Sheet1'!$L$16"}</definedName>
    <definedName name="___TT31" localSheetId="29" hidden="1">{"'Sheet1'!$L$16"}</definedName>
    <definedName name="___TT31" hidden="1">{"'Sheet1'!$L$16"}</definedName>
    <definedName name="___Tru21" localSheetId="3" hidden="1">{"'Sheet1'!$L$16"}</definedName>
    <definedName name="___Tru21" localSheetId="4" hidden="1">{"'Sheet1'!$L$16"}</definedName>
    <definedName name="___Tru21" localSheetId="5" hidden="1">{"'Sheet1'!$L$16"}</definedName>
    <definedName name="___Tru21" localSheetId="17" hidden="1">{"'Sheet1'!$L$16"}</definedName>
    <definedName name="___Tru21" localSheetId="19" hidden="1">{"'Sheet1'!$L$16"}</definedName>
    <definedName name="___Tru21" localSheetId="20" hidden="1">{"'Sheet1'!$L$16"}</definedName>
    <definedName name="___Tru21" localSheetId="21" hidden="1">{"'Sheet1'!$L$16"}</definedName>
    <definedName name="___Tru21" localSheetId="23" hidden="1">{"'Sheet1'!$L$16"}</definedName>
    <definedName name="___Tru21" localSheetId="24" hidden="1">{"'Sheet1'!$L$16"}</definedName>
    <definedName name="___Tru21" localSheetId="26" hidden="1">{"'Sheet1'!$L$16"}</definedName>
    <definedName name="___Tru21" localSheetId="28" hidden="1">{"'Sheet1'!$L$16"}</definedName>
    <definedName name="___Tru21" localSheetId="29" hidden="1">{"'Sheet1'!$L$16"}</definedName>
    <definedName name="___Tru21" hidden="1">{"'Sheet1'!$L$16"}</definedName>
    <definedName name="___vl2" localSheetId="29" hidden="1">{"'Sheet1'!$L$16"}</definedName>
    <definedName name="___vl2" hidden="1">{"'Sheet1'!$L$16"}</definedName>
    <definedName name="___VM2" localSheetId="29" hidden="1">{"'Sheet1'!$L$16"}</definedName>
    <definedName name="___VM2" hidden="1">{"'Sheet1'!$L$16"}</definedName>
    <definedName name="__a1" localSheetId="3" hidden="1">{"'Sheet1'!$L$16"}</definedName>
    <definedName name="__a1" localSheetId="4" hidden="1">{"'Sheet1'!$L$16"}</definedName>
    <definedName name="__a1" localSheetId="5" hidden="1">{"'Sheet1'!$L$16"}</definedName>
    <definedName name="__a1" localSheetId="17" hidden="1">{"'Sheet1'!$L$16"}</definedName>
    <definedName name="__a1" localSheetId="19" hidden="1">{"'Sheet1'!$L$16"}</definedName>
    <definedName name="__a1" localSheetId="20" hidden="1">{"'Sheet1'!$L$16"}</definedName>
    <definedName name="__a1" localSheetId="21" hidden="1">{"'Sheet1'!$L$16"}</definedName>
    <definedName name="__a1" localSheetId="23" hidden="1">{"'Sheet1'!$L$16"}</definedName>
    <definedName name="__a1" localSheetId="24" hidden="1">{"'Sheet1'!$L$16"}</definedName>
    <definedName name="__a1" localSheetId="26" hidden="1">{"'Sheet1'!$L$16"}</definedName>
    <definedName name="__a1" localSheetId="28" hidden="1">{"'Sheet1'!$L$16"}</definedName>
    <definedName name="__a1" localSheetId="29" hidden="1">{"'Sheet1'!$L$16"}</definedName>
    <definedName name="__a1" hidden="1">{"'Sheet1'!$L$16"}</definedName>
    <definedName name="__a129" localSheetId="3" hidden="1">{"Offgrid",#N/A,FALSE,"OFFGRID";"Region",#N/A,FALSE,"REGION";"Offgrid -2",#N/A,FALSE,"OFFGRID";"WTP",#N/A,FALSE,"WTP";"WTP -2",#N/A,FALSE,"WTP";"Project",#N/A,FALSE,"PROJECT";"Summary -2",#N/A,FALSE,"SUMMARY"}</definedName>
    <definedName name="__a129" localSheetId="4" hidden="1">{"Offgrid",#N/A,FALSE,"OFFGRID";"Region",#N/A,FALSE,"REGION";"Offgrid -2",#N/A,FALSE,"OFFGRID";"WTP",#N/A,FALSE,"WTP";"WTP -2",#N/A,FALSE,"WTP";"Project",#N/A,FALSE,"PROJECT";"Summary -2",#N/A,FALSE,"SUMMARY"}</definedName>
    <definedName name="__a129" localSheetId="5" hidden="1">{"Offgrid",#N/A,FALSE,"OFFGRID";"Region",#N/A,FALSE,"REGION";"Offgrid -2",#N/A,FALSE,"OFFGRID";"WTP",#N/A,FALSE,"WTP";"WTP -2",#N/A,FALSE,"WTP";"Project",#N/A,FALSE,"PROJECT";"Summary -2",#N/A,FALSE,"SUMMARY"}</definedName>
    <definedName name="__a129" localSheetId="17" hidden="1">{"Offgrid",#N/A,FALSE,"OFFGRID";"Region",#N/A,FALSE,"REGION";"Offgrid -2",#N/A,FALSE,"OFFGRID";"WTP",#N/A,FALSE,"WTP";"WTP -2",#N/A,FALSE,"WTP";"Project",#N/A,FALSE,"PROJECT";"Summary -2",#N/A,FALSE,"SUMMARY"}</definedName>
    <definedName name="__a129" localSheetId="19" hidden="1">{"Offgrid",#N/A,FALSE,"OFFGRID";"Region",#N/A,FALSE,"REGION";"Offgrid -2",#N/A,FALSE,"OFFGRID";"WTP",#N/A,FALSE,"WTP";"WTP -2",#N/A,FALSE,"WTP";"Project",#N/A,FALSE,"PROJECT";"Summary -2",#N/A,FALSE,"SUMMARY"}</definedName>
    <definedName name="__a129" localSheetId="20" hidden="1">{"Offgrid",#N/A,FALSE,"OFFGRID";"Region",#N/A,FALSE,"REGION";"Offgrid -2",#N/A,FALSE,"OFFGRID";"WTP",#N/A,FALSE,"WTP";"WTP -2",#N/A,FALSE,"WTP";"Project",#N/A,FALSE,"PROJECT";"Summary -2",#N/A,FALSE,"SUMMARY"}</definedName>
    <definedName name="__a129" localSheetId="21" hidden="1">{"Offgrid",#N/A,FALSE,"OFFGRID";"Region",#N/A,FALSE,"REGION";"Offgrid -2",#N/A,FALSE,"OFFGRID";"WTP",#N/A,FALSE,"WTP";"WTP -2",#N/A,FALSE,"WTP";"Project",#N/A,FALSE,"PROJECT";"Summary -2",#N/A,FALSE,"SUMMARY"}</definedName>
    <definedName name="__a129" localSheetId="23" hidden="1">{"Offgrid",#N/A,FALSE,"OFFGRID";"Region",#N/A,FALSE,"REGION";"Offgrid -2",#N/A,FALSE,"OFFGRID";"WTP",#N/A,FALSE,"WTP";"WTP -2",#N/A,FALSE,"WTP";"Project",#N/A,FALSE,"PROJECT";"Summary -2",#N/A,FALSE,"SUMMARY"}</definedName>
    <definedName name="__a129" localSheetId="24" hidden="1">{"Offgrid",#N/A,FALSE,"OFFGRID";"Region",#N/A,FALSE,"REGION";"Offgrid -2",#N/A,FALSE,"OFFGRID";"WTP",#N/A,FALSE,"WTP";"WTP -2",#N/A,FALSE,"WTP";"Project",#N/A,FALSE,"PROJECT";"Summary -2",#N/A,FALSE,"SUMMARY"}</definedName>
    <definedName name="__a129" localSheetId="26" hidden="1">{"Offgrid",#N/A,FALSE,"OFFGRID";"Region",#N/A,FALSE,"REGION";"Offgrid -2",#N/A,FALSE,"OFFGRID";"WTP",#N/A,FALSE,"WTP";"WTP -2",#N/A,FALSE,"WTP";"Project",#N/A,FALSE,"PROJECT";"Summary -2",#N/A,FALSE,"SUMMARY"}</definedName>
    <definedName name="__a129" localSheetId="28" hidden="1">{"Offgrid",#N/A,FALSE,"OFFGRID";"Region",#N/A,FALSE,"REGION";"Offgrid -2",#N/A,FALSE,"OFFGRID";"WTP",#N/A,FALSE,"WTP";"WTP -2",#N/A,FALSE,"WTP";"Project",#N/A,FALSE,"PROJECT";"Summary -2",#N/A,FALSE,"SUMMARY"}</definedName>
    <definedName name="__a129" localSheetId="29"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3" hidden="1">{"Offgrid",#N/A,FALSE,"OFFGRID";"Region",#N/A,FALSE,"REGION";"Offgrid -2",#N/A,FALSE,"OFFGRID";"WTP",#N/A,FALSE,"WTP";"WTP -2",#N/A,FALSE,"WTP";"Project",#N/A,FALSE,"PROJECT";"Summary -2",#N/A,FALSE,"SUMMARY"}</definedName>
    <definedName name="__a130" localSheetId="4" hidden="1">{"Offgrid",#N/A,FALSE,"OFFGRID";"Region",#N/A,FALSE,"REGION";"Offgrid -2",#N/A,FALSE,"OFFGRID";"WTP",#N/A,FALSE,"WTP";"WTP -2",#N/A,FALSE,"WTP";"Project",#N/A,FALSE,"PROJECT";"Summary -2",#N/A,FALSE,"SUMMARY"}</definedName>
    <definedName name="__a130" localSheetId="5" hidden="1">{"Offgrid",#N/A,FALSE,"OFFGRID";"Region",#N/A,FALSE,"REGION";"Offgrid -2",#N/A,FALSE,"OFFGRID";"WTP",#N/A,FALSE,"WTP";"WTP -2",#N/A,FALSE,"WTP";"Project",#N/A,FALSE,"PROJECT";"Summary -2",#N/A,FALSE,"SUMMARY"}</definedName>
    <definedName name="__a130" localSheetId="17" hidden="1">{"Offgrid",#N/A,FALSE,"OFFGRID";"Region",#N/A,FALSE,"REGION";"Offgrid -2",#N/A,FALSE,"OFFGRID";"WTP",#N/A,FALSE,"WTP";"WTP -2",#N/A,FALSE,"WTP";"Project",#N/A,FALSE,"PROJECT";"Summary -2",#N/A,FALSE,"SUMMARY"}</definedName>
    <definedName name="__a130" localSheetId="19" hidden="1">{"Offgrid",#N/A,FALSE,"OFFGRID";"Region",#N/A,FALSE,"REGION";"Offgrid -2",#N/A,FALSE,"OFFGRID";"WTP",#N/A,FALSE,"WTP";"WTP -2",#N/A,FALSE,"WTP";"Project",#N/A,FALSE,"PROJECT";"Summary -2",#N/A,FALSE,"SUMMARY"}</definedName>
    <definedName name="__a130" localSheetId="20" hidden="1">{"Offgrid",#N/A,FALSE,"OFFGRID";"Region",#N/A,FALSE,"REGION";"Offgrid -2",#N/A,FALSE,"OFFGRID";"WTP",#N/A,FALSE,"WTP";"WTP -2",#N/A,FALSE,"WTP";"Project",#N/A,FALSE,"PROJECT";"Summary -2",#N/A,FALSE,"SUMMARY"}</definedName>
    <definedName name="__a130" localSheetId="21" hidden="1">{"Offgrid",#N/A,FALSE,"OFFGRID";"Region",#N/A,FALSE,"REGION";"Offgrid -2",#N/A,FALSE,"OFFGRID";"WTP",#N/A,FALSE,"WTP";"WTP -2",#N/A,FALSE,"WTP";"Project",#N/A,FALSE,"PROJECT";"Summary -2",#N/A,FALSE,"SUMMARY"}</definedName>
    <definedName name="__a130" localSheetId="23" hidden="1">{"Offgrid",#N/A,FALSE,"OFFGRID";"Region",#N/A,FALSE,"REGION";"Offgrid -2",#N/A,FALSE,"OFFGRID";"WTP",#N/A,FALSE,"WTP";"WTP -2",#N/A,FALSE,"WTP";"Project",#N/A,FALSE,"PROJECT";"Summary -2",#N/A,FALSE,"SUMMARY"}</definedName>
    <definedName name="__a130" localSheetId="24" hidden="1">{"Offgrid",#N/A,FALSE,"OFFGRID";"Region",#N/A,FALSE,"REGION";"Offgrid -2",#N/A,FALSE,"OFFGRID";"WTP",#N/A,FALSE,"WTP";"WTP -2",#N/A,FALSE,"WTP";"Project",#N/A,FALSE,"PROJECT";"Summary -2",#N/A,FALSE,"SUMMARY"}</definedName>
    <definedName name="__a130" localSheetId="26" hidden="1">{"Offgrid",#N/A,FALSE,"OFFGRID";"Region",#N/A,FALSE,"REGION";"Offgrid -2",#N/A,FALSE,"OFFGRID";"WTP",#N/A,FALSE,"WTP";"WTP -2",#N/A,FALSE,"WTP";"Project",#N/A,FALSE,"PROJECT";"Summary -2",#N/A,FALSE,"SUMMARY"}</definedName>
    <definedName name="__a130" localSheetId="28" hidden="1">{"Offgrid",#N/A,FALSE,"OFFGRID";"Region",#N/A,FALSE,"REGION";"Offgrid -2",#N/A,FALSE,"OFFGRID";"WTP",#N/A,FALSE,"WTP";"WTP -2",#N/A,FALSE,"WTP";"Project",#N/A,FALSE,"PROJECT";"Summary -2",#N/A,FALSE,"SUMMARY"}</definedName>
    <definedName name="__a130" localSheetId="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3" hidden="1">{"'Sheet1'!$L$16"}</definedName>
    <definedName name="__B1" localSheetId="4" hidden="1">{"'Sheet1'!$L$16"}</definedName>
    <definedName name="__B1" localSheetId="5" hidden="1">{"'Sheet1'!$L$16"}</definedName>
    <definedName name="__B1" localSheetId="17" hidden="1">{"'Sheet1'!$L$16"}</definedName>
    <definedName name="__B1" localSheetId="19" hidden="1">{"'Sheet1'!$L$16"}</definedName>
    <definedName name="__B1" localSheetId="20" hidden="1">{"'Sheet1'!$L$16"}</definedName>
    <definedName name="__B1" localSheetId="21" hidden="1">{"'Sheet1'!$L$16"}</definedName>
    <definedName name="__B1" localSheetId="23" hidden="1">{"'Sheet1'!$L$16"}</definedName>
    <definedName name="__B1" localSheetId="24" hidden="1">{"'Sheet1'!$L$16"}</definedName>
    <definedName name="__B1" localSheetId="26" hidden="1">{"'Sheet1'!$L$16"}</definedName>
    <definedName name="__B1" localSheetId="28" hidden="1">{"'Sheet1'!$L$16"}</definedName>
    <definedName name="__B1" localSheetId="29" hidden="1">{"'Sheet1'!$L$16"}</definedName>
    <definedName name="__B1" hidden="1">{"'Sheet1'!$L$16"}</definedName>
    <definedName name="__ban2" localSheetId="3" hidden="1">{"'Sheet1'!$L$16"}</definedName>
    <definedName name="__ban2" localSheetId="4" hidden="1">{"'Sheet1'!$L$16"}</definedName>
    <definedName name="__ban2" localSheetId="5" hidden="1">{"'Sheet1'!$L$16"}</definedName>
    <definedName name="__ban2" localSheetId="17" hidden="1">{"'Sheet1'!$L$16"}</definedName>
    <definedName name="__ban2" localSheetId="19" hidden="1">{"'Sheet1'!$L$16"}</definedName>
    <definedName name="__ban2" localSheetId="20" hidden="1">{"'Sheet1'!$L$16"}</definedName>
    <definedName name="__ban2" localSheetId="21" hidden="1">{"'Sheet1'!$L$16"}</definedName>
    <definedName name="__ban2" localSheetId="23" hidden="1">{"'Sheet1'!$L$16"}</definedName>
    <definedName name="__ban2" localSheetId="24" hidden="1">{"'Sheet1'!$L$16"}</definedName>
    <definedName name="__ban2" localSheetId="26" hidden="1">{"'Sheet1'!$L$16"}</definedName>
    <definedName name="__ban2" localSheetId="28" hidden="1">{"'Sheet1'!$L$16"}</definedName>
    <definedName name="__ban2" localSheetId="29" hidden="1">{"'Sheet1'!$L$16"}</definedName>
    <definedName name="__ban2" hidden="1">{"'Sheet1'!$L$16"}</definedName>
    <definedName name="__cep1" localSheetId="29" hidden="1">{"'Sheet1'!$L$16"}</definedName>
    <definedName name="__cep1" hidden="1">{"'Sheet1'!$L$16"}</definedName>
    <definedName name="__Coc39" localSheetId="29" hidden="1">{"'Sheet1'!$L$16"}</definedName>
    <definedName name="__Coc39" hidden="1">{"'Sheet1'!$L$16"}</definedName>
    <definedName name="__Goi8" localSheetId="29" hidden="1">{"'Sheet1'!$L$16"}</definedName>
    <definedName name="__Goi8" hidden="1">{"'Sheet1'!$L$16"}</definedName>
    <definedName name="__h1" localSheetId="3" hidden="1">{"'Sheet1'!$L$16"}</definedName>
    <definedName name="__h1" localSheetId="4" hidden="1">{"'Sheet1'!$L$16"}</definedName>
    <definedName name="__h1" localSheetId="5" hidden="1">{"'Sheet1'!$L$16"}</definedName>
    <definedName name="__h1" localSheetId="17" hidden="1">{"'Sheet1'!$L$16"}</definedName>
    <definedName name="__h1" localSheetId="19" hidden="1">{"'Sheet1'!$L$16"}</definedName>
    <definedName name="__h1" localSheetId="20" hidden="1">{"'Sheet1'!$L$16"}</definedName>
    <definedName name="__h1" localSheetId="21" hidden="1">{"'Sheet1'!$L$16"}</definedName>
    <definedName name="__h1" localSheetId="23" hidden="1">{"'Sheet1'!$L$16"}</definedName>
    <definedName name="__h1" localSheetId="24" hidden="1">{"'Sheet1'!$L$16"}</definedName>
    <definedName name="__h1" localSheetId="26" hidden="1">{"'Sheet1'!$L$16"}</definedName>
    <definedName name="__h1" localSheetId="28" hidden="1">{"'Sheet1'!$L$16"}</definedName>
    <definedName name="__h1" localSheetId="29" hidden="1">{"'Sheet1'!$L$16"}</definedName>
    <definedName name="__h1" hidden="1">{"'Sheet1'!$L$16"}</definedName>
    <definedName name="__h10" localSheetId="29" hidden="1">{#N/A,#N/A,FALSE,"Chi tiÆt"}</definedName>
    <definedName name="__h10" hidden="1">{#N/A,#N/A,FALSE,"Chi tiÆt"}</definedName>
    <definedName name="__h2" localSheetId="29" hidden="1">{"'Sheet1'!$L$16"}</definedName>
    <definedName name="__h2" hidden="1">{"'Sheet1'!$L$16"}</definedName>
    <definedName name="__h3" localSheetId="29" hidden="1">{"'Sheet1'!$L$16"}</definedName>
    <definedName name="__h3" hidden="1">{"'Sheet1'!$L$16"}</definedName>
    <definedName name="__h5" localSheetId="29" hidden="1">{"'Sheet1'!$L$16"}</definedName>
    <definedName name="__h5" hidden="1">{"'Sheet1'!$L$16"}</definedName>
    <definedName name="__h6" localSheetId="29" hidden="1">{"'Sheet1'!$L$16"}</definedName>
    <definedName name="__h6" hidden="1">{"'Sheet1'!$L$16"}</definedName>
    <definedName name="__h7" localSheetId="29" hidden="1">{"'Sheet1'!$L$16"}</definedName>
    <definedName name="__h7" hidden="1">{"'Sheet1'!$L$16"}</definedName>
    <definedName name="__h8" localSheetId="29" hidden="1">{"'Sheet1'!$L$16"}</definedName>
    <definedName name="__h8" hidden="1">{"'Sheet1'!$L$16"}</definedName>
    <definedName name="__h9" localSheetId="29" hidden="1">{"'Sheet1'!$L$16"}</definedName>
    <definedName name="__h9" hidden="1">{"'Sheet1'!$L$16"}</definedName>
    <definedName name="__hsm2">1.1289</definedName>
    <definedName name="__hu1" localSheetId="3" hidden="1">{"'Sheet1'!$L$16"}</definedName>
    <definedName name="__hu1" localSheetId="4" hidden="1">{"'Sheet1'!$L$16"}</definedName>
    <definedName name="__hu1" localSheetId="5" hidden="1">{"'Sheet1'!$L$16"}</definedName>
    <definedName name="__hu1" localSheetId="17" hidden="1">{"'Sheet1'!$L$16"}</definedName>
    <definedName name="__hu1" localSheetId="19" hidden="1">{"'Sheet1'!$L$16"}</definedName>
    <definedName name="__hu1" localSheetId="20" hidden="1">{"'Sheet1'!$L$16"}</definedName>
    <definedName name="__hu1" localSheetId="21" hidden="1">{"'Sheet1'!$L$16"}</definedName>
    <definedName name="__hu1" localSheetId="23" hidden="1">{"'Sheet1'!$L$16"}</definedName>
    <definedName name="__hu1" localSheetId="24" hidden="1">{"'Sheet1'!$L$16"}</definedName>
    <definedName name="__hu1" localSheetId="26" hidden="1">{"'Sheet1'!$L$16"}</definedName>
    <definedName name="__hu1" localSheetId="28" hidden="1">{"'Sheet1'!$L$16"}</definedName>
    <definedName name="__hu1" localSheetId="29" hidden="1">{"'Sheet1'!$L$16"}</definedName>
    <definedName name="__hu1" hidden="1">{"'Sheet1'!$L$16"}</definedName>
    <definedName name="__hu2" localSheetId="3" hidden="1">{"'Sheet1'!$L$16"}</definedName>
    <definedName name="__hu2" localSheetId="4" hidden="1">{"'Sheet1'!$L$16"}</definedName>
    <definedName name="__hu2" localSheetId="5" hidden="1">{"'Sheet1'!$L$16"}</definedName>
    <definedName name="__hu2" localSheetId="17" hidden="1">{"'Sheet1'!$L$16"}</definedName>
    <definedName name="__hu2" localSheetId="19" hidden="1">{"'Sheet1'!$L$16"}</definedName>
    <definedName name="__hu2" localSheetId="20" hidden="1">{"'Sheet1'!$L$16"}</definedName>
    <definedName name="__hu2" localSheetId="21" hidden="1">{"'Sheet1'!$L$16"}</definedName>
    <definedName name="__hu2" localSheetId="23" hidden="1">{"'Sheet1'!$L$16"}</definedName>
    <definedName name="__hu2" localSheetId="24" hidden="1">{"'Sheet1'!$L$16"}</definedName>
    <definedName name="__hu2" localSheetId="26" hidden="1">{"'Sheet1'!$L$16"}</definedName>
    <definedName name="__hu2" localSheetId="28" hidden="1">{"'Sheet1'!$L$16"}</definedName>
    <definedName name="__hu2" localSheetId="29" hidden="1">{"'Sheet1'!$L$16"}</definedName>
    <definedName name="__hu2" hidden="1">{"'Sheet1'!$L$16"}</definedName>
    <definedName name="__hu5" localSheetId="3" hidden="1">{"'Sheet1'!$L$16"}</definedName>
    <definedName name="__hu5" localSheetId="4" hidden="1">{"'Sheet1'!$L$16"}</definedName>
    <definedName name="__hu5" localSheetId="5" hidden="1">{"'Sheet1'!$L$16"}</definedName>
    <definedName name="__hu5" localSheetId="17" hidden="1">{"'Sheet1'!$L$16"}</definedName>
    <definedName name="__hu5" localSheetId="19" hidden="1">{"'Sheet1'!$L$16"}</definedName>
    <definedName name="__hu5" localSheetId="20" hidden="1">{"'Sheet1'!$L$16"}</definedName>
    <definedName name="__hu5" localSheetId="21" hidden="1">{"'Sheet1'!$L$16"}</definedName>
    <definedName name="__hu5" localSheetId="23" hidden="1">{"'Sheet1'!$L$16"}</definedName>
    <definedName name="__hu5" localSheetId="24" hidden="1">{"'Sheet1'!$L$16"}</definedName>
    <definedName name="__hu5" localSheetId="26" hidden="1">{"'Sheet1'!$L$16"}</definedName>
    <definedName name="__hu5" localSheetId="28" hidden="1">{"'Sheet1'!$L$16"}</definedName>
    <definedName name="__hu5" localSheetId="29" hidden="1">{"'Sheet1'!$L$16"}</definedName>
    <definedName name="__hu5" hidden="1">{"'Sheet1'!$L$16"}</definedName>
    <definedName name="__hu6" localSheetId="3" hidden="1">{"'Sheet1'!$L$16"}</definedName>
    <definedName name="__hu6" localSheetId="4" hidden="1">{"'Sheet1'!$L$16"}</definedName>
    <definedName name="__hu6" localSheetId="5" hidden="1">{"'Sheet1'!$L$16"}</definedName>
    <definedName name="__hu6" localSheetId="17" hidden="1">{"'Sheet1'!$L$16"}</definedName>
    <definedName name="__hu6" localSheetId="19" hidden="1">{"'Sheet1'!$L$16"}</definedName>
    <definedName name="__hu6" localSheetId="20" hidden="1">{"'Sheet1'!$L$16"}</definedName>
    <definedName name="__hu6" localSheetId="21" hidden="1">{"'Sheet1'!$L$16"}</definedName>
    <definedName name="__hu6" localSheetId="23" hidden="1">{"'Sheet1'!$L$16"}</definedName>
    <definedName name="__hu6" localSheetId="24" hidden="1">{"'Sheet1'!$L$16"}</definedName>
    <definedName name="__hu6" localSheetId="26" hidden="1">{"'Sheet1'!$L$16"}</definedName>
    <definedName name="__hu6" localSheetId="28" hidden="1">{"'Sheet1'!$L$16"}</definedName>
    <definedName name="__hu6" localSheetId="29" hidden="1">{"'Sheet1'!$L$16"}</definedName>
    <definedName name="__hu6" hidden="1">{"'Sheet1'!$L$16"}</definedName>
    <definedName name="__HUY1" localSheetId="29" hidden="1">{"'Sheet1'!$L$16"}</definedName>
    <definedName name="__HUY1" hidden="1">{"'Sheet1'!$L$16"}</definedName>
    <definedName name="__HUY2" localSheetId="29" hidden="1">{"'Sheet1'!$L$16"}</definedName>
    <definedName name="__HUY2" hidden="1">{"'Sheet1'!$L$16"}</definedName>
    <definedName name="__isc1">0.035</definedName>
    <definedName name="__isc2">0.02</definedName>
    <definedName name="__isc3">0.054</definedName>
    <definedName name="__Lan1" localSheetId="29" hidden="1">{"'Sheet1'!$L$16"}</definedName>
    <definedName name="__Lan1" hidden="1">{"'Sheet1'!$L$16"}</definedName>
    <definedName name="__LAN3" localSheetId="29" hidden="1">{"'Sheet1'!$L$16"}</definedName>
    <definedName name="__LAN3" hidden="1">{"'Sheet1'!$L$16"}</definedName>
    <definedName name="__lk2" localSheetId="29" hidden="1">{"'Sheet1'!$L$16"}</definedName>
    <definedName name="__lk2" hidden="1">{"'Sheet1'!$L$16"}</definedName>
    <definedName name="__M36" localSheetId="3" hidden="1">{"'Sheet1'!$L$16"}</definedName>
    <definedName name="__M36" localSheetId="4" hidden="1">{"'Sheet1'!$L$16"}</definedName>
    <definedName name="__M36" localSheetId="5" hidden="1">{"'Sheet1'!$L$16"}</definedName>
    <definedName name="__M36" localSheetId="17" hidden="1">{"'Sheet1'!$L$16"}</definedName>
    <definedName name="__M36" localSheetId="19" hidden="1">{"'Sheet1'!$L$16"}</definedName>
    <definedName name="__M36" localSheetId="20" hidden="1">{"'Sheet1'!$L$16"}</definedName>
    <definedName name="__M36" localSheetId="21" hidden="1">{"'Sheet1'!$L$16"}</definedName>
    <definedName name="__M36" localSheetId="23" hidden="1">{"'Sheet1'!$L$16"}</definedName>
    <definedName name="__M36" localSheetId="24" hidden="1">{"'Sheet1'!$L$16"}</definedName>
    <definedName name="__M36" localSheetId="26" hidden="1">{"'Sheet1'!$L$16"}</definedName>
    <definedName name="__M36" localSheetId="28" hidden="1">{"'Sheet1'!$L$16"}</definedName>
    <definedName name="__M36" localSheetId="29" hidden="1">{"'Sheet1'!$L$16"}</definedName>
    <definedName name="__M36" hidden="1">{"'Sheet1'!$L$16"}</definedName>
    <definedName name="__NSO2" localSheetId="3" hidden="1">{"'Sheet1'!$L$16"}</definedName>
    <definedName name="__NSO2" localSheetId="4" hidden="1">{"'Sheet1'!$L$16"}</definedName>
    <definedName name="__NSO2" localSheetId="5" hidden="1">{"'Sheet1'!$L$16"}</definedName>
    <definedName name="__NSO2" localSheetId="17" hidden="1">{"'Sheet1'!$L$16"}</definedName>
    <definedName name="__NSO2" localSheetId="19" hidden="1">{"'Sheet1'!$L$16"}</definedName>
    <definedName name="__NSO2" localSheetId="20" hidden="1">{"'Sheet1'!$L$16"}</definedName>
    <definedName name="__NSO2" localSheetId="21" hidden="1">{"'Sheet1'!$L$16"}</definedName>
    <definedName name="__NSO2" localSheetId="23" hidden="1">{"'Sheet1'!$L$16"}</definedName>
    <definedName name="__NSO2" localSheetId="24" hidden="1">{"'Sheet1'!$L$16"}</definedName>
    <definedName name="__NSO2" localSheetId="26" hidden="1">{"'Sheet1'!$L$16"}</definedName>
    <definedName name="__NSO2" localSheetId="28" hidden="1">{"'Sheet1'!$L$16"}</definedName>
    <definedName name="__NSO2" localSheetId="29" hidden="1">{"'Sheet1'!$L$16"}</definedName>
    <definedName name="__NSO2" hidden="1">{"'Sheet1'!$L$16"}</definedName>
    <definedName name="__PA3" localSheetId="3" hidden="1">{"'Sheet1'!$L$16"}</definedName>
    <definedName name="__PA3" localSheetId="4" hidden="1">{"'Sheet1'!$L$16"}</definedName>
    <definedName name="__PA3" localSheetId="5" hidden="1">{"'Sheet1'!$L$16"}</definedName>
    <definedName name="__PA3" localSheetId="17" hidden="1">{"'Sheet1'!$L$16"}</definedName>
    <definedName name="__PA3" localSheetId="19" hidden="1">{"'Sheet1'!$L$16"}</definedName>
    <definedName name="__PA3" localSheetId="20" hidden="1">{"'Sheet1'!$L$16"}</definedName>
    <definedName name="__PA3" localSheetId="21" hidden="1">{"'Sheet1'!$L$16"}</definedName>
    <definedName name="__PA3" localSheetId="23" hidden="1">{"'Sheet1'!$L$16"}</definedName>
    <definedName name="__PA3" localSheetId="24" hidden="1">{"'Sheet1'!$L$16"}</definedName>
    <definedName name="__PA3" localSheetId="26" hidden="1">{"'Sheet1'!$L$16"}</definedName>
    <definedName name="__PA3" localSheetId="28" hidden="1">{"'Sheet1'!$L$16"}</definedName>
    <definedName name="__PA3" localSheetId="29" hidden="1">{"'Sheet1'!$L$16"}</definedName>
    <definedName name="__PA3" hidden="1">{"'Sheet1'!$L$16"}</definedName>
    <definedName name="__Pl2" localSheetId="3" hidden="1">{"'Sheet1'!$L$16"}</definedName>
    <definedName name="__Pl2" localSheetId="4" hidden="1">{"'Sheet1'!$L$16"}</definedName>
    <definedName name="__Pl2" localSheetId="5" hidden="1">{"'Sheet1'!$L$16"}</definedName>
    <definedName name="__Pl2" localSheetId="17" hidden="1">{"'Sheet1'!$L$16"}</definedName>
    <definedName name="__Pl2" localSheetId="19" hidden="1">{"'Sheet1'!$L$16"}</definedName>
    <definedName name="__Pl2" localSheetId="20" hidden="1">{"'Sheet1'!$L$16"}</definedName>
    <definedName name="__Pl2" localSheetId="21" hidden="1">{"'Sheet1'!$L$16"}</definedName>
    <definedName name="__Pl2" localSheetId="23" hidden="1">{"'Sheet1'!$L$16"}</definedName>
    <definedName name="__Pl2" localSheetId="24" hidden="1">{"'Sheet1'!$L$16"}</definedName>
    <definedName name="__Pl2" localSheetId="26" hidden="1">{"'Sheet1'!$L$16"}</definedName>
    <definedName name="__Pl2" localSheetId="28" hidden="1">{"'Sheet1'!$L$16"}</definedName>
    <definedName name="__Pl2" localSheetId="29" hidden="1">{"'Sheet1'!$L$16"}</definedName>
    <definedName name="__Pl2" hidden="1">{"'Sheet1'!$L$16"}</definedName>
    <definedName name="__Q3" localSheetId="3" hidden="1">{"'Sheet1'!$L$16"}</definedName>
    <definedName name="__Q3" localSheetId="4" hidden="1">{"'Sheet1'!$L$16"}</definedName>
    <definedName name="__Q3" localSheetId="5" hidden="1">{"'Sheet1'!$L$16"}</definedName>
    <definedName name="__Q3" localSheetId="17" hidden="1">{"'Sheet1'!$L$16"}</definedName>
    <definedName name="__Q3" localSheetId="19" hidden="1">{"'Sheet1'!$L$16"}</definedName>
    <definedName name="__Q3" localSheetId="20" hidden="1">{"'Sheet1'!$L$16"}</definedName>
    <definedName name="__Q3" localSheetId="21" hidden="1">{"'Sheet1'!$L$16"}</definedName>
    <definedName name="__Q3" localSheetId="23" hidden="1">{"'Sheet1'!$L$16"}</definedName>
    <definedName name="__Q3" localSheetId="24" hidden="1">{"'Sheet1'!$L$16"}</definedName>
    <definedName name="__Q3" localSheetId="26" hidden="1">{"'Sheet1'!$L$16"}</definedName>
    <definedName name="__Q3" localSheetId="28" hidden="1">{"'Sheet1'!$L$16"}</definedName>
    <definedName name="__Q3" localSheetId="29" hidden="1">{"'Sheet1'!$L$16"}</definedName>
    <definedName name="__Q3"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t3" localSheetId="29" hidden="1">{"'Sheet1'!$L$16"}</definedName>
    <definedName name="__tt3" hidden="1">{"'Sheet1'!$L$16"}</definedName>
    <definedName name="__TT31" localSheetId="29" hidden="1">{"'Sheet1'!$L$16"}</definedName>
    <definedName name="__TT31" hidden="1">{"'Sheet1'!$L$16"}</definedName>
    <definedName name="__Tru21" localSheetId="3" hidden="1">{"'Sheet1'!$L$16"}</definedName>
    <definedName name="__Tru21" localSheetId="4" hidden="1">{"'Sheet1'!$L$16"}</definedName>
    <definedName name="__Tru21" localSheetId="5" hidden="1">{"'Sheet1'!$L$16"}</definedName>
    <definedName name="__Tru21" localSheetId="17" hidden="1">{"'Sheet1'!$L$16"}</definedName>
    <definedName name="__Tru21" localSheetId="19" hidden="1">{"'Sheet1'!$L$16"}</definedName>
    <definedName name="__Tru21" localSheetId="20" hidden="1">{"'Sheet1'!$L$16"}</definedName>
    <definedName name="__Tru21" localSheetId="21" hidden="1">{"'Sheet1'!$L$16"}</definedName>
    <definedName name="__Tru21" localSheetId="23" hidden="1">{"'Sheet1'!$L$16"}</definedName>
    <definedName name="__Tru21" localSheetId="24" hidden="1">{"'Sheet1'!$L$16"}</definedName>
    <definedName name="__Tru21" localSheetId="26" hidden="1">{"'Sheet1'!$L$16"}</definedName>
    <definedName name="__Tru21" localSheetId="28" hidden="1">{"'Sheet1'!$L$16"}</definedName>
    <definedName name="__Tru21" localSheetId="29" hidden="1">{"'Sheet1'!$L$16"}</definedName>
    <definedName name="__Tru21" hidden="1">{"'Sheet1'!$L$16"}</definedName>
    <definedName name="__vl2" localSheetId="29" hidden="1">{"'Sheet1'!$L$16"}</definedName>
    <definedName name="__vl2" hidden="1">{"'Sheet1'!$L$16"}</definedName>
    <definedName name="__VM2" localSheetId="29" hidden="1">{"'Sheet1'!$L$16"}</definedName>
    <definedName name="__VM2" hidden="1">{"'Sheet1'!$L$16"}</definedName>
    <definedName name="_1">#REF!</definedName>
    <definedName name="_17_0DATA_DATA2_L">'[1]#REF'!#REF!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BLA100">#REF!</definedName>
    <definedName name="_2DAL201">#REF!</definedName>
    <definedName name="_3BLXMD">#REF!</definedName>
    <definedName name="_3TU0609">#REF!</definedName>
    <definedName name="_40x4">5100</definedName>
    <definedName name="_4CNT240">#REF!</definedName>
    <definedName name="_4CTL240">#REF!</definedName>
    <definedName name="_4FCO100">#REF!</definedName>
    <definedName name="_4HDCTT4">#REF!</definedName>
    <definedName name="_4HNCTT4">#REF!</definedName>
    <definedName name="_4LBCO01">#REF!</definedName>
    <definedName name="_a1" localSheetId="3" hidden="1">{"'Sheet1'!$L$16"}</definedName>
    <definedName name="_a1" localSheetId="4" hidden="1">{"'Sheet1'!$L$16"}</definedName>
    <definedName name="_a1" localSheetId="5" hidden="1">{"'Sheet1'!$L$16"}</definedName>
    <definedName name="_a1" localSheetId="17" hidden="1">{"'Sheet1'!$L$16"}</definedName>
    <definedName name="_a1" localSheetId="19" hidden="1">{"'Sheet1'!$L$16"}</definedName>
    <definedName name="_a1" localSheetId="20" hidden="1">{"'Sheet1'!$L$16"}</definedName>
    <definedName name="_a1" localSheetId="21" hidden="1">{"'Sheet1'!$L$16"}</definedName>
    <definedName name="_a1" localSheetId="23" hidden="1">{"'Sheet1'!$L$16"}</definedName>
    <definedName name="_a1" localSheetId="24" hidden="1">{"'Sheet1'!$L$16"}</definedName>
    <definedName name="_a1" localSheetId="26" hidden="1">{"'Sheet1'!$L$16"}</definedName>
    <definedName name="_a1" localSheetId="28" hidden="1">{"'Sheet1'!$L$16"}</definedName>
    <definedName name="_a1" localSheetId="29" hidden="1">{"'Sheet1'!$L$16"}</definedName>
    <definedName name="_a1" hidden="1">{"'Sheet1'!$L$16"}</definedName>
    <definedName name="_a129" localSheetId="3" hidden="1">{"Offgrid",#N/A,FALSE,"OFFGRID";"Region",#N/A,FALSE,"REGION";"Offgrid -2",#N/A,FALSE,"OFFGRID";"WTP",#N/A,FALSE,"WTP";"WTP -2",#N/A,FALSE,"WTP";"Project",#N/A,FALSE,"PROJECT";"Summary -2",#N/A,FALSE,"SUMMARY"}</definedName>
    <definedName name="_a129" localSheetId="4" hidden="1">{"Offgrid",#N/A,FALSE,"OFFGRID";"Region",#N/A,FALSE,"REGION";"Offgrid -2",#N/A,FALSE,"OFFGRID";"WTP",#N/A,FALSE,"WTP";"WTP -2",#N/A,FALSE,"WTP";"Project",#N/A,FALSE,"PROJECT";"Summary -2",#N/A,FALSE,"SUMMARY"}</definedName>
    <definedName name="_a129" localSheetId="5" hidden="1">{"Offgrid",#N/A,FALSE,"OFFGRID";"Region",#N/A,FALSE,"REGION";"Offgrid -2",#N/A,FALSE,"OFFGRID";"WTP",#N/A,FALSE,"WTP";"WTP -2",#N/A,FALSE,"WTP";"Project",#N/A,FALSE,"PROJECT";"Summary -2",#N/A,FALSE,"SUMMARY"}</definedName>
    <definedName name="_a129" localSheetId="17" hidden="1">{"Offgrid",#N/A,FALSE,"OFFGRID";"Region",#N/A,FALSE,"REGION";"Offgrid -2",#N/A,FALSE,"OFFGRID";"WTP",#N/A,FALSE,"WTP";"WTP -2",#N/A,FALSE,"WTP";"Project",#N/A,FALSE,"PROJECT";"Summary -2",#N/A,FALSE,"SUMMARY"}</definedName>
    <definedName name="_a129" localSheetId="19" hidden="1">{"Offgrid",#N/A,FALSE,"OFFGRID";"Region",#N/A,FALSE,"REGION";"Offgrid -2",#N/A,FALSE,"OFFGRID";"WTP",#N/A,FALSE,"WTP";"WTP -2",#N/A,FALSE,"WTP";"Project",#N/A,FALSE,"PROJECT";"Summary -2",#N/A,FALSE,"SUMMARY"}</definedName>
    <definedName name="_a129" localSheetId="20" hidden="1">{"Offgrid",#N/A,FALSE,"OFFGRID";"Region",#N/A,FALSE,"REGION";"Offgrid -2",#N/A,FALSE,"OFFGRID";"WTP",#N/A,FALSE,"WTP";"WTP -2",#N/A,FALSE,"WTP";"Project",#N/A,FALSE,"PROJECT";"Summary -2",#N/A,FALSE,"SUMMARY"}</definedName>
    <definedName name="_a129" localSheetId="21" hidden="1">{"Offgrid",#N/A,FALSE,"OFFGRID";"Region",#N/A,FALSE,"REGION";"Offgrid -2",#N/A,FALSE,"OFFGRID";"WTP",#N/A,FALSE,"WTP";"WTP -2",#N/A,FALSE,"WTP";"Project",#N/A,FALSE,"PROJECT";"Summary -2",#N/A,FALSE,"SUMMARY"}</definedName>
    <definedName name="_a129" localSheetId="23" hidden="1">{"Offgrid",#N/A,FALSE,"OFFGRID";"Region",#N/A,FALSE,"REGION";"Offgrid -2",#N/A,FALSE,"OFFGRID";"WTP",#N/A,FALSE,"WTP";"WTP -2",#N/A,FALSE,"WTP";"Project",#N/A,FALSE,"PROJECT";"Summary -2",#N/A,FALSE,"SUMMARY"}</definedName>
    <definedName name="_a129" localSheetId="24" hidden="1">{"Offgrid",#N/A,FALSE,"OFFGRID";"Region",#N/A,FALSE,"REGION";"Offgrid -2",#N/A,FALSE,"OFFGRID";"WTP",#N/A,FALSE,"WTP";"WTP -2",#N/A,FALSE,"WTP";"Project",#N/A,FALSE,"PROJECT";"Summary -2",#N/A,FALSE,"SUMMARY"}</definedName>
    <definedName name="_a129" localSheetId="26" hidden="1">{"Offgrid",#N/A,FALSE,"OFFGRID";"Region",#N/A,FALSE,"REGION";"Offgrid -2",#N/A,FALSE,"OFFGRID";"WTP",#N/A,FALSE,"WTP";"WTP -2",#N/A,FALSE,"WTP";"Project",#N/A,FALSE,"PROJECT";"Summary -2",#N/A,FALSE,"SUMMARY"}</definedName>
    <definedName name="_a129" localSheetId="28" hidden="1">{"Offgrid",#N/A,FALSE,"OFFGRID";"Region",#N/A,FALSE,"REGION";"Offgrid -2",#N/A,FALSE,"OFFGRID";"WTP",#N/A,FALSE,"WTP";"WTP -2",#N/A,FALSE,"WTP";"Project",#N/A,FALSE,"PROJECT";"Summary -2",#N/A,FALSE,"SUMMARY"}</definedName>
    <definedName name="_a129" localSheetId="29"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localSheetId="4" hidden="1">{"Offgrid",#N/A,FALSE,"OFFGRID";"Region",#N/A,FALSE,"REGION";"Offgrid -2",#N/A,FALSE,"OFFGRID";"WTP",#N/A,FALSE,"WTP";"WTP -2",#N/A,FALSE,"WTP";"Project",#N/A,FALSE,"PROJECT";"Summary -2",#N/A,FALSE,"SUMMARY"}</definedName>
    <definedName name="_a130" localSheetId="5" hidden="1">{"Offgrid",#N/A,FALSE,"OFFGRID";"Region",#N/A,FALSE,"REGION";"Offgrid -2",#N/A,FALSE,"OFFGRID";"WTP",#N/A,FALSE,"WTP";"WTP -2",#N/A,FALSE,"WTP";"Project",#N/A,FALSE,"PROJECT";"Summary -2",#N/A,FALSE,"SUMMARY"}</definedName>
    <definedName name="_a130" localSheetId="17" hidden="1">{"Offgrid",#N/A,FALSE,"OFFGRID";"Region",#N/A,FALSE,"REGION";"Offgrid -2",#N/A,FALSE,"OFFGRID";"WTP",#N/A,FALSE,"WTP";"WTP -2",#N/A,FALSE,"WTP";"Project",#N/A,FALSE,"PROJECT";"Summary -2",#N/A,FALSE,"SUMMARY"}</definedName>
    <definedName name="_a130" localSheetId="19" hidden="1">{"Offgrid",#N/A,FALSE,"OFFGRID";"Region",#N/A,FALSE,"REGION";"Offgrid -2",#N/A,FALSE,"OFFGRID";"WTP",#N/A,FALSE,"WTP";"WTP -2",#N/A,FALSE,"WTP";"Project",#N/A,FALSE,"PROJECT";"Summary -2",#N/A,FALSE,"SUMMARY"}</definedName>
    <definedName name="_a130" localSheetId="20" hidden="1">{"Offgrid",#N/A,FALSE,"OFFGRID";"Region",#N/A,FALSE,"REGION";"Offgrid -2",#N/A,FALSE,"OFFGRID";"WTP",#N/A,FALSE,"WTP";"WTP -2",#N/A,FALSE,"WTP";"Project",#N/A,FALSE,"PROJECT";"Summary -2",#N/A,FALSE,"SUMMARY"}</definedName>
    <definedName name="_a130" localSheetId="21" hidden="1">{"Offgrid",#N/A,FALSE,"OFFGRID";"Region",#N/A,FALSE,"REGION";"Offgrid -2",#N/A,FALSE,"OFFGRID";"WTP",#N/A,FALSE,"WTP";"WTP -2",#N/A,FALSE,"WTP";"Project",#N/A,FALSE,"PROJECT";"Summary -2",#N/A,FALSE,"SUMMARY"}</definedName>
    <definedName name="_a130" localSheetId="23" hidden="1">{"Offgrid",#N/A,FALSE,"OFFGRID";"Region",#N/A,FALSE,"REGION";"Offgrid -2",#N/A,FALSE,"OFFGRID";"WTP",#N/A,FALSE,"WTP";"WTP -2",#N/A,FALSE,"WTP";"Project",#N/A,FALSE,"PROJECT";"Summary -2",#N/A,FALSE,"SUMMARY"}</definedName>
    <definedName name="_a130" localSheetId="24" hidden="1">{"Offgrid",#N/A,FALSE,"OFFGRID";"Region",#N/A,FALSE,"REGION";"Offgrid -2",#N/A,FALSE,"OFFGRID";"WTP",#N/A,FALSE,"WTP";"WTP -2",#N/A,FALSE,"WTP";"Project",#N/A,FALSE,"PROJECT";"Summary -2",#N/A,FALSE,"SUMMARY"}</definedName>
    <definedName name="_a130" localSheetId="26" hidden="1">{"Offgrid",#N/A,FALSE,"OFFGRID";"Region",#N/A,FALSE,"REGION";"Offgrid -2",#N/A,FALSE,"OFFGRID";"WTP",#N/A,FALSE,"WTP";"WTP -2",#N/A,FALSE,"WTP";"Project",#N/A,FALSE,"PROJECT";"Summary -2",#N/A,FALSE,"SUMMARY"}</definedName>
    <definedName name="_a130" localSheetId="28" hidden="1">{"Offgrid",#N/A,FALSE,"OFFGRID";"Region",#N/A,FALSE,"REGION";"Offgrid -2",#N/A,FALSE,"OFFGRID";"WTP",#N/A,FALSE,"WTP";"WTP -2",#N/A,FALSE,"WTP";"Project",#N/A,FALSE,"PROJECT";"Summary -2",#N/A,FALSE,"SUMMARY"}</definedName>
    <definedName name="_a130" localSheetId="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1" localSheetId="3" hidden="1">{"'Sheet1'!$L$16"}</definedName>
    <definedName name="_B1" localSheetId="4" hidden="1">{"'Sheet1'!$L$16"}</definedName>
    <definedName name="_B1" localSheetId="5" hidden="1">{"'Sheet1'!$L$16"}</definedName>
    <definedName name="_B1" localSheetId="17" hidden="1">{"'Sheet1'!$L$16"}</definedName>
    <definedName name="_B1" localSheetId="19" hidden="1">{"'Sheet1'!$L$16"}</definedName>
    <definedName name="_B1" localSheetId="20" hidden="1">{"'Sheet1'!$L$16"}</definedName>
    <definedName name="_B1" localSheetId="21" hidden="1">{"'Sheet1'!$L$16"}</definedName>
    <definedName name="_B1" localSheetId="23" hidden="1">{"'Sheet1'!$L$16"}</definedName>
    <definedName name="_B1" localSheetId="24" hidden="1">{"'Sheet1'!$L$16"}</definedName>
    <definedName name="_B1" localSheetId="26" hidden="1">{"'Sheet1'!$L$16"}</definedName>
    <definedName name="_B1" localSheetId="28" hidden="1">{"'Sheet1'!$L$16"}</definedName>
    <definedName name="_B1" localSheetId="29" hidden="1">{"'Sheet1'!$L$16"}</definedName>
    <definedName name="_B1" hidden="1">{"'Sheet1'!$L$16"}</definedName>
    <definedName name="_ban2" localSheetId="3" hidden="1">{"'Sheet1'!$L$16"}</definedName>
    <definedName name="_ban2" localSheetId="4" hidden="1">{"'Sheet1'!$L$16"}</definedName>
    <definedName name="_ban2" localSheetId="5" hidden="1">{"'Sheet1'!$L$16"}</definedName>
    <definedName name="_ban2" localSheetId="17" hidden="1">{"'Sheet1'!$L$16"}</definedName>
    <definedName name="_ban2" localSheetId="19" hidden="1">{"'Sheet1'!$L$16"}</definedName>
    <definedName name="_ban2" localSheetId="20" hidden="1">{"'Sheet1'!$L$16"}</definedName>
    <definedName name="_ban2" localSheetId="21" hidden="1">{"'Sheet1'!$L$16"}</definedName>
    <definedName name="_ban2" localSheetId="23" hidden="1">{"'Sheet1'!$L$16"}</definedName>
    <definedName name="_ban2" localSheetId="24" hidden="1">{"'Sheet1'!$L$16"}</definedName>
    <definedName name="_ban2" localSheetId="26" hidden="1">{"'Sheet1'!$L$16"}</definedName>
    <definedName name="_ban2" localSheetId="28" hidden="1">{"'Sheet1'!$L$16"}</definedName>
    <definedName name="_ban2" localSheetId="29" hidden="1">{"'Sheet1'!$L$16"}</definedName>
    <definedName name="_ban2" hidden="1">{"'Sheet1'!$L$16"}</definedName>
    <definedName name="_Builtin155" hidden="1">#N/A</definedName>
    <definedName name="_cep1" localSheetId="20" hidden="1">{"'Sheet1'!$L$16"}</definedName>
    <definedName name="_cep1" localSheetId="29" hidden="1">{"'Sheet1'!$L$16"}</definedName>
    <definedName name="_cep1" hidden="1">{"'Sheet1'!$L$16"}</definedName>
    <definedName name="_Coc39" localSheetId="20" hidden="1">{"'Sheet1'!$L$16"}</definedName>
    <definedName name="_Coc39" localSheetId="29" hidden="1">{"'Sheet1'!$L$16"}</definedName>
    <definedName name="_Coc39" hidden="1">{"'Sheet1'!$L$16"}</definedName>
    <definedName name="_CON1">#REF!</definedName>
    <definedName name="_CON2">#REF!</definedName>
    <definedName name="_Fill" localSheetId="20">#REF!</definedName>
    <definedName name="_Fill" hidden="1">#REF!</definedName>
    <definedName name="_xlnm._FilterDatabase" localSheetId="5" hidden="1">#REF!</definedName>
    <definedName name="_xlnm._FilterDatabase" localSheetId="20" hidden="1">#REF!</definedName>
    <definedName name="_xlnm._FilterDatabase" hidden="1">#REF!</definedName>
    <definedName name="_Goi8" localSheetId="20" hidden="1">{"'Sheet1'!$L$16"}</definedName>
    <definedName name="_Goi8" localSheetId="29" hidden="1">{"'Sheet1'!$L$16"}</definedName>
    <definedName name="_Goi8" hidden="1">{"'Sheet1'!$L$16"}</definedName>
    <definedName name="_h1" localSheetId="3" hidden="1">{"'Sheet1'!$L$16"}</definedName>
    <definedName name="_h1" localSheetId="4" hidden="1">{"'Sheet1'!$L$16"}</definedName>
    <definedName name="_h1" localSheetId="5" hidden="1">{"'Sheet1'!$L$16"}</definedName>
    <definedName name="_h1" localSheetId="17" hidden="1">{"'Sheet1'!$L$16"}</definedName>
    <definedName name="_h1" localSheetId="19" hidden="1">{"'Sheet1'!$L$16"}</definedName>
    <definedName name="_h1" localSheetId="20" hidden="1">{"'Sheet1'!$L$16"}</definedName>
    <definedName name="_h1" localSheetId="21" hidden="1">{"'Sheet1'!$L$16"}</definedName>
    <definedName name="_h1" localSheetId="23" hidden="1">{"'Sheet1'!$L$16"}</definedName>
    <definedName name="_h1" localSheetId="24" hidden="1">{"'Sheet1'!$L$16"}</definedName>
    <definedName name="_h1" localSheetId="26" hidden="1">{"'Sheet1'!$L$16"}</definedName>
    <definedName name="_h1" localSheetId="28" hidden="1">{"'Sheet1'!$L$16"}</definedName>
    <definedName name="_h1" localSheetId="29" hidden="1">{"'Sheet1'!$L$16"}</definedName>
    <definedName name="_h1" hidden="1">{"'Sheet1'!$L$16"}</definedName>
    <definedName name="_h10" localSheetId="29" hidden="1">{#N/A,#N/A,FALSE,"Chi tiÆt"}</definedName>
    <definedName name="_h10" hidden="1">{#N/A,#N/A,FALSE,"Chi tiÆt"}</definedName>
    <definedName name="_h2" localSheetId="29" hidden="1">{"'Sheet1'!$L$16"}</definedName>
    <definedName name="_h2" hidden="1">{"'Sheet1'!$L$16"}</definedName>
    <definedName name="_h3" localSheetId="29" hidden="1">{"'Sheet1'!$L$16"}</definedName>
    <definedName name="_h3" hidden="1">{"'Sheet1'!$L$16"}</definedName>
    <definedName name="_h5" localSheetId="29" hidden="1">{"'Sheet1'!$L$16"}</definedName>
    <definedName name="_h5" hidden="1">{"'Sheet1'!$L$16"}</definedName>
    <definedName name="_h6" localSheetId="29" hidden="1">{"'Sheet1'!$L$16"}</definedName>
    <definedName name="_h6" hidden="1">{"'Sheet1'!$L$16"}</definedName>
    <definedName name="_h7" localSheetId="29" hidden="1">{"'Sheet1'!$L$16"}</definedName>
    <definedName name="_h7" hidden="1">{"'Sheet1'!$L$16"}</definedName>
    <definedName name="_h8" localSheetId="29" hidden="1">{"'Sheet1'!$L$16"}</definedName>
    <definedName name="_h8" hidden="1">{"'Sheet1'!$L$16"}</definedName>
    <definedName name="_h9" localSheetId="29" hidden="1">{"'Sheet1'!$L$16"}</definedName>
    <definedName name="_h9" hidden="1">{"'Sheet1'!$L$16"}</definedName>
    <definedName name="_hsm2">1.1289</definedName>
    <definedName name="_hu1" localSheetId="3" hidden="1">{"'Sheet1'!$L$16"}</definedName>
    <definedName name="_hu1" localSheetId="4" hidden="1">{"'Sheet1'!$L$16"}</definedName>
    <definedName name="_hu1" localSheetId="5" hidden="1">{"'Sheet1'!$L$16"}</definedName>
    <definedName name="_hu1" localSheetId="17" hidden="1">{"'Sheet1'!$L$16"}</definedName>
    <definedName name="_hu1" localSheetId="19" hidden="1">{"'Sheet1'!$L$16"}</definedName>
    <definedName name="_hu1" localSheetId="20" hidden="1">{"'Sheet1'!$L$16"}</definedName>
    <definedName name="_hu1" localSheetId="21" hidden="1">{"'Sheet1'!$L$16"}</definedName>
    <definedName name="_hu1" localSheetId="23" hidden="1">{"'Sheet1'!$L$16"}</definedName>
    <definedName name="_hu1" localSheetId="24" hidden="1">{"'Sheet1'!$L$16"}</definedName>
    <definedName name="_hu1" localSheetId="26" hidden="1">{"'Sheet1'!$L$16"}</definedName>
    <definedName name="_hu1" localSheetId="28" hidden="1">{"'Sheet1'!$L$16"}</definedName>
    <definedName name="_hu1" localSheetId="29" hidden="1">{"'Sheet1'!$L$16"}</definedName>
    <definedName name="_hu1" hidden="1">{"'Sheet1'!$L$16"}</definedName>
    <definedName name="_hu2" localSheetId="3" hidden="1">{"'Sheet1'!$L$16"}</definedName>
    <definedName name="_hu2" localSheetId="4" hidden="1">{"'Sheet1'!$L$16"}</definedName>
    <definedName name="_hu2" localSheetId="5" hidden="1">{"'Sheet1'!$L$16"}</definedName>
    <definedName name="_hu2" localSheetId="17" hidden="1">{"'Sheet1'!$L$16"}</definedName>
    <definedName name="_hu2" localSheetId="19" hidden="1">{"'Sheet1'!$L$16"}</definedName>
    <definedName name="_hu2" localSheetId="20" hidden="1">{"'Sheet1'!$L$16"}</definedName>
    <definedName name="_hu2" localSheetId="21" hidden="1">{"'Sheet1'!$L$16"}</definedName>
    <definedName name="_hu2" localSheetId="23" hidden="1">{"'Sheet1'!$L$16"}</definedName>
    <definedName name="_hu2" localSheetId="24" hidden="1">{"'Sheet1'!$L$16"}</definedName>
    <definedName name="_hu2" localSheetId="26" hidden="1">{"'Sheet1'!$L$16"}</definedName>
    <definedName name="_hu2" localSheetId="28" hidden="1">{"'Sheet1'!$L$16"}</definedName>
    <definedName name="_hu2" localSheetId="29" hidden="1">{"'Sheet1'!$L$16"}</definedName>
    <definedName name="_hu2" hidden="1">{"'Sheet1'!$L$16"}</definedName>
    <definedName name="_hu5" localSheetId="3" hidden="1">{"'Sheet1'!$L$16"}</definedName>
    <definedName name="_hu5" localSheetId="4" hidden="1">{"'Sheet1'!$L$16"}</definedName>
    <definedName name="_hu5" localSheetId="5" hidden="1">{"'Sheet1'!$L$16"}</definedName>
    <definedName name="_hu5" localSheetId="17" hidden="1">{"'Sheet1'!$L$16"}</definedName>
    <definedName name="_hu5" localSheetId="19" hidden="1">{"'Sheet1'!$L$16"}</definedName>
    <definedName name="_hu5" localSheetId="20" hidden="1">{"'Sheet1'!$L$16"}</definedName>
    <definedName name="_hu5" localSheetId="21" hidden="1">{"'Sheet1'!$L$16"}</definedName>
    <definedName name="_hu5" localSheetId="23" hidden="1">{"'Sheet1'!$L$16"}</definedName>
    <definedName name="_hu5" localSheetId="24" hidden="1">{"'Sheet1'!$L$16"}</definedName>
    <definedName name="_hu5" localSheetId="26" hidden="1">{"'Sheet1'!$L$16"}</definedName>
    <definedName name="_hu5" localSheetId="28" hidden="1">{"'Sheet1'!$L$16"}</definedName>
    <definedName name="_hu5" localSheetId="29" hidden="1">{"'Sheet1'!$L$16"}</definedName>
    <definedName name="_hu5" hidden="1">{"'Sheet1'!$L$16"}</definedName>
    <definedName name="_hu6" localSheetId="3" hidden="1">{"'Sheet1'!$L$16"}</definedName>
    <definedName name="_hu6" localSheetId="4" hidden="1">{"'Sheet1'!$L$16"}</definedName>
    <definedName name="_hu6" localSheetId="5" hidden="1">{"'Sheet1'!$L$16"}</definedName>
    <definedName name="_hu6" localSheetId="17" hidden="1">{"'Sheet1'!$L$16"}</definedName>
    <definedName name="_hu6" localSheetId="19" hidden="1">{"'Sheet1'!$L$16"}</definedName>
    <definedName name="_hu6" localSheetId="20" hidden="1">{"'Sheet1'!$L$16"}</definedName>
    <definedName name="_hu6" localSheetId="21" hidden="1">{"'Sheet1'!$L$16"}</definedName>
    <definedName name="_hu6" localSheetId="23" hidden="1">{"'Sheet1'!$L$16"}</definedName>
    <definedName name="_hu6" localSheetId="24" hidden="1">{"'Sheet1'!$L$16"}</definedName>
    <definedName name="_hu6" localSheetId="26" hidden="1">{"'Sheet1'!$L$16"}</definedName>
    <definedName name="_hu6" localSheetId="28" hidden="1">{"'Sheet1'!$L$16"}</definedName>
    <definedName name="_hu6" localSheetId="29" hidden="1">{"'Sheet1'!$L$16"}</definedName>
    <definedName name="_hu6" hidden="1">{"'Sheet1'!$L$16"}</definedName>
    <definedName name="_HUY1" localSheetId="29" hidden="1">{"'Sheet1'!$L$16"}</definedName>
    <definedName name="_HUY1" hidden="1">{"'Sheet1'!$L$16"}</definedName>
    <definedName name="_HUY2" localSheetId="29" hidden="1">{"'Sheet1'!$L$16"}</definedName>
    <definedName name="_HUY2" hidden="1">{"'Sheet1'!$L$16"}</definedName>
    <definedName name="_isc1">0.035</definedName>
    <definedName name="_isc2">0.02</definedName>
    <definedName name="_isc3">0.054</definedName>
    <definedName name="_Key1" localSheetId="3" hidden="1">#REF!</definedName>
    <definedName name="_Key1" localSheetId="4" hidden="1">#REF!</definedName>
    <definedName name="_Key1" localSheetId="5" hidden="1">#REF!</definedName>
    <definedName name="_Key1" localSheetId="17" hidden="1">#REF!</definedName>
    <definedName name="_Key1" localSheetId="19" hidden="1">#REF!</definedName>
    <definedName name="_Key1" localSheetId="20" hidden="1">#REF!</definedName>
    <definedName name="_Key1" localSheetId="21" hidden="1">#REF!</definedName>
    <definedName name="_Key1" localSheetId="29" hidden="1">#REF!</definedName>
    <definedName name="_Key1" hidden="1">#REF!</definedName>
    <definedName name="_Key2" localSheetId="3" hidden="1">#REF!</definedName>
    <definedName name="_Key2" localSheetId="4" hidden="1">#REF!</definedName>
    <definedName name="_Key2" localSheetId="5" hidden="1">#REF!</definedName>
    <definedName name="_Key2" localSheetId="17" hidden="1">#REF!</definedName>
    <definedName name="_Key2" localSheetId="19" hidden="1">#REF!</definedName>
    <definedName name="_Key2" localSheetId="20" hidden="1">#REF!</definedName>
    <definedName name="_Key2" localSheetId="21" hidden="1">#REF!</definedName>
    <definedName name="_Key2" localSheetId="29" hidden="1">#REF!</definedName>
    <definedName name="_Key2" hidden="1">#REF!</definedName>
    <definedName name="_KH08" localSheetId="20" hidden="1">{#N/A,#N/A,FALSE,"Chi tiÆt"}</definedName>
    <definedName name="_KH08" localSheetId="29" hidden="1">{#N/A,#N/A,FALSE,"Chi tiÆt"}</definedName>
    <definedName name="_KH08" hidden="1">{#N/A,#N/A,FALSE,"Chi tiÆt"}</definedName>
    <definedName name="_Lan1" localSheetId="20" hidden="1">{"'Sheet1'!$L$16"}</definedName>
    <definedName name="_Lan1" localSheetId="29" hidden="1">{"'Sheet1'!$L$16"}</definedName>
    <definedName name="_Lan1" hidden="1">{"'Sheet1'!$L$16"}</definedName>
    <definedName name="_LAN3" localSheetId="20" hidden="1">{"'Sheet1'!$L$16"}</definedName>
    <definedName name="_LAN3" localSheetId="29" hidden="1">{"'Sheet1'!$L$16"}</definedName>
    <definedName name="_LAN3" hidden="1">{"'Sheet1'!$L$16"}</definedName>
    <definedName name="_lap1">#REF!</definedName>
    <definedName name="_lap2">#REF!</definedName>
    <definedName name="_lk2" localSheetId="20" hidden="1">{"'Sheet1'!$L$16"}</definedName>
    <definedName name="_lk2" localSheetId="29" hidden="1">{"'Sheet1'!$L$16"}</definedName>
    <definedName name="_lk2" hidden="1">{"'Sheet1'!$L$16"}</definedName>
    <definedName name="_M36" localSheetId="3" hidden="1">{"'Sheet1'!$L$16"}</definedName>
    <definedName name="_M36" localSheetId="4" hidden="1">{"'Sheet1'!$L$16"}</definedName>
    <definedName name="_M36" localSheetId="5" hidden="1">{"'Sheet1'!$L$16"}</definedName>
    <definedName name="_M36" localSheetId="17" hidden="1">{"'Sheet1'!$L$16"}</definedName>
    <definedName name="_M36" localSheetId="19" hidden="1">{"'Sheet1'!$L$16"}</definedName>
    <definedName name="_M36" localSheetId="20" hidden="1">{"'Sheet1'!$L$16"}</definedName>
    <definedName name="_M36" localSheetId="21" hidden="1">{"'Sheet1'!$L$16"}</definedName>
    <definedName name="_M36" localSheetId="23" hidden="1">{"'Sheet1'!$L$16"}</definedName>
    <definedName name="_M36" localSheetId="24" hidden="1">{"'Sheet1'!$L$16"}</definedName>
    <definedName name="_M36" localSheetId="26" hidden="1">{"'Sheet1'!$L$16"}</definedName>
    <definedName name="_M36" localSheetId="28" hidden="1">{"'Sheet1'!$L$16"}</definedName>
    <definedName name="_M36" localSheetId="29" hidden="1">{"'Sheet1'!$L$16"}</definedName>
    <definedName name="_M36" hidden="1">{"'Sheet1'!$L$16"}</definedName>
    <definedName name="_NET2">#REF!</definedName>
    <definedName name="_NSO2" localSheetId="3" hidden="1">{"'Sheet1'!$L$16"}</definedName>
    <definedName name="_NSO2" localSheetId="4" hidden="1">{"'Sheet1'!$L$16"}</definedName>
    <definedName name="_NSO2" localSheetId="5" hidden="1">{"'Sheet1'!$L$16"}</definedName>
    <definedName name="_NSO2" localSheetId="17" hidden="1">{"'Sheet1'!$L$16"}</definedName>
    <definedName name="_NSO2" localSheetId="19" hidden="1">{"'Sheet1'!$L$16"}</definedName>
    <definedName name="_NSO2" localSheetId="20" hidden="1">{"'Sheet1'!$L$16"}</definedName>
    <definedName name="_NSO2" localSheetId="21" hidden="1">{"'Sheet1'!$L$16"}</definedName>
    <definedName name="_NSO2" localSheetId="23" hidden="1">{"'Sheet1'!$L$16"}</definedName>
    <definedName name="_NSO2" localSheetId="24" hidden="1">{"'Sheet1'!$L$16"}</definedName>
    <definedName name="_NSO2" localSheetId="26" hidden="1">{"'Sheet1'!$L$16"}</definedName>
    <definedName name="_NSO2" localSheetId="28" hidden="1">{"'Sheet1'!$L$16"}</definedName>
    <definedName name="_NSO2" localSheetId="29" hidden="1">{"'Sheet1'!$L$16"}</definedName>
    <definedName name="_NSO2" hidden="1">{"'Sheet1'!$L$16"}</definedName>
    <definedName name="_Order1" hidden="1">255</definedName>
    <definedName name="_Order2" hidden="1">255</definedName>
    <definedName name="_PA3" localSheetId="3" hidden="1">{"'Sheet1'!$L$16"}</definedName>
    <definedName name="_PA3" localSheetId="4" hidden="1">{"'Sheet1'!$L$16"}</definedName>
    <definedName name="_PA3" localSheetId="5" hidden="1">{"'Sheet1'!$L$16"}</definedName>
    <definedName name="_PA3" localSheetId="17" hidden="1">{"'Sheet1'!$L$16"}</definedName>
    <definedName name="_PA3" localSheetId="19" hidden="1">{"'Sheet1'!$L$16"}</definedName>
    <definedName name="_PA3" localSheetId="20" hidden="1">{"'Sheet1'!$L$16"}</definedName>
    <definedName name="_PA3" localSheetId="21" hidden="1">{"'Sheet1'!$L$16"}</definedName>
    <definedName name="_PA3" localSheetId="23" hidden="1">{"'Sheet1'!$L$16"}</definedName>
    <definedName name="_PA3" localSheetId="24" hidden="1">{"'Sheet1'!$L$16"}</definedName>
    <definedName name="_PA3" localSheetId="26" hidden="1">{"'Sheet1'!$L$16"}</definedName>
    <definedName name="_PA3" localSheetId="28" hidden="1">{"'Sheet1'!$L$16"}</definedName>
    <definedName name="_PA3" localSheetId="29" hidden="1">{"'Sheet1'!$L$16"}</definedName>
    <definedName name="_PA3" hidden="1">{"'Sheet1'!$L$16"}</definedName>
    <definedName name="_Parse_Out" hidden="1">[2]Quantity!#REF!</definedName>
    <definedName name="_Pl2" localSheetId="3" hidden="1">{"'Sheet1'!$L$16"}</definedName>
    <definedName name="_Pl2" localSheetId="4" hidden="1">{"'Sheet1'!$L$16"}</definedName>
    <definedName name="_Pl2" localSheetId="5" hidden="1">{"'Sheet1'!$L$16"}</definedName>
    <definedName name="_Pl2" localSheetId="17" hidden="1">{"'Sheet1'!$L$16"}</definedName>
    <definedName name="_Pl2" localSheetId="19" hidden="1">{"'Sheet1'!$L$16"}</definedName>
    <definedName name="_Pl2" localSheetId="20" hidden="1">{"'Sheet1'!$L$16"}</definedName>
    <definedName name="_Pl2" localSheetId="21" hidden="1">{"'Sheet1'!$L$16"}</definedName>
    <definedName name="_Pl2" localSheetId="23" hidden="1">{"'Sheet1'!$L$16"}</definedName>
    <definedName name="_Pl2" localSheetId="24" hidden="1">{"'Sheet1'!$L$16"}</definedName>
    <definedName name="_Pl2" localSheetId="26" hidden="1">{"'Sheet1'!$L$16"}</definedName>
    <definedName name="_Pl2" localSheetId="28" hidden="1">{"'Sheet1'!$L$16"}</definedName>
    <definedName name="_Pl2" localSheetId="29" hidden="1">{"'Sheet1'!$L$16"}</definedName>
    <definedName name="_Pl2" hidden="1">{"'Sheet1'!$L$16"}</definedName>
    <definedName name="_PL3" localSheetId="20" hidden="1">#REF!</definedName>
    <definedName name="_PL3" hidden="1">#REF!</definedName>
    <definedName name="_phu2" localSheetId="20" hidden="1">{"'Sheet1'!$L$16"}</definedName>
    <definedName name="_phu2" localSheetId="29" hidden="1">{"'Sheet1'!$L$16"}</definedName>
    <definedName name="_phu2" hidden="1">{"'Sheet1'!$L$16"}</definedName>
    <definedName name="_Q3" localSheetId="3" hidden="1">{"'Sheet1'!$L$16"}</definedName>
    <definedName name="_Q3" localSheetId="4" hidden="1">{"'Sheet1'!$L$16"}</definedName>
    <definedName name="_Q3" localSheetId="5" hidden="1">{"'Sheet1'!$L$16"}</definedName>
    <definedName name="_Q3" localSheetId="17" hidden="1">{"'Sheet1'!$L$16"}</definedName>
    <definedName name="_Q3" localSheetId="19" hidden="1">{"'Sheet1'!$L$16"}</definedName>
    <definedName name="_Q3" localSheetId="20" hidden="1">{"'Sheet1'!$L$16"}</definedName>
    <definedName name="_Q3" localSheetId="21" hidden="1">{"'Sheet1'!$L$16"}</definedName>
    <definedName name="_Q3" localSheetId="23" hidden="1">{"'Sheet1'!$L$16"}</definedName>
    <definedName name="_Q3" localSheetId="24" hidden="1">{"'Sheet1'!$L$16"}</definedName>
    <definedName name="_Q3" localSheetId="26" hidden="1">{"'Sheet1'!$L$16"}</definedName>
    <definedName name="_Q3" localSheetId="28" hidden="1">{"'Sheet1'!$L$16"}</definedName>
    <definedName name="_Q3" localSheetId="29" hidden="1">{"'Sheet1'!$L$16"}</definedName>
    <definedName name="_Q3" hidden="1">{"'Sheet1'!$L$16"}</definedName>
    <definedName name="_SOC10">0.3456</definedName>
    <definedName name="_SOC8">0.2827</definedName>
    <definedName name="_Sort" localSheetId="3" hidden="1">#REF!</definedName>
    <definedName name="_Sort" localSheetId="4" hidden="1">#REF!</definedName>
    <definedName name="_Sort" localSheetId="5" hidden="1">#REF!</definedName>
    <definedName name="_Sort" localSheetId="17" hidden="1">#REF!</definedName>
    <definedName name="_Sort" localSheetId="19" hidden="1">#REF!</definedName>
    <definedName name="_Sort" localSheetId="20" hidden="1">#REF!</definedName>
    <definedName name="_Sort" localSheetId="21" hidden="1">#REF!</definedName>
    <definedName name="_Sort" localSheetId="29" hidden="1">#REF!</definedName>
    <definedName name="_Sort" hidden="1">#REF!</definedName>
    <definedName name="_Sta1">531.877</definedName>
    <definedName name="_Sta2">561.952</definedName>
    <definedName name="_Sta3">712.202</definedName>
    <definedName name="_Sta4">762.202</definedName>
    <definedName name="_TK155">#REF!</definedName>
    <definedName name="_TK422">#REF!</definedName>
    <definedName name="_tt3" localSheetId="20" hidden="1">{"'Sheet1'!$L$16"}</definedName>
    <definedName name="_tt3" localSheetId="29" hidden="1">{"'Sheet1'!$L$16"}</definedName>
    <definedName name="_tt3" hidden="1">{"'Sheet1'!$L$16"}</definedName>
    <definedName name="_TT31" localSheetId="20" hidden="1">{"'Sheet1'!$L$16"}</definedName>
    <definedName name="_TT31" localSheetId="29" hidden="1">{"'Sheet1'!$L$16"}</definedName>
    <definedName name="_TT31" hidden="1">{"'Sheet1'!$L$16"}</definedName>
    <definedName name="_Tru21" localSheetId="3" hidden="1">{"'Sheet1'!$L$16"}</definedName>
    <definedName name="_Tru21" localSheetId="4" hidden="1">{"'Sheet1'!$L$16"}</definedName>
    <definedName name="_Tru21" localSheetId="5" hidden="1">{"'Sheet1'!$L$16"}</definedName>
    <definedName name="_Tru21" localSheetId="17" hidden="1">{"'Sheet1'!$L$16"}</definedName>
    <definedName name="_Tru21" localSheetId="19" hidden="1">{"'Sheet1'!$L$16"}</definedName>
    <definedName name="_Tru21" localSheetId="20" hidden="1">{"'Sheet1'!$L$16"}</definedName>
    <definedName name="_Tru21" localSheetId="21" hidden="1">{"'Sheet1'!$L$16"}</definedName>
    <definedName name="_Tru21" localSheetId="23" hidden="1">{"'Sheet1'!$L$16"}</definedName>
    <definedName name="_Tru21" localSheetId="24" hidden="1">{"'Sheet1'!$L$16"}</definedName>
    <definedName name="_Tru21" localSheetId="26" hidden="1">{"'Sheet1'!$L$16"}</definedName>
    <definedName name="_Tru21" localSheetId="28" hidden="1">{"'Sheet1'!$L$16"}</definedName>
    <definedName name="_Tru21" localSheetId="29" hidden="1">{"'Sheet1'!$L$16"}</definedName>
    <definedName name="_Tru21" hidden="1">{"'Sheet1'!$L$16"}</definedName>
    <definedName name="_vl2" localSheetId="20" hidden="1">{"'Sheet1'!$L$16"}</definedName>
    <definedName name="_vl2" localSheetId="29" hidden="1">{"'Sheet1'!$L$16"}</definedName>
    <definedName name="_vl2" hidden="1">{"'Sheet1'!$L$16"}</definedName>
    <definedName name="_VM2" localSheetId="29" hidden="1">{"'Sheet1'!$L$16"}</definedName>
    <definedName name="_VM2" hidden="1">{"'Sheet1'!$L$16"}</definedName>
    <definedName name="a" localSheetId="3" hidden="1">{"'Sheet1'!$L$16"}</definedName>
    <definedName name="a" localSheetId="4" hidden="1">{"'Sheet1'!$L$16"}</definedName>
    <definedName name="a" localSheetId="5" hidden="1">{"'Sheet1'!$L$16"}</definedName>
    <definedName name="a" localSheetId="17" hidden="1">{"'Sheet1'!$L$16"}</definedName>
    <definedName name="a" localSheetId="19" hidden="1">{"'Sheet1'!$L$16"}</definedName>
    <definedName name="a" localSheetId="20">'[3]§¬n gi¸ chÝnh'!$F$4:$F$1428</definedName>
    <definedName name="a" localSheetId="21" hidden="1">{"'Sheet1'!$L$16"}</definedName>
    <definedName name="a" localSheetId="23" hidden="1">{"'Sheet1'!$L$16"}</definedName>
    <definedName name="a" localSheetId="24" hidden="1">{"'Sheet1'!$L$16"}</definedName>
    <definedName name="a" localSheetId="26" hidden="1">{"'Sheet1'!$L$16"}</definedName>
    <definedName name="a" localSheetId="28" hidden="1">{"'Sheet1'!$L$16"}</definedName>
    <definedName name="a" localSheetId="29" hidden="1">{"'Sheet1'!$L$16"}</definedName>
    <definedName name="a" hidden="1">{"'Sheet1'!$L$16"}</definedName>
    <definedName name="aa">#REF!</definedName>
    <definedName name="ABC" localSheetId="20" hidden="1">#REF!</definedName>
    <definedName name="ABC" hidden="1">#REF!</definedName>
    <definedName name="AccessDatabase" hidden="1">"C:\My Documents\LeBinh\Xls\VP Cong ty\FORM.mdb"</definedName>
    <definedName name="ADADADD" localSheetId="20" hidden="1">{"'Sheet1'!$L$16"}</definedName>
    <definedName name="ADADADD" localSheetId="29" hidden="1">{"'Sheet1'!$L$16"}</definedName>
    <definedName name="ADADADD" hidden="1">{"'Sheet1'!$L$16"}</definedName>
    <definedName name="ADAY">#REF!</definedName>
    <definedName name="ADP" localSheetId="3">#REF!</definedName>
    <definedName name="ADP" localSheetId="4">#REF!</definedName>
    <definedName name="ADP" localSheetId="5">#REF!</definedName>
    <definedName name="ADP" localSheetId="20">#REF!</definedName>
    <definedName name="ADP">#REF!</definedName>
    <definedName name="AKHAC" localSheetId="3">#REF!</definedName>
    <definedName name="AKHAC" localSheetId="4">#REF!</definedName>
    <definedName name="AKHAC" localSheetId="5">#REF!</definedName>
    <definedName name="AKHAC" localSheetId="20">#REF!</definedName>
    <definedName name="AKHAC">#REF!</definedName>
    <definedName name="ALTINH" localSheetId="3">#REF!</definedName>
    <definedName name="ALTINH" localSheetId="4">#REF!</definedName>
    <definedName name="ALTINH" localSheetId="5">#REF!</definedName>
    <definedName name="ALTINH" localSheetId="20">#REF!</definedName>
    <definedName name="ALTINH">#REF!</definedName>
    <definedName name="ANN" localSheetId="3">#REF!</definedName>
    <definedName name="ANN" localSheetId="4">#REF!</definedName>
    <definedName name="ANN" localSheetId="5">#REF!</definedName>
    <definedName name="ANN" localSheetId="19">#REF!</definedName>
    <definedName name="ANN" localSheetId="20">#REF!</definedName>
    <definedName name="ANN" localSheetId="29">#REF!</definedName>
    <definedName name="ANN">#REF!</definedName>
    <definedName name="ANQD" localSheetId="3">#REF!</definedName>
    <definedName name="ANQD" localSheetId="4">#REF!</definedName>
    <definedName name="ANQD" localSheetId="5">#REF!</definedName>
    <definedName name="ANQD" localSheetId="19">#REF!</definedName>
    <definedName name="ANQD" localSheetId="20">#REF!</definedName>
    <definedName name="ANQD" localSheetId="29">#REF!</definedName>
    <definedName name="ANQD">#REF!</definedName>
    <definedName name="ANQQH" localSheetId="3">'[4]Dt 2001'!#REF!</definedName>
    <definedName name="ANQQH" localSheetId="4">'[4]Dt 2001'!#REF!</definedName>
    <definedName name="ANQQH" localSheetId="5">'[4]Dt 2001'!#REF!</definedName>
    <definedName name="ANQQH" localSheetId="19">'[4]Dt 2001'!#REF!</definedName>
    <definedName name="ANQQH" localSheetId="20">#REF!</definedName>
    <definedName name="ANQQH" localSheetId="21">'[4]Dt 2001'!#REF!</definedName>
    <definedName name="ANQQH" localSheetId="29">'[4]Dt 2001'!#REF!</definedName>
    <definedName name="ANQQH">'[4]Dt 2001'!#REF!</definedName>
    <definedName name="anscount" localSheetId="29" hidden="1">3</definedName>
    <definedName name="anscount" hidden="1">1</definedName>
    <definedName name="ANSNN" localSheetId="3">'[4]Dt 2001'!#REF!</definedName>
    <definedName name="ANSNN" localSheetId="4">'[4]Dt 2001'!#REF!</definedName>
    <definedName name="ANSNN" localSheetId="5">'[4]Dt 2001'!#REF!</definedName>
    <definedName name="ANSNN" localSheetId="19">'[4]Dt 2001'!#REF!</definedName>
    <definedName name="ANSNN" localSheetId="20">#REF!</definedName>
    <definedName name="ANSNN" localSheetId="21">'[4]Dt 2001'!#REF!</definedName>
    <definedName name="ANSNN" localSheetId="29">'[4]Dt 2001'!#REF!</definedName>
    <definedName name="ANSNN">'[4]Dt 2001'!#REF!</definedName>
    <definedName name="ANSNNxnk" localSheetId="3">'[4]Dt 2001'!#REF!</definedName>
    <definedName name="ANSNNxnk" localSheetId="4">'[4]Dt 2001'!#REF!</definedName>
    <definedName name="ANSNNxnk" localSheetId="5">'[4]Dt 2001'!#REF!</definedName>
    <definedName name="ANSNNxnk" localSheetId="20">#REF!</definedName>
    <definedName name="ANSNNxnk" localSheetId="21">'[4]Dt 2001'!#REF!</definedName>
    <definedName name="ANSNNxnk">'[4]Dt 2001'!#REF!</definedName>
    <definedName name="Anguon" localSheetId="3">'[4]Dt 2001'!#REF!</definedName>
    <definedName name="Anguon" localSheetId="4">'[4]Dt 2001'!#REF!</definedName>
    <definedName name="Anguon" localSheetId="5">'[4]Dt 2001'!#REF!</definedName>
    <definedName name="Anguon" localSheetId="20">#REF!</definedName>
    <definedName name="Anguon" localSheetId="21">'[4]Dt 2001'!#REF!</definedName>
    <definedName name="Anguon">'[4]Dt 2001'!#REF!</definedName>
    <definedName name="APC" localSheetId="3">'[4]Dt 2001'!#REF!</definedName>
    <definedName name="APC" localSheetId="4">'[4]Dt 2001'!#REF!</definedName>
    <definedName name="APC" localSheetId="5">'[4]Dt 2001'!#REF!</definedName>
    <definedName name="APC" localSheetId="20">#REF!</definedName>
    <definedName name="APC" localSheetId="21">'[4]Dt 2001'!#REF!</definedName>
    <definedName name="APC">'[4]Dt 2001'!#REF!</definedName>
    <definedName name="ATGT" localSheetId="3" hidden="1">{"'Sheet1'!$L$16"}</definedName>
    <definedName name="ATGT" localSheetId="4" hidden="1">{"'Sheet1'!$L$16"}</definedName>
    <definedName name="ATGT" localSheetId="5" hidden="1">{"'Sheet1'!$L$16"}</definedName>
    <definedName name="ATGT" localSheetId="17" hidden="1">{"'Sheet1'!$L$16"}</definedName>
    <definedName name="ATGT" localSheetId="19" hidden="1">{"'Sheet1'!$L$16"}</definedName>
    <definedName name="ATGT" localSheetId="20" hidden="1">{"'Sheet1'!$L$16"}</definedName>
    <definedName name="ATGT" localSheetId="21" hidden="1">{"'Sheet1'!$L$16"}</definedName>
    <definedName name="ATGT" localSheetId="23" hidden="1">{"'Sheet1'!$L$16"}</definedName>
    <definedName name="ATGT" localSheetId="24" hidden="1">{"'Sheet1'!$L$16"}</definedName>
    <definedName name="ATGT" localSheetId="26" hidden="1">{"'Sheet1'!$L$16"}</definedName>
    <definedName name="ATGT" localSheetId="28" hidden="1">{"'Sheet1'!$L$16"}</definedName>
    <definedName name="ATGT" localSheetId="29" hidden="1">{"'Sheet1'!$L$16"}</definedName>
    <definedName name="ATGT" hidden="1">{"'Sheet1'!$L$16"}</definedName>
    <definedName name="ATW" localSheetId="3">#REF!</definedName>
    <definedName name="ATW" localSheetId="4">#REF!</definedName>
    <definedName name="ATW" localSheetId="5">#REF!</definedName>
    <definedName name="ATW" localSheetId="20">#REF!</definedName>
    <definedName name="ATW">#REF!</definedName>
    <definedName name="ATRAM">#REF!</definedName>
    <definedName name="â" localSheetId="29" hidden="1">{"'Sheet1'!$L$16"}</definedName>
    <definedName name="â" hidden="1">{"'Sheet1'!$L$16"}</definedName>
    <definedName name="b" localSheetId="29" hidden="1">{"'Sheet1'!$L$16"}</definedName>
    <definedName name="b" hidden="1">{"'Sheet1'!$L$16"}</definedName>
    <definedName name="B.nuamat">7.25</definedName>
    <definedName name="bb" localSheetId="29">{"Thuxm2.xls","Sheet1"}</definedName>
    <definedName name="bb">{"Thuxm2.xls","Sheet1"}</definedName>
    <definedName name="BCBo" localSheetId="29" hidden="1">{"'Sheet1'!$L$16"}</definedName>
    <definedName name="BCBo" hidden="1">{"'Sheet1'!$L$16"}</definedName>
    <definedName name="BDAY">#REF!</definedName>
    <definedName name="bdd">1.5</definedName>
    <definedName name="Bgiang" localSheetId="3" hidden="1">{"'Sheet1'!$L$16"}</definedName>
    <definedName name="Bgiang" localSheetId="4" hidden="1">{"'Sheet1'!$L$16"}</definedName>
    <definedName name="Bgiang" localSheetId="5" hidden="1">{"'Sheet1'!$L$16"}</definedName>
    <definedName name="Bgiang" localSheetId="17" hidden="1">{"'Sheet1'!$L$16"}</definedName>
    <definedName name="Bgiang" localSheetId="19" hidden="1">{"'Sheet1'!$L$16"}</definedName>
    <definedName name="Bgiang" localSheetId="20" hidden="1">{"'Sheet1'!$L$16"}</definedName>
    <definedName name="Bgiang" localSheetId="21" hidden="1">{"'Sheet1'!$L$16"}</definedName>
    <definedName name="Bgiang" localSheetId="23" hidden="1">{"'Sheet1'!$L$16"}</definedName>
    <definedName name="Bgiang" localSheetId="24" hidden="1">{"'Sheet1'!$L$16"}</definedName>
    <definedName name="Bgiang" localSheetId="26" hidden="1">{"'Sheet1'!$L$16"}</definedName>
    <definedName name="Bgiang" localSheetId="28" hidden="1">{"'Sheet1'!$L$16"}</definedName>
    <definedName name="Bgiang" localSheetId="29" hidden="1">{"'Sheet1'!$L$16"}</definedName>
    <definedName name="Bgiang" hidden="1">{"'Sheet1'!$L$16"}</definedName>
    <definedName name="Bm">3.5</definedName>
    <definedName name="Bn">6.5</definedName>
    <definedName name="BOQ">#REF!</definedName>
    <definedName name="BQP">'[5]BANCO (3)'!$N$124</definedName>
    <definedName name="btnm3" localSheetId="29" hidden="1">{"'Sheet1'!$L$16"}</definedName>
    <definedName name="btnm3" hidden="1">{"'Sheet1'!$L$16"}</definedName>
    <definedName name="BTRAM">#REF!</definedName>
    <definedName name="Bulongma">8700</definedName>
    <definedName name="BVCISUMMARY">#REF!</definedName>
    <definedName name="C.doc1">540</definedName>
    <definedName name="C.doc2">740</definedName>
    <definedName name="CACAU">298161</definedName>
    <definedName name="Can_doi" localSheetId="3">#REF!</definedName>
    <definedName name="Can_doi" localSheetId="4">#REF!</definedName>
    <definedName name="Can_doi" localSheetId="5">#REF!</definedName>
    <definedName name="Can_doi" localSheetId="19">#REF!</definedName>
    <definedName name="Can_doi" localSheetId="20">#REF!</definedName>
    <definedName name="Can_doi" localSheetId="29">#REF!</definedName>
    <definedName name="Can_doi">#REF!</definedName>
    <definedName name="cap">#REF!</definedName>
    <definedName name="cap0.7">#REF!</definedName>
    <definedName name="CDAY">#REF!</definedName>
    <definedName name="CDTK_tim">31.77</definedName>
    <definedName name="CL">#REF!</definedName>
    <definedName name="CLVC3">0.1</definedName>
    <definedName name="Coc_60" localSheetId="20" hidden="1">{"'Sheet1'!$L$16"}</definedName>
    <definedName name="Coc_60" localSheetId="29" hidden="1">{"'Sheet1'!$L$16"}</definedName>
    <definedName name="Coc_60" hidden="1">{"'Sheet1'!$L$16"}</definedName>
    <definedName name="CoCauN" localSheetId="3" hidden="1">{"'Sheet1'!$L$16"}</definedName>
    <definedName name="CoCauN" localSheetId="4" hidden="1">{"'Sheet1'!$L$16"}</definedName>
    <definedName name="CoCauN" localSheetId="5" hidden="1">{"'Sheet1'!$L$16"}</definedName>
    <definedName name="CoCauN" localSheetId="17" hidden="1">{"'Sheet1'!$L$16"}</definedName>
    <definedName name="CoCauN" localSheetId="19" hidden="1">{"'Sheet1'!$L$16"}</definedName>
    <definedName name="CoCauN" localSheetId="20" hidden="1">{"'Sheet1'!$L$16"}</definedName>
    <definedName name="CoCauN" localSheetId="21" hidden="1">{"'Sheet1'!$L$16"}</definedName>
    <definedName name="CoCauN" localSheetId="23" hidden="1">{"'Sheet1'!$L$16"}</definedName>
    <definedName name="CoCauN" localSheetId="24" hidden="1">{"'Sheet1'!$L$16"}</definedName>
    <definedName name="CoCauN" localSheetId="26" hidden="1">{"'Sheet1'!$L$16"}</definedName>
    <definedName name="CoCauN" localSheetId="28" hidden="1">{"'Sheet1'!$L$16"}</definedName>
    <definedName name="CoCauN" localSheetId="29" hidden="1">{"'Sheet1'!$L$16"}</definedName>
    <definedName name="CoCauN" hidden="1">{"'Sheet1'!$L$16"}</definedName>
    <definedName name="Code" localSheetId="20" hidden="1">#REF!</definedName>
    <definedName name="Code" hidden="1">#REF!</definedName>
    <definedName name="COMMON">#REF!</definedName>
    <definedName name="CON_EQP_COS">#REF!</definedName>
    <definedName name="CongVattu">#REF!</definedName>
    <definedName name="Cotsatma">9726</definedName>
    <definedName name="Cotthepma">9726</definedName>
    <definedName name="COVER">#REF!</definedName>
    <definedName name="CP" localSheetId="3" hidden="1">#REF!</definedName>
    <definedName name="CP" localSheetId="4" hidden="1">#REF!</definedName>
    <definedName name="CP" localSheetId="5" hidden="1">#REF!</definedName>
    <definedName name="CP" localSheetId="17" hidden="1">#REF!</definedName>
    <definedName name="CP" localSheetId="19" hidden="1">#REF!</definedName>
    <definedName name="CP" localSheetId="20" hidden="1">#REF!</definedName>
    <definedName name="CP" localSheetId="21" hidden="1">#REF!</definedName>
    <definedName name="CP" localSheetId="29" hidden="1">#REF!</definedName>
    <definedName name="CP" hidden="1">#REF!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CT1" localSheetId="3" hidden="1">{"'Sheet1'!$L$16"}</definedName>
    <definedName name="CTCT1" localSheetId="4" hidden="1">{"'Sheet1'!$L$16"}</definedName>
    <definedName name="CTCT1" localSheetId="5" hidden="1">{"'Sheet1'!$L$16"}</definedName>
    <definedName name="CTCT1" localSheetId="17" hidden="1">{"'Sheet1'!$L$16"}</definedName>
    <definedName name="CTCT1" localSheetId="19" hidden="1">{"'Sheet1'!$L$16"}</definedName>
    <definedName name="CTCT1" localSheetId="20" hidden="1">{"'Sheet1'!$L$16"}</definedName>
    <definedName name="CTCT1" localSheetId="21" hidden="1">{"'Sheet1'!$L$16"}</definedName>
    <definedName name="CTCT1" localSheetId="23" hidden="1">{"'Sheet1'!$L$16"}</definedName>
    <definedName name="CTCT1" localSheetId="24" hidden="1">{"'Sheet1'!$L$16"}</definedName>
    <definedName name="CTCT1" localSheetId="26" hidden="1">{"'Sheet1'!$L$16"}</definedName>
    <definedName name="CTCT1" localSheetId="28" hidden="1">{"'Sheet1'!$L$16"}</definedName>
    <definedName name="CTCT1" localSheetId="29" hidden="1">{"'Sheet1'!$L$16"}</definedName>
    <definedName name="CTCT1" hidden="1">{"'Sheet1'!$L$16"}</definedName>
    <definedName name="ctdn9697">#REF!</definedName>
    <definedName name="CTRAM">#REF!</definedName>
    <definedName name="chitietbgiang2" localSheetId="3" hidden="1">{"'Sheet1'!$L$16"}</definedName>
    <definedName name="chitietbgiang2" localSheetId="4" hidden="1">{"'Sheet1'!$L$16"}</definedName>
    <definedName name="chitietbgiang2" localSheetId="5" hidden="1">{"'Sheet1'!$L$16"}</definedName>
    <definedName name="chitietbgiang2" localSheetId="17" hidden="1">{"'Sheet1'!$L$16"}</definedName>
    <definedName name="chitietbgiang2" localSheetId="19" hidden="1">{"'Sheet1'!$L$16"}</definedName>
    <definedName name="chitietbgiang2" localSheetId="20" hidden="1">{"'Sheet1'!$L$16"}</definedName>
    <definedName name="chitietbgiang2" localSheetId="21" hidden="1">{"'Sheet1'!$L$16"}</definedName>
    <definedName name="chitietbgiang2" localSheetId="23" hidden="1">{"'Sheet1'!$L$16"}</definedName>
    <definedName name="chitietbgiang2" localSheetId="24" hidden="1">{"'Sheet1'!$L$16"}</definedName>
    <definedName name="chitietbgiang2" localSheetId="26" hidden="1">{"'Sheet1'!$L$16"}</definedName>
    <definedName name="chitietbgiang2" localSheetId="28" hidden="1">{"'Sheet1'!$L$16"}</definedName>
    <definedName name="chitietbgiang2" localSheetId="29" hidden="1">{"'Sheet1'!$L$16"}</definedName>
    <definedName name="chitietbgiang2" hidden="1">{"'Sheet1'!$L$16"}</definedName>
    <definedName name="chl" localSheetId="3" hidden="1">{"'Sheet1'!$L$16"}</definedName>
    <definedName name="chl" localSheetId="4" hidden="1">{"'Sheet1'!$L$16"}</definedName>
    <definedName name="chl" localSheetId="5" hidden="1">{"'Sheet1'!$L$16"}</definedName>
    <definedName name="chl" localSheetId="17" hidden="1">{"'Sheet1'!$L$16"}</definedName>
    <definedName name="chl" localSheetId="19" hidden="1">{"'Sheet1'!$L$16"}</definedName>
    <definedName name="chl" localSheetId="20" hidden="1">{"'Sheet1'!$L$16"}</definedName>
    <definedName name="chl" localSheetId="21" hidden="1">{"'Sheet1'!$L$16"}</definedName>
    <definedName name="chl" localSheetId="23" hidden="1">{"'Sheet1'!$L$16"}</definedName>
    <definedName name="chl" localSheetId="24" hidden="1">{"'Sheet1'!$L$16"}</definedName>
    <definedName name="chl" localSheetId="26" hidden="1">{"'Sheet1'!$L$16"}</definedName>
    <definedName name="chl" localSheetId="28" hidden="1">{"'Sheet1'!$L$16"}</definedName>
    <definedName name="chl" localSheetId="29" hidden="1">{"'Sheet1'!$L$16"}</definedName>
    <definedName name="chl" hidden="1">{"'Sheet1'!$L$16"}</definedName>
    <definedName name="chung">66</definedName>
    <definedName name="d" localSheetId="3" hidden="1">{"'Sheet1'!$L$16"}</definedName>
    <definedName name="d" localSheetId="4" hidden="1">{"'Sheet1'!$L$16"}</definedName>
    <definedName name="d" localSheetId="5" hidden="1">{"'Sheet1'!$L$16"}</definedName>
    <definedName name="d" localSheetId="17" hidden="1">{"'Sheet1'!$L$16"}</definedName>
    <definedName name="d" localSheetId="19" hidden="1">{"'Sheet1'!$L$16"}</definedName>
    <definedName name="d" localSheetId="20" hidden="1">{"'Sheet1'!$L$16"}</definedName>
    <definedName name="d" localSheetId="21" hidden="1">{"'Sheet1'!$L$16"}</definedName>
    <definedName name="d" localSheetId="23" hidden="1">{"'Sheet1'!$L$16"}</definedName>
    <definedName name="d" localSheetId="24" hidden="1">{"'Sheet1'!$L$16"}</definedName>
    <definedName name="d" localSheetId="26" hidden="1">{"'Sheet1'!$L$16"}</definedName>
    <definedName name="d" localSheetId="28" hidden="1">{"'Sheet1'!$L$16"}</definedName>
    <definedName name="d" localSheetId="29" hidden="1">{"'Sheet1'!$L$16"}</definedName>
    <definedName name="d" hidden="1">{"'Sheet1'!$L$16"}</definedName>
    <definedName name="dam">78000</definedName>
    <definedName name="DATA_DATA2_List">#REF!</definedName>
    <definedName name="data1" localSheetId="3" hidden="1">#REF!</definedName>
    <definedName name="data1" localSheetId="4" hidden="1">#REF!</definedName>
    <definedName name="data1" localSheetId="5" hidden="1">#REF!</definedName>
    <definedName name="data1" localSheetId="17" hidden="1">#REF!</definedName>
    <definedName name="data1" localSheetId="19" hidden="1">#REF!</definedName>
    <definedName name="data1" localSheetId="20" hidden="1">#REF!</definedName>
    <definedName name="data1" localSheetId="21" hidden="1">#REF!</definedName>
    <definedName name="data1" localSheetId="29" hidden="1">#REF!</definedName>
    <definedName name="data1" hidden="1">#REF!</definedName>
    <definedName name="data2" localSheetId="5" hidden="1">#REF!</definedName>
    <definedName name="data2" localSheetId="20" hidden="1">#REF!</definedName>
    <definedName name="data2" localSheetId="29" hidden="1">#REF!</definedName>
    <definedName name="data2" hidden="1">#REF!</definedName>
    <definedName name="data3" localSheetId="5" hidden="1">#REF!</definedName>
    <definedName name="data3" localSheetId="20" hidden="1">#REF!</definedName>
    <definedName name="data3" localSheetId="29" hidden="1">#REF!</definedName>
    <definedName name="data3" hidden="1">#REF!</definedName>
    <definedName name="_xlnm.Database">#REF!</definedName>
    <definedName name="DataFilter">[6]!DataFilter</definedName>
    <definedName name="DataSort">[6]!DataSort</definedName>
    <definedName name="DATDAO" localSheetId="29">#REF!</definedName>
    <definedName name="DATDAO">#REF!</definedName>
    <definedName name="DCL_22">12117600</definedName>
    <definedName name="DCL_35">25490000</definedName>
    <definedName name="DDAY">#REF!</definedName>
    <definedName name="ddddd" localSheetId="3" hidden="1">{"'Sheet1'!$L$16"}</definedName>
    <definedName name="ddddd" localSheetId="4" hidden="1">{"'Sheet1'!$L$16"}</definedName>
    <definedName name="ddddd" localSheetId="5" hidden="1">{"'Sheet1'!$L$16"}</definedName>
    <definedName name="ddddd" localSheetId="17" hidden="1">{"'Sheet1'!$L$16"}</definedName>
    <definedName name="ddddd" localSheetId="19" hidden="1">{"'Sheet1'!$L$16"}</definedName>
    <definedName name="ddddd" localSheetId="20" hidden="1">{"'Sheet1'!$L$16"}</definedName>
    <definedName name="ddddd" localSheetId="21" hidden="1">{"'Sheet1'!$L$16"}</definedName>
    <definedName name="ddddd" localSheetId="23" hidden="1">{"'Sheet1'!$L$16"}</definedName>
    <definedName name="ddddd" localSheetId="24" hidden="1">{"'Sheet1'!$L$16"}</definedName>
    <definedName name="ddddd" localSheetId="26" hidden="1">{"'Sheet1'!$L$16"}</definedName>
    <definedName name="ddddd" localSheetId="28" hidden="1">{"'Sheet1'!$L$16"}</definedName>
    <definedName name="ddddd" localSheetId="29" hidden="1">{"'Sheet1'!$L$16"}</definedName>
    <definedName name="ddddd" hidden="1">{"'Sheet1'!$L$16"}</definedName>
    <definedName name="dddem">0.1</definedName>
    <definedName name="dđ" localSheetId="3" hidden="1">{"'Sheet1'!$L$16"}</definedName>
    <definedName name="dđ" localSheetId="4" hidden="1">{"'Sheet1'!$L$16"}</definedName>
    <definedName name="dđ" localSheetId="5" hidden="1">{"'Sheet1'!$L$16"}</definedName>
    <definedName name="dđ" localSheetId="17" hidden="1">{"'Sheet1'!$L$16"}</definedName>
    <definedName name="dđ" localSheetId="19" hidden="1">{"'Sheet1'!$L$16"}</definedName>
    <definedName name="dđ" localSheetId="20" hidden="1">{"'Sheet1'!$L$16"}</definedName>
    <definedName name="dđ" localSheetId="21" hidden="1">{"'Sheet1'!$L$16"}</definedName>
    <definedName name="dđ" localSheetId="23" hidden="1">{"'Sheet1'!$L$16"}</definedName>
    <definedName name="dđ" localSheetId="24" hidden="1">{"'Sheet1'!$L$16"}</definedName>
    <definedName name="dđ" localSheetId="26" hidden="1">{"'Sheet1'!$L$16"}</definedName>
    <definedName name="dđ" localSheetId="28" hidden="1">{"'Sheet1'!$L$16"}</definedName>
    <definedName name="dđ" localSheetId="29" hidden="1">{"'Sheet1'!$L$16"}</definedName>
    <definedName name="dđ" hidden="1">{"'Sheet1'!$L$16"}</definedName>
    <definedName name="DenDK" localSheetId="20" hidden="1">{"'Sheet1'!$L$16"}</definedName>
    <definedName name="DenDK" localSheetId="29" hidden="1">{"'Sheet1'!$L$16"}</definedName>
    <definedName name="DenDK" hidden="1">{"'Sheet1'!$L$16"}</definedName>
    <definedName name="dfg" localSheetId="29" hidden="1">{"'Sheet1'!$L$16"}</definedName>
    <definedName name="dfg" hidden="1">{"'Sheet1'!$L$16"}</definedName>
    <definedName name="DFSDF" localSheetId="3" hidden="1">{"'Sheet1'!$L$16"}</definedName>
    <definedName name="DFSDF" localSheetId="4" hidden="1">{"'Sheet1'!$L$16"}</definedName>
    <definedName name="DFSDF" localSheetId="5" hidden="1">{"'Sheet1'!$L$16"}</definedName>
    <definedName name="DFSDF" localSheetId="17" hidden="1">{"'Sheet1'!$L$16"}</definedName>
    <definedName name="DFSDF" localSheetId="19" hidden="1">{"'Sheet1'!$L$16"}</definedName>
    <definedName name="DFSDF" localSheetId="20" hidden="1">{"'Sheet1'!$L$16"}</definedName>
    <definedName name="DFSDF" localSheetId="21" hidden="1">{"'Sheet1'!$L$16"}</definedName>
    <definedName name="DFSDF" localSheetId="23" hidden="1">{"'Sheet1'!$L$16"}</definedName>
    <definedName name="DFSDF" localSheetId="24" hidden="1">{"'Sheet1'!$L$16"}</definedName>
    <definedName name="DFSDF" localSheetId="26" hidden="1">{"'Sheet1'!$L$16"}</definedName>
    <definedName name="DFSDF" localSheetId="28" hidden="1">{"'Sheet1'!$L$16"}</definedName>
    <definedName name="DFSDF" localSheetId="29" hidden="1">{"'Sheet1'!$L$16"}</definedName>
    <definedName name="DFSDF" hidden="1">{"'Sheet1'!$L$16"}</definedName>
    <definedName name="dgctp2" localSheetId="20" hidden="1">{"'Sheet1'!$L$16"}</definedName>
    <definedName name="dgctp2" localSheetId="29" hidden="1">{"'Sheet1'!$L$16"}</definedName>
    <definedName name="dgctp2" hidden="1">{"'Sheet1'!$L$16"}</definedName>
    <definedName name="dgj" localSheetId="3" hidden="1">{#N/A,#N/A,FALSE,"BN"}</definedName>
    <definedName name="dgj" localSheetId="4" hidden="1">{#N/A,#N/A,FALSE,"BN"}</definedName>
    <definedName name="dgj" localSheetId="5" hidden="1">{#N/A,#N/A,FALSE,"BN"}</definedName>
    <definedName name="dgj" localSheetId="17" hidden="1">{#N/A,#N/A,FALSE,"BN"}</definedName>
    <definedName name="dgj" localSheetId="19" hidden="1">{#N/A,#N/A,FALSE,"BN"}</definedName>
    <definedName name="dgj" localSheetId="20" hidden="1">{#N/A,#N/A,FALSE,"BN"}</definedName>
    <definedName name="dgj" localSheetId="21" hidden="1">{#N/A,#N/A,FALSE,"BN"}</definedName>
    <definedName name="dgj" localSheetId="23" hidden="1">{#N/A,#N/A,FALSE,"BN"}</definedName>
    <definedName name="dgj" localSheetId="24" hidden="1">{#N/A,#N/A,FALSE,"BN"}</definedName>
    <definedName name="dgj" localSheetId="26" hidden="1">{#N/A,#N/A,FALSE,"BN"}</definedName>
    <definedName name="dgj" localSheetId="28" hidden="1">{#N/A,#N/A,FALSE,"BN"}</definedName>
    <definedName name="dgj" localSheetId="29" hidden="1">{#N/A,#N/A,FALSE,"BN"}</definedName>
    <definedName name="dgj" hidden="1">{#N/A,#N/A,FALSE,"BN"}</definedName>
    <definedName name="dien" localSheetId="3" hidden="1">{"'Sheet1'!$L$16"}</definedName>
    <definedName name="dien" localSheetId="4" hidden="1">{"'Sheet1'!$L$16"}</definedName>
    <definedName name="dien" localSheetId="5" hidden="1">{"'Sheet1'!$L$16"}</definedName>
    <definedName name="dien" localSheetId="17" hidden="1">{"'Sheet1'!$L$16"}</definedName>
    <definedName name="dien" localSheetId="19" hidden="1">{"'Sheet1'!$L$16"}</definedName>
    <definedName name="dien" localSheetId="20" hidden="1">{"'Sheet1'!$L$16"}</definedName>
    <definedName name="dien" localSheetId="21" hidden="1">{"'Sheet1'!$L$16"}</definedName>
    <definedName name="dien" localSheetId="23" hidden="1">{"'Sheet1'!$L$16"}</definedName>
    <definedName name="dien" localSheetId="24" hidden="1">{"'Sheet1'!$L$16"}</definedName>
    <definedName name="dien" localSheetId="26" hidden="1">{"'Sheet1'!$L$16"}</definedName>
    <definedName name="dien" localSheetId="28" hidden="1">{"'Sheet1'!$L$16"}</definedName>
    <definedName name="dien" localSheetId="29" hidden="1">{"'Sheet1'!$L$16"}</definedName>
    <definedName name="dien" hidden="1">{"'Sheet1'!$L$16"}</definedName>
    <definedName name="Discount" localSheetId="5" hidden="1">#REF!</definedName>
    <definedName name="Discount" localSheetId="20" hidden="1">#REF!</definedName>
    <definedName name="Discount" localSheetId="29" hidden="1">#REF!</definedName>
    <definedName name="Discount" hidden="1">#REF!</definedName>
    <definedName name="display_area_2" localSheetId="5" hidden="1">#REF!</definedName>
    <definedName name="display_area_2" localSheetId="20" hidden="1">#REF!</definedName>
    <definedName name="display_area_2" localSheetId="29" hidden="1">#REF!</definedName>
    <definedName name="display_area_2" hidden="1">#REF!</definedName>
    <definedName name="DM">#REF!</definedName>
    <definedName name="DNNN" localSheetId="3">#REF!</definedName>
    <definedName name="DNNN" localSheetId="4">#REF!</definedName>
    <definedName name="DNNN" localSheetId="5">#REF!</definedName>
    <definedName name="DNNN" localSheetId="20">#REF!</definedName>
    <definedName name="DNNN">#REF!</definedName>
    <definedName name="dobt">#REF!</definedName>
    <definedName name="docdoc">0.03125</definedName>
    <definedName name="dongia">#REF!</definedName>
    <definedName name="dotcong">1</definedName>
    <definedName name="drf" localSheetId="3" hidden="1">#REF!</definedName>
    <definedName name="drf" localSheetId="4" hidden="1">#REF!</definedName>
    <definedName name="drf" localSheetId="5" hidden="1">#REF!</definedName>
    <definedName name="drf" localSheetId="17" hidden="1">#REF!</definedName>
    <definedName name="drf" localSheetId="19" hidden="1">#REF!</definedName>
    <definedName name="drf" localSheetId="20" hidden="1">#REF!</definedName>
    <definedName name="drf" localSheetId="21" hidden="1">#REF!</definedName>
    <definedName name="drf" localSheetId="29" hidden="1">#REF!</definedName>
    <definedName name="drf" hidden="1">#REF!</definedName>
    <definedName name="ds" localSheetId="3" hidden="1">{#N/A,#N/A,FALSE,"Chi tiÆt"}</definedName>
    <definedName name="ds" localSheetId="4" hidden="1">{#N/A,#N/A,FALSE,"Chi tiÆt"}</definedName>
    <definedName name="ds" localSheetId="5" hidden="1">{#N/A,#N/A,FALSE,"Chi tiÆt"}</definedName>
    <definedName name="ds" localSheetId="17" hidden="1">{#N/A,#N/A,FALSE,"Chi tiÆt"}</definedName>
    <definedName name="ds" localSheetId="19" hidden="1">{#N/A,#N/A,FALSE,"Chi tiÆt"}</definedName>
    <definedName name="ds" localSheetId="20" hidden="1">{#N/A,#N/A,FALSE,"Chi tiÆt"}</definedName>
    <definedName name="ds" localSheetId="21" hidden="1">{#N/A,#N/A,FALSE,"Chi tiÆt"}</definedName>
    <definedName name="ds" localSheetId="23" hidden="1">{#N/A,#N/A,FALSE,"Chi tiÆt"}</definedName>
    <definedName name="ds" localSheetId="24" hidden="1">{#N/A,#N/A,FALSE,"Chi tiÆt"}</definedName>
    <definedName name="ds" localSheetId="26" hidden="1">{#N/A,#N/A,FALSE,"Chi tiÆt"}</definedName>
    <definedName name="ds" localSheetId="28" hidden="1">{#N/A,#N/A,FALSE,"Chi tiÆt"}</definedName>
    <definedName name="ds" localSheetId="29" hidden="1">{#N/A,#N/A,FALSE,"Chi tiÆt"}</definedName>
    <definedName name="ds" hidden="1">{#N/A,#N/A,FALSE,"Chi tiÆt"}</definedName>
    <definedName name="dsh" localSheetId="3" hidden="1">#REF!</definedName>
    <definedName name="dsh" localSheetId="4" hidden="1">#REF!</definedName>
    <definedName name="dsh" localSheetId="5" hidden="1">#REF!</definedName>
    <definedName name="dsh" localSheetId="17" hidden="1">#REF!</definedName>
    <definedName name="dsh" localSheetId="19" hidden="1">#REF!</definedName>
    <definedName name="dsh" localSheetId="20" hidden="1">#REF!</definedName>
    <definedName name="dsh" localSheetId="21" hidden="1">#REF!</definedName>
    <definedName name="dsh" localSheetId="29" hidden="1">#REF!</definedName>
    <definedName name="dsh" hidden="1">#REF!</definedName>
    <definedName name="DSTD_Clear">#N/A</definedName>
    <definedName name="DSUMDATA" localSheetId="29">#REF!</definedName>
    <definedName name="DSUMDATA">#REF!</definedName>
    <definedName name="duaån">#REF!</definedName>
    <definedName name="duan">#REF!</definedName>
    <definedName name="DUCANH" localSheetId="29" hidden="1">{"'Sheet1'!$L$16"}</definedName>
    <definedName name="DUCANH" hidden="1">{"'Sheet1'!$L$16"}</definedName>
    <definedName name="Duongnaco" localSheetId="3" hidden="1">{"'Sheet1'!$L$16"}</definedName>
    <definedName name="Duongnaco" localSheetId="4" hidden="1">{"'Sheet1'!$L$16"}</definedName>
    <definedName name="Duongnaco" localSheetId="5" hidden="1">{"'Sheet1'!$L$16"}</definedName>
    <definedName name="Duongnaco" localSheetId="17" hidden="1">{"'Sheet1'!$L$16"}</definedName>
    <definedName name="Duongnaco" localSheetId="19" hidden="1">{"'Sheet1'!$L$16"}</definedName>
    <definedName name="Duongnaco" localSheetId="20" hidden="1">{"'Sheet1'!$L$16"}</definedName>
    <definedName name="Duongnaco" localSheetId="21" hidden="1">{"'Sheet1'!$L$16"}</definedName>
    <definedName name="Duongnaco" localSheetId="23" hidden="1">{"'Sheet1'!$L$16"}</definedName>
    <definedName name="Duongnaco" localSheetId="24" hidden="1">{"'Sheet1'!$L$16"}</definedName>
    <definedName name="Duongnaco" localSheetId="26" hidden="1">{"'Sheet1'!$L$16"}</definedName>
    <definedName name="Duongnaco" localSheetId="28" hidden="1">{"'Sheet1'!$L$16"}</definedName>
    <definedName name="Duongnaco" localSheetId="29" hidden="1">{"'Sheet1'!$L$16"}</definedName>
    <definedName name="Duongnaco" hidden="1">{"'Sheet1'!$L$16"}</definedName>
    <definedName name="DuphongBCT">'[5]BANCO (3)'!$K$128</definedName>
    <definedName name="DuphongBNG">'[5]BANCO (3)'!$K$126</definedName>
    <definedName name="DuphongBQP">'[5]BANCO (3)'!$K$125</definedName>
    <definedName name="DuphongVKS">'[7]BANCO (2)'!$F$123</definedName>
    <definedName name="DWPRICE" localSheetId="20" hidden="1">[8]Quantity!#REF!</definedName>
    <definedName name="DWPRICE" localSheetId="29" hidden="1">[8]Quantity!#REF!</definedName>
    <definedName name="DWPRICE" hidden="1">[8]Quantity!#REF!</definedName>
    <definedName name="E" localSheetId="3" hidden="1">{#N/A,#N/A,FALSE,"BN (2)"}</definedName>
    <definedName name="E" localSheetId="4" hidden="1">{#N/A,#N/A,FALSE,"BN (2)"}</definedName>
    <definedName name="E" localSheetId="5" hidden="1">{#N/A,#N/A,FALSE,"BN (2)"}</definedName>
    <definedName name="E" localSheetId="17" hidden="1">{#N/A,#N/A,FALSE,"BN (2)"}</definedName>
    <definedName name="E" localSheetId="19" hidden="1">{#N/A,#N/A,FALSE,"BN (2)"}</definedName>
    <definedName name="E" localSheetId="20" hidden="1">{#N/A,#N/A,FALSE,"BN (2)"}</definedName>
    <definedName name="E" localSheetId="21" hidden="1">{#N/A,#N/A,FALSE,"BN (2)"}</definedName>
    <definedName name="E" localSheetId="23" hidden="1">{#N/A,#N/A,FALSE,"BN (2)"}</definedName>
    <definedName name="E" localSheetId="24" hidden="1">{#N/A,#N/A,FALSE,"BN (2)"}</definedName>
    <definedName name="E" localSheetId="26" hidden="1">{#N/A,#N/A,FALSE,"BN (2)"}</definedName>
    <definedName name="E" localSheetId="28" hidden="1">{#N/A,#N/A,FALSE,"BN (2)"}</definedName>
    <definedName name="E" localSheetId="29" hidden="1">{#N/A,#N/A,FALSE,"BN (2)"}</definedName>
    <definedName name="E" hidden="1">{#N/A,#N/A,FALSE,"BN (2)"}</definedName>
    <definedName name="E.chandoc">8.875</definedName>
    <definedName name="E.PC">10.438</definedName>
    <definedName name="E.PVI">12</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#REF!</definedName>
    <definedName name="f" localSheetId="3" hidden="1">{"'Sheet1'!$L$16"}</definedName>
    <definedName name="f" localSheetId="4" hidden="1">{"'Sheet1'!$L$16"}</definedName>
    <definedName name="f" localSheetId="5" hidden="1">{"'Sheet1'!$L$16"}</definedName>
    <definedName name="f" localSheetId="17" hidden="1">{"'Sheet1'!$L$16"}</definedName>
    <definedName name="f" localSheetId="19" hidden="1">{"'Sheet1'!$L$16"}</definedName>
    <definedName name="f" localSheetId="20" hidden="1">{"'Sheet1'!$L$16"}</definedName>
    <definedName name="f" localSheetId="21" hidden="1">{"'Sheet1'!$L$16"}</definedName>
    <definedName name="f" localSheetId="23" hidden="1">{"'Sheet1'!$L$16"}</definedName>
    <definedName name="f" localSheetId="24" hidden="1">{"'Sheet1'!$L$16"}</definedName>
    <definedName name="f" localSheetId="26" hidden="1">{"'Sheet1'!$L$16"}</definedName>
    <definedName name="f" localSheetId="28" hidden="1">{"'Sheet1'!$L$16"}</definedName>
    <definedName name="f" localSheetId="29" hidden="1">{"'Sheet1'!$L$16"}</definedName>
    <definedName name="f" hidden="1">{"'Sheet1'!$L$16"}</definedName>
    <definedName name="FCode" localSheetId="5" hidden="1">#REF!</definedName>
    <definedName name="FCode" localSheetId="20" hidden="1">#REF!</definedName>
    <definedName name="FCode" localSheetId="29" hidden="1">#REF!</definedName>
    <definedName name="FCode" hidden="1">#REF!</definedName>
    <definedName name="fdfsf" localSheetId="20" hidden="1">{#N/A,#N/A,FALSE,"Chi tiÆt"}</definedName>
    <definedName name="fdfsf" localSheetId="29" hidden="1">{#N/A,#N/A,FALSE,"Chi tiÆt"}</definedName>
    <definedName name="fdfsf" hidden="1">{#N/A,#N/A,FALSE,"Chi tiÆt"}</definedName>
    <definedName name="fff" localSheetId="3" hidden="1">{"'Sheet1'!$L$16"}</definedName>
    <definedName name="fff" localSheetId="4" hidden="1">{"'Sheet1'!$L$16"}</definedName>
    <definedName name="fff" localSheetId="5" hidden="1">{"'Sheet1'!$L$16"}</definedName>
    <definedName name="fff" localSheetId="17" hidden="1">{"'Sheet1'!$L$16"}</definedName>
    <definedName name="fff" localSheetId="19" hidden="1">{"'Sheet1'!$L$16"}</definedName>
    <definedName name="fff" localSheetId="20" hidden="1">{"'Sheet1'!$L$16"}</definedName>
    <definedName name="fff" localSheetId="21" hidden="1">{"'Sheet1'!$L$16"}</definedName>
    <definedName name="fff" localSheetId="23" hidden="1">{"'Sheet1'!$L$16"}</definedName>
    <definedName name="fff" localSheetId="24" hidden="1">{"'Sheet1'!$L$16"}</definedName>
    <definedName name="fff" localSheetId="26" hidden="1">{"'Sheet1'!$L$16"}</definedName>
    <definedName name="fff" localSheetId="28" hidden="1">{"'Sheet1'!$L$16"}</definedName>
    <definedName name="fff" localSheetId="29" hidden="1">{"'Sheet1'!$L$16"}</definedName>
    <definedName name="fff" hidden="1">{"'Sheet1'!$L$16"}</definedName>
    <definedName name="FI_12">4820</definedName>
    <definedName name="fsdfdsf" localSheetId="20" hidden="1">{"'Sheet1'!$L$16"}</definedName>
    <definedName name="fsdfdsf" localSheetId="29" hidden="1">{"'Sheet1'!$L$16"}</definedName>
    <definedName name="fsdfdsf" hidden="1">{"'Sheet1'!$L$16"}</definedName>
    <definedName name="g" localSheetId="3" hidden="1">{"'Sheet1'!$L$16"}</definedName>
    <definedName name="g" localSheetId="4" hidden="1">{"'Sheet1'!$L$16"}</definedName>
    <definedName name="g" localSheetId="5" hidden="1">{"'Sheet1'!$L$16"}</definedName>
    <definedName name="g" localSheetId="17" hidden="1">{"'Sheet1'!$L$16"}</definedName>
    <definedName name="g" localSheetId="19" hidden="1">{"'Sheet1'!$L$16"}</definedName>
    <definedName name="g" localSheetId="20" hidden="1">{"'Sheet1'!$L$16"}</definedName>
    <definedName name="g" localSheetId="21" hidden="1">{"'Sheet1'!$L$16"}</definedName>
    <definedName name="g" localSheetId="23" hidden="1">{"'Sheet1'!$L$16"}</definedName>
    <definedName name="g" localSheetId="24" hidden="1">{"'Sheet1'!$L$16"}</definedName>
    <definedName name="g" localSheetId="26" hidden="1">{"'Sheet1'!$L$16"}</definedName>
    <definedName name="g" localSheetId="28" hidden="1">{"'Sheet1'!$L$16"}</definedName>
    <definedName name="g" localSheetId="29" hidden="1">{"'Sheet1'!$L$16"}</definedName>
    <definedName name="g" hidden="1">{"'Sheet1'!$L$16"}</definedName>
    <definedName name="gf" localSheetId="3" hidden="1">{"'Sheet1'!$L$16"}</definedName>
    <definedName name="gf" localSheetId="4" hidden="1">{"'Sheet1'!$L$16"}</definedName>
    <definedName name="gf" localSheetId="5" hidden="1">{"'Sheet1'!$L$16"}</definedName>
    <definedName name="gf" localSheetId="17" hidden="1">{"'Sheet1'!$L$16"}</definedName>
    <definedName name="gf" localSheetId="19" hidden="1">{"'Sheet1'!$L$16"}</definedName>
    <definedName name="gf" localSheetId="20" hidden="1">{"'Sheet1'!$L$16"}</definedName>
    <definedName name="gf" localSheetId="21" hidden="1">{"'Sheet1'!$L$16"}</definedName>
    <definedName name="gf" localSheetId="23" hidden="1">{"'Sheet1'!$L$16"}</definedName>
    <definedName name="gf" localSheetId="24" hidden="1">{"'Sheet1'!$L$16"}</definedName>
    <definedName name="gf" localSheetId="26" hidden="1">{"'Sheet1'!$L$16"}</definedName>
    <definedName name="gf" localSheetId="28" hidden="1">{"'Sheet1'!$L$16"}</definedName>
    <definedName name="gf" localSheetId="29" hidden="1">{"'Sheet1'!$L$16"}</definedName>
    <definedName name="gf" hidden="1">{"'Sheet1'!$L$16"}</definedName>
    <definedName name="gff" localSheetId="3" hidden="1">{"'Sheet1'!$L$16"}</definedName>
    <definedName name="gff" localSheetId="4" hidden="1">{"'Sheet1'!$L$16"}</definedName>
    <definedName name="gff" localSheetId="5" hidden="1">{"'Sheet1'!$L$16"}</definedName>
    <definedName name="gff" localSheetId="17" hidden="1">{"'Sheet1'!$L$16"}</definedName>
    <definedName name="gff" localSheetId="19" hidden="1">{"'Sheet1'!$L$16"}</definedName>
    <definedName name="gff" localSheetId="20" hidden="1">{"'Sheet1'!$L$16"}</definedName>
    <definedName name="gff" localSheetId="21" hidden="1">{"'Sheet1'!$L$16"}</definedName>
    <definedName name="gff" localSheetId="23" hidden="1">{"'Sheet1'!$L$16"}</definedName>
    <definedName name="gff" localSheetId="24" hidden="1">{"'Sheet1'!$L$16"}</definedName>
    <definedName name="gff" localSheetId="26" hidden="1">{"'Sheet1'!$L$16"}</definedName>
    <definedName name="gff" localSheetId="28" hidden="1">{"'Sheet1'!$L$16"}</definedName>
    <definedName name="gff" localSheetId="29" hidden="1">{"'Sheet1'!$L$16"}</definedName>
    <definedName name="gff" hidden="1">{"'Sheet1'!$L$16"}</definedName>
    <definedName name="gh" localSheetId="3" hidden="1">{"'Sheet1'!$L$16"}</definedName>
    <definedName name="gh" localSheetId="4" hidden="1">{"'Sheet1'!$L$16"}</definedName>
    <definedName name="gh" localSheetId="5" hidden="1">{"'Sheet1'!$L$16"}</definedName>
    <definedName name="gh" localSheetId="17" hidden="1">{"'Sheet1'!$L$16"}</definedName>
    <definedName name="gh" localSheetId="19" hidden="1">{"'Sheet1'!$L$16"}</definedName>
    <definedName name="gh" localSheetId="20" hidden="1">{"'Sheet1'!$L$16"}</definedName>
    <definedName name="gh" localSheetId="21" hidden="1">{"'Sheet1'!$L$16"}</definedName>
    <definedName name="gh" localSheetId="23" hidden="1">{"'Sheet1'!$L$16"}</definedName>
    <definedName name="gh" localSheetId="24" hidden="1">{"'Sheet1'!$L$16"}</definedName>
    <definedName name="gh" localSheetId="26" hidden="1">{"'Sheet1'!$L$16"}</definedName>
    <definedName name="gh" localSheetId="28" hidden="1">{"'Sheet1'!$L$16"}</definedName>
    <definedName name="gh" localSheetId="29" hidden="1">{"'Sheet1'!$L$16"}</definedName>
    <definedName name="gh" hidden="1">{"'Sheet1'!$L$16"}</definedName>
    <definedName name="GoBack">[6]Sheet1!GoBack</definedName>
    <definedName name="h" localSheetId="3" hidden="1">{"'Sheet1'!$L$16"}</definedName>
    <definedName name="h" localSheetId="4" hidden="1">{"'Sheet1'!$L$16"}</definedName>
    <definedName name="h" localSheetId="5" hidden="1">{"'Sheet1'!$L$16"}</definedName>
    <definedName name="h" localSheetId="17" hidden="1">{"'Sheet1'!$L$16"}</definedName>
    <definedName name="h" localSheetId="19" hidden="1">{"'Sheet1'!$L$16"}</definedName>
    <definedName name="h" localSheetId="20" hidden="1">{"'Sheet1'!$L$16"}</definedName>
    <definedName name="h" localSheetId="21" hidden="1">{"'Sheet1'!$L$16"}</definedName>
    <definedName name="h" localSheetId="23" hidden="1">{"'Sheet1'!$L$16"}</definedName>
    <definedName name="h" localSheetId="24" hidden="1">{"'Sheet1'!$L$16"}</definedName>
    <definedName name="h" localSheetId="26" hidden="1">{"'Sheet1'!$L$16"}</definedName>
    <definedName name="h" localSheetId="28" hidden="1">{"'Sheet1'!$L$16"}</definedName>
    <definedName name="h" localSheetId="29" hidden="1">{"'Sheet1'!$L$16"}</definedName>
    <definedName name="h" hidden="1">{"'Sheet1'!$L$16"}</definedName>
    <definedName name="ha" localSheetId="20" hidden="1">{"'Sheet1'!$L$16"}</definedName>
    <definedName name="ha" localSheetId="29" hidden="1">{"'Sheet1'!$L$16"}</definedName>
    <definedName name="ha" hidden="1">{"'Sheet1'!$L$16"}</definedName>
    <definedName name="HANG" localSheetId="29" hidden="1">{#N/A,#N/A,FALSE,"Chi tiÆt"}</definedName>
    <definedName name="HANG" hidden="1">{#N/A,#N/A,FALSE,"Chi tiÆt"}</definedName>
    <definedName name="Hdao">0.3</definedName>
    <definedName name="Hdap">5.2</definedName>
    <definedName name="Heä_soá_laép_xaø_H">1.7</definedName>
    <definedName name="Heso">'[7]MT DPin (2)'!$BP$99</definedName>
    <definedName name="hhh" localSheetId="29" hidden="1">{"'Sheet1'!$L$16"}</definedName>
    <definedName name="hhh" hidden="1">{"'Sheet1'!$L$16"}</definedName>
    <definedName name="HHUHOI">#N/A</definedName>
    <definedName name="HiddenRows" localSheetId="3" hidden="1">#REF!</definedName>
    <definedName name="HiddenRows" localSheetId="4" hidden="1">#REF!</definedName>
    <definedName name="HiddenRows" localSheetId="5" hidden="1">#REF!</definedName>
    <definedName name="HiddenRows" localSheetId="17" hidden="1">#REF!</definedName>
    <definedName name="HiddenRows" localSheetId="19" hidden="1">#REF!</definedName>
    <definedName name="HiddenRows" localSheetId="20" hidden="1">#REF!</definedName>
    <definedName name="HiddenRows" localSheetId="21" hidden="1">#REF!</definedName>
    <definedName name="HiddenRows" localSheetId="29" hidden="1">#REF!</definedName>
    <definedName name="HiddenRows" hidden="1">#REF!</definedName>
    <definedName name="HIHIHIHOI" localSheetId="29" hidden="1">{"'Sheet1'!$L$16"}</definedName>
    <definedName name="HIHIHIHOI" hidden="1">{"'Sheet1'!$L$16"}</definedName>
    <definedName name="hj" localSheetId="29" hidden="1">{"'Sheet1'!$L$16"}</definedName>
    <definedName name="hj" hidden="1">{"'Sheet1'!$L$16"}</definedName>
    <definedName name="HJKL" localSheetId="29" hidden="1">{"'Sheet1'!$L$16"}</definedName>
    <definedName name="HJKL" hidden="1">{"'Sheet1'!$L$16"}</definedName>
    <definedName name="hoc">55000</definedName>
    <definedName name="HOME_MANP">#REF!</definedName>
    <definedName name="HOMEOFFICE_COST">#REF!</definedName>
    <definedName name="hrr" localSheetId="3" hidden="1">{"'Sheet1'!$L$16"}</definedName>
    <definedName name="hrr" localSheetId="4" hidden="1">{"'Sheet1'!$L$16"}</definedName>
    <definedName name="hrr" localSheetId="5" hidden="1">{"'Sheet1'!$L$16"}</definedName>
    <definedName name="hrr" localSheetId="17" hidden="1">{"'Sheet1'!$L$16"}</definedName>
    <definedName name="hrr" localSheetId="19" hidden="1">{"'Sheet1'!$L$16"}</definedName>
    <definedName name="hrr" localSheetId="20" hidden="1">{"'Sheet1'!$L$16"}</definedName>
    <definedName name="hrr" localSheetId="21" hidden="1">{"'Sheet1'!$L$16"}</definedName>
    <definedName name="hrr" localSheetId="23" hidden="1">{"'Sheet1'!$L$16"}</definedName>
    <definedName name="hrr" localSheetId="24" hidden="1">{"'Sheet1'!$L$16"}</definedName>
    <definedName name="hrr" localSheetId="26" hidden="1">{"'Sheet1'!$L$16"}</definedName>
    <definedName name="hrr" localSheetId="28" hidden="1">{"'Sheet1'!$L$16"}</definedName>
    <definedName name="hrr" localSheetId="29" hidden="1">{"'Sheet1'!$L$16"}</definedName>
    <definedName name="hrr" hidden="1">{"'Sheet1'!$L$16"}</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TH">'[5]BANCO (3)'!$K$122</definedName>
    <definedName name="hsvl">1</definedName>
    <definedName name="hsvl2">1</definedName>
    <definedName name="HT">#REF!</definedName>
    <definedName name="htlm" localSheetId="3" hidden="1">{"'Sheet1'!$L$16"}</definedName>
    <definedName name="htlm" localSheetId="4" hidden="1">{"'Sheet1'!$L$16"}</definedName>
    <definedName name="htlm" localSheetId="5" hidden="1">{"'Sheet1'!$L$16"}</definedName>
    <definedName name="htlm" localSheetId="17" hidden="1">{"'Sheet1'!$L$16"}</definedName>
    <definedName name="htlm" localSheetId="19" hidden="1">{"'Sheet1'!$L$16"}</definedName>
    <definedName name="htlm" localSheetId="20" hidden="1">{"'Sheet1'!$L$16"}</definedName>
    <definedName name="htlm" localSheetId="21" hidden="1">{"'Sheet1'!$L$16"}</definedName>
    <definedName name="htlm" localSheetId="23" hidden="1">{"'Sheet1'!$L$16"}</definedName>
    <definedName name="htlm" localSheetId="24" hidden="1">{"'Sheet1'!$L$16"}</definedName>
    <definedName name="htlm" localSheetId="26" hidden="1">{"'Sheet1'!$L$16"}</definedName>
    <definedName name="htlm" localSheetId="28" hidden="1">{"'Sheet1'!$L$16"}</definedName>
    <definedName name="htlm" localSheetId="29" hidden="1">{"'Sheet1'!$L$16"}</definedName>
    <definedName name="htlm" hidden="1">{"'Sheet1'!$L$16"}</definedName>
    <definedName name="HTML_CodePage" hidden="1">950</definedName>
    <definedName name="HTML_Control" localSheetId="3" hidden="1">{"'Sheet1'!$L$16"}</definedName>
    <definedName name="HTML_Control" localSheetId="4" hidden="1">{"'Sheet1'!$L$16"}</definedName>
    <definedName name="HTML_Control" localSheetId="5" hidden="1">{"'Sheet1'!$L$16"}</definedName>
    <definedName name="HTML_Control" localSheetId="17" hidden="1">{"'Sheet1'!$L$16"}</definedName>
    <definedName name="HTML_Control" localSheetId="19" hidden="1">{"'Sheet1'!$L$16"}</definedName>
    <definedName name="HTML_Control" localSheetId="20" hidden="1">{"'Sheet1'!$L$16"}</definedName>
    <definedName name="HTML_Control" localSheetId="21" hidden="1">{"'Sheet1'!$L$16"}</definedName>
    <definedName name="HTML_Control" localSheetId="23" hidden="1">{"'Sheet1'!$L$16"}</definedName>
    <definedName name="HTML_Control" localSheetId="24" hidden="1">{"'Sheet1'!$L$16"}</definedName>
    <definedName name="HTML_Control" localSheetId="26" hidden="1">{"'Sheet1'!$L$16"}</definedName>
    <definedName name="HTML_Control" localSheetId="28" hidden="1">{"'Sheet1'!$L$16"}</definedName>
    <definedName name="HTML_Control" localSheetId="29" hidden="1">{"'Sheet1'!$L$16"}</definedName>
    <definedName name="HTML_Control" hidden="1">{"'Sheet1'!$L$16"}</definedName>
    <definedName name="HTML_Control1" localSheetId="20" hidden="1">{"'Sheet1'!$L$16"}</definedName>
    <definedName name="HTML_Control1" localSheetId="29" hidden="1">{"'Sheet1'!$L$16"}</definedName>
    <definedName name="HTML_Control1"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rhrt" localSheetId="20" hidden="1">{"'Sheet1'!$L$16"}</definedName>
    <definedName name="htrhrt" localSheetId="29" hidden="1">{"'Sheet1'!$L$16"}</definedName>
    <definedName name="htrhrt" hidden="1">{"'Sheet1'!$L$16"}</definedName>
    <definedName name="hu" localSheetId="3" hidden="1">{"'Sheet1'!$L$16"}</definedName>
    <definedName name="hu" localSheetId="4" hidden="1">{"'Sheet1'!$L$16"}</definedName>
    <definedName name="hu" localSheetId="5" hidden="1">{"'Sheet1'!$L$16"}</definedName>
    <definedName name="hu" localSheetId="17" hidden="1">{"'Sheet1'!$L$16"}</definedName>
    <definedName name="hu" localSheetId="19" hidden="1">{"'Sheet1'!$L$16"}</definedName>
    <definedName name="hu" localSheetId="20" hidden="1">{"'Sheet1'!$L$16"}</definedName>
    <definedName name="hu" localSheetId="21" hidden="1">{"'Sheet1'!$L$16"}</definedName>
    <definedName name="hu" localSheetId="23" hidden="1">{"'Sheet1'!$L$16"}</definedName>
    <definedName name="hu" localSheetId="24" hidden="1">{"'Sheet1'!$L$16"}</definedName>
    <definedName name="hu" localSheetId="26" hidden="1">{"'Sheet1'!$L$16"}</definedName>
    <definedName name="hu" localSheetId="28" hidden="1">{"'Sheet1'!$L$16"}</definedName>
    <definedName name="hu" localSheetId="29" hidden="1">{"'Sheet1'!$L$16"}</definedName>
    <definedName name="hu" hidden="1">{"'Sheet1'!$L$16"}</definedName>
    <definedName name="hung" localSheetId="20" hidden="1">{"'Sheet1'!$L$16"}</definedName>
    <definedName name="hung" localSheetId="29" hidden="1">{"'Sheet1'!$L$16"}</definedName>
    <definedName name="hung" hidden="1">{"'Sheet1'!$L$16"}</definedName>
    <definedName name="HUU" localSheetId="3" hidden="1">{"'Sheet1'!$L$16"}</definedName>
    <definedName name="HUU" localSheetId="4" hidden="1">{"'Sheet1'!$L$16"}</definedName>
    <definedName name="HUU" localSheetId="5" hidden="1">{"'Sheet1'!$L$16"}</definedName>
    <definedName name="HUU" localSheetId="17" hidden="1">{"'Sheet1'!$L$16"}</definedName>
    <definedName name="HUU" localSheetId="19" hidden="1">{"'Sheet1'!$L$16"}</definedName>
    <definedName name="HUU" localSheetId="20" hidden="1">{"'Sheet1'!$L$16"}</definedName>
    <definedName name="HUU" localSheetId="21" hidden="1">{"'Sheet1'!$L$16"}</definedName>
    <definedName name="HUU" localSheetId="23" hidden="1">{"'Sheet1'!$L$16"}</definedName>
    <definedName name="HUU" localSheetId="24" hidden="1">{"'Sheet1'!$L$16"}</definedName>
    <definedName name="HUU" localSheetId="26" hidden="1">{"'Sheet1'!$L$16"}</definedName>
    <definedName name="HUU" localSheetId="28" hidden="1">{"'Sheet1'!$L$16"}</definedName>
    <definedName name="HUU" localSheetId="29" hidden="1">{"'Sheet1'!$L$16"}</definedName>
    <definedName name="HUU" hidden="1">{"'Sheet1'!$L$16"}</definedName>
    <definedName name="huy" localSheetId="3" hidden="1">{"'Sheet1'!$L$16"}</definedName>
    <definedName name="huy" localSheetId="4" hidden="1">{"'Sheet1'!$L$16"}</definedName>
    <definedName name="huy" localSheetId="5" hidden="1">{"'Sheet1'!$L$16"}</definedName>
    <definedName name="huy" localSheetId="17" hidden="1">{"'Sheet1'!$L$16"}</definedName>
    <definedName name="huy" localSheetId="19" hidden="1">{"'Sheet1'!$L$16"}</definedName>
    <definedName name="huy" localSheetId="20" hidden="1">{"'Sheet1'!$L$16"}</definedName>
    <definedName name="huy" localSheetId="21" hidden="1">{"'Sheet1'!$L$16"}</definedName>
    <definedName name="huy" localSheetId="23" hidden="1">{"'Sheet1'!$L$16"}</definedName>
    <definedName name="huy" localSheetId="24" hidden="1">{"'Sheet1'!$L$16"}</definedName>
    <definedName name="huy" localSheetId="26" hidden="1">{"'Sheet1'!$L$16"}</definedName>
    <definedName name="huy" localSheetId="28" hidden="1">{"'Sheet1'!$L$16"}</definedName>
    <definedName name="huy" localSheetId="29" hidden="1">{"'Sheet1'!$L$16"}</definedName>
    <definedName name="huy" hidden="1">{"'Sheet1'!$L$16"}</definedName>
    <definedName name="IDLAB_COST">#REF!</definedName>
    <definedName name="INDMANP">#REF!</definedName>
    <definedName name="j" localSheetId="3" hidden="1">{"'Sheet1'!$L$16"}</definedName>
    <definedName name="j" localSheetId="4" hidden="1">{"'Sheet1'!$L$16"}</definedName>
    <definedName name="j" localSheetId="5" hidden="1">{"'Sheet1'!$L$16"}</definedName>
    <definedName name="j" localSheetId="17" hidden="1">{"'Sheet1'!$L$16"}</definedName>
    <definedName name="j" localSheetId="19" hidden="1">{"'Sheet1'!$L$16"}</definedName>
    <definedName name="j" localSheetId="20" hidden="1">{"'Sheet1'!$L$16"}</definedName>
    <definedName name="j" localSheetId="21" hidden="1">{"'Sheet1'!$L$16"}</definedName>
    <definedName name="j" localSheetId="23" hidden="1">{"'Sheet1'!$L$16"}</definedName>
    <definedName name="j" localSheetId="24" hidden="1">{"'Sheet1'!$L$16"}</definedName>
    <definedName name="j" localSheetId="26" hidden="1">{"'Sheet1'!$L$16"}</definedName>
    <definedName name="j" localSheetId="28" hidden="1">{"'Sheet1'!$L$16"}</definedName>
    <definedName name="j" localSheetId="29" hidden="1">{"'Sheet1'!$L$16"}</definedName>
    <definedName name="j" hidden="1">{"'Sheet1'!$L$16"}</definedName>
    <definedName name="k" localSheetId="3" hidden="1">{"'Sheet1'!$L$16"}</definedName>
    <definedName name="k" localSheetId="4" hidden="1">{"'Sheet1'!$L$16"}</definedName>
    <definedName name="k" localSheetId="5" hidden="1">{"'Sheet1'!$L$16"}</definedName>
    <definedName name="k" localSheetId="17" hidden="1">{"'Sheet1'!$L$16"}</definedName>
    <definedName name="k" localSheetId="19" hidden="1">{"'Sheet1'!$L$16"}</definedName>
    <definedName name="k" localSheetId="20" hidden="1">{"'Sheet1'!$L$16"}</definedName>
    <definedName name="k" localSheetId="21" hidden="1">{"'Sheet1'!$L$16"}</definedName>
    <definedName name="k" localSheetId="23" hidden="1">{"'Sheet1'!$L$16"}</definedName>
    <definedName name="k" localSheetId="24" hidden="1">{"'Sheet1'!$L$16"}</definedName>
    <definedName name="k" localSheetId="26" hidden="1">{"'Sheet1'!$L$16"}</definedName>
    <definedName name="k" localSheetId="28" hidden="1">{"'Sheet1'!$L$16"}</definedName>
    <definedName name="k" localSheetId="29" hidden="1">{"'Sheet1'!$L$16"}</definedName>
    <definedName name="k" hidden="1">{"'Sheet1'!$L$16"}</definedName>
    <definedName name="kjy" localSheetId="3" hidden="1">{"'Sheet1'!$L$16"}</definedName>
    <definedName name="kjy" localSheetId="4" hidden="1">{"'Sheet1'!$L$16"}</definedName>
    <definedName name="kjy" localSheetId="5" hidden="1">{"'Sheet1'!$L$16"}</definedName>
    <definedName name="kjy" localSheetId="17" hidden="1">{"'Sheet1'!$L$16"}</definedName>
    <definedName name="kjy" localSheetId="19" hidden="1">{"'Sheet1'!$L$16"}</definedName>
    <definedName name="kjy" localSheetId="20" hidden="1">{"'Sheet1'!$L$16"}</definedName>
    <definedName name="kjy" localSheetId="21" hidden="1">{"'Sheet1'!$L$16"}</definedName>
    <definedName name="kjy" localSheetId="23" hidden="1">{"'Sheet1'!$L$16"}</definedName>
    <definedName name="kjy" localSheetId="24" hidden="1">{"'Sheet1'!$L$16"}</definedName>
    <definedName name="kjy" localSheetId="26" hidden="1">{"'Sheet1'!$L$16"}</definedName>
    <definedName name="kjy" localSheetId="28" hidden="1">{"'Sheet1'!$L$16"}</definedName>
    <definedName name="kjy" localSheetId="29" hidden="1">{"'Sheet1'!$L$16"}</definedName>
    <definedName name="kjy" hidden="1">{"'Sheet1'!$L$16"}</definedName>
    <definedName name="KLduonggiaods" localSheetId="20" hidden="1">{"'Sheet1'!$L$16"}</definedName>
    <definedName name="KLduonggiaods" localSheetId="29" hidden="1">{"'Sheet1'!$L$16"}</definedName>
    <definedName name="KLduonggiaods" hidden="1">{"'Sheet1'!$L$16"}</definedName>
    <definedName name="komtun" localSheetId="29" hidden="1">{"'Sheet1'!$L$16"}</definedName>
    <definedName name="komtun" hidden="1">{"'Sheet1'!$L$16"}</definedName>
    <definedName name="kontum" localSheetId="29" hidden="1">{#N/A,#N/A,TRUE,"BT M200 da 10x20"}</definedName>
    <definedName name="kontum" hidden="1">{#N/A,#N/A,TRUE,"BT M200 da 10x20"}</definedName>
    <definedName name="KQ_Truong">#REF!</definedName>
    <definedName name="ksbn" localSheetId="3" hidden="1">{"'Sheet1'!$L$16"}</definedName>
    <definedName name="ksbn" localSheetId="4" hidden="1">{"'Sheet1'!$L$16"}</definedName>
    <definedName name="ksbn" localSheetId="5" hidden="1">{"'Sheet1'!$L$16"}</definedName>
    <definedName name="ksbn" localSheetId="17" hidden="1">{"'Sheet1'!$L$16"}</definedName>
    <definedName name="ksbn" localSheetId="19" hidden="1">{"'Sheet1'!$L$16"}</definedName>
    <definedName name="ksbn" localSheetId="20" hidden="1">{"'Sheet1'!$L$16"}</definedName>
    <definedName name="ksbn" localSheetId="21" hidden="1">{"'Sheet1'!$L$16"}</definedName>
    <definedName name="ksbn" localSheetId="23" hidden="1">{"'Sheet1'!$L$16"}</definedName>
    <definedName name="ksbn" localSheetId="24" hidden="1">{"'Sheet1'!$L$16"}</definedName>
    <definedName name="ksbn" localSheetId="26" hidden="1">{"'Sheet1'!$L$16"}</definedName>
    <definedName name="ksbn" localSheetId="28" hidden="1">{"'Sheet1'!$L$16"}</definedName>
    <definedName name="ksbn" localSheetId="29" hidden="1">{"'Sheet1'!$L$16"}</definedName>
    <definedName name="ksbn" hidden="1">{"'Sheet1'!$L$16"}</definedName>
    <definedName name="kshn" localSheetId="3" hidden="1">{"'Sheet1'!$L$16"}</definedName>
    <definedName name="kshn" localSheetId="4" hidden="1">{"'Sheet1'!$L$16"}</definedName>
    <definedName name="kshn" localSheetId="5" hidden="1">{"'Sheet1'!$L$16"}</definedName>
    <definedName name="kshn" localSheetId="17" hidden="1">{"'Sheet1'!$L$16"}</definedName>
    <definedName name="kshn" localSheetId="19" hidden="1">{"'Sheet1'!$L$16"}</definedName>
    <definedName name="kshn" localSheetId="20" hidden="1">{"'Sheet1'!$L$16"}</definedName>
    <definedName name="kshn" localSheetId="21" hidden="1">{"'Sheet1'!$L$16"}</definedName>
    <definedName name="kshn" localSheetId="23" hidden="1">{"'Sheet1'!$L$16"}</definedName>
    <definedName name="kshn" localSheetId="24" hidden="1">{"'Sheet1'!$L$16"}</definedName>
    <definedName name="kshn" localSheetId="26" hidden="1">{"'Sheet1'!$L$16"}</definedName>
    <definedName name="kshn" localSheetId="28" hidden="1">{"'Sheet1'!$L$16"}</definedName>
    <definedName name="kshn" localSheetId="29" hidden="1">{"'Sheet1'!$L$16"}</definedName>
    <definedName name="kshn" hidden="1">{"'Sheet1'!$L$16"}</definedName>
    <definedName name="ksls" localSheetId="3" hidden="1">{"'Sheet1'!$L$16"}</definedName>
    <definedName name="ksls" localSheetId="4" hidden="1">{"'Sheet1'!$L$16"}</definedName>
    <definedName name="ksls" localSheetId="5" hidden="1">{"'Sheet1'!$L$16"}</definedName>
    <definedName name="ksls" localSheetId="17" hidden="1">{"'Sheet1'!$L$16"}</definedName>
    <definedName name="ksls" localSheetId="19" hidden="1">{"'Sheet1'!$L$16"}</definedName>
    <definedName name="ksls" localSheetId="20" hidden="1">{"'Sheet1'!$L$16"}</definedName>
    <definedName name="ksls" localSheetId="21" hidden="1">{"'Sheet1'!$L$16"}</definedName>
    <definedName name="ksls" localSheetId="23" hidden="1">{"'Sheet1'!$L$16"}</definedName>
    <definedName name="ksls" localSheetId="24" hidden="1">{"'Sheet1'!$L$16"}</definedName>
    <definedName name="ksls" localSheetId="26" hidden="1">{"'Sheet1'!$L$16"}</definedName>
    <definedName name="ksls" localSheetId="28" hidden="1">{"'Sheet1'!$L$16"}</definedName>
    <definedName name="ksls" localSheetId="29" hidden="1">{"'Sheet1'!$L$16"}</definedName>
    <definedName name="ksls" hidden="1">{"'Sheet1'!$L$16"}</definedName>
    <definedName name="KVC">#REF!</definedName>
    <definedName name="Khac" localSheetId="3">#REF!</definedName>
    <definedName name="Khac" localSheetId="4">#REF!</definedName>
    <definedName name="Khac" localSheetId="5">#REF!</definedName>
    <definedName name="Khac" localSheetId="17">#REF!</definedName>
    <definedName name="Khac" localSheetId="19">#REF!</definedName>
    <definedName name="khac" localSheetId="20">2</definedName>
    <definedName name="Khac" localSheetId="21">#REF!</definedName>
    <definedName name="khac" localSheetId="22">2</definedName>
    <definedName name="khac" localSheetId="23">2</definedName>
    <definedName name="khac" localSheetId="24">2</definedName>
    <definedName name="khac" localSheetId="26">2</definedName>
    <definedName name="khac" localSheetId="28">2</definedName>
    <definedName name="khac" localSheetId="29">2</definedName>
    <definedName name="Khac">#REF!</definedName>
    <definedName name="KHANHKHUNG" localSheetId="29" hidden="1">{"'Sheet1'!$L$16"}</definedName>
    <definedName name="KHANHKHUNG" hidden="1">{"'Sheet1'!$L$16"}</definedName>
    <definedName name="khla09" localSheetId="20" hidden="1">{"'Sheet1'!$L$16"}</definedName>
    <definedName name="khla09" localSheetId="29" hidden="1">{"'Sheet1'!$L$16"}</definedName>
    <definedName name="khla09" hidden="1">{"'Sheet1'!$L$16"}</definedName>
    <definedName name="Khong_can_doi" localSheetId="3">#REF!</definedName>
    <definedName name="Khong_can_doi" localSheetId="4">#REF!</definedName>
    <definedName name="Khong_can_doi" localSheetId="5">#REF!</definedName>
    <definedName name="Khong_can_doi" localSheetId="20">#REF!</definedName>
    <definedName name="Khong_can_doi">#REF!</definedName>
    <definedName name="khongtruotgia" localSheetId="3" hidden="1">{"'Sheet1'!$L$16"}</definedName>
    <definedName name="khongtruotgia" localSheetId="4" hidden="1">{"'Sheet1'!$L$16"}</definedName>
    <definedName name="khongtruotgia" localSheetId="5" hidden="1">{"'Sheet1'!$L$16"}</definedName>
    <definedName name="khongtruotgia" localSheetId="17" hidden="1">{"'Sheet1'!$L$16"}</definedName>
    <definedName name="khongtruotgia" localSheetId="19" hidden="1">{"'Sheet1'!$L$16"}</definedName>
    <definedName name="khongtruotgia" localSheetId="20" hidden="1">{"'Sheet1'!$L$16"}</definedName>
    <definedName name="khongtruotgia" localSheetId="21" hidden="1">{"'Sheet1'!$L$16"}</definedName>
    <definedName name="khongtruotgia" localSheetId="23" hidden="1">{"'Sheet1'!$L$16"}</definedName>
    <definedName name="khongtruotgia" localSheetId="24" hidden="1">{"'Sheet1'!$L$16"}</definedName>
    <definedName name="khongtruotgia" localSheetId="26" hidden="1">{"'Sheet1'!$L$16"}</definedName>
    <definedName name="khongtruotgia" localSheetId="28" hidden="1">{"'Sheet1'!$L$16"}</definedName>
    <definedName name="khongtruotgia" localSheetId="29" hidden="1">{"'Sheet1'!$L$16"}</definedName>
    <definedName name="khongtruotgia" hidden="1">{"'Sheet1'!$L$16"}</definedName>
    <definedName name="khvh09" localSheetId="20" hidden="1">{"'Sheet1'!$L$16"}</definedName>
    <definedName name="khvh09" localSheetId="29" hidden="1">{"'Sheet1'!$L$16"}</definedName>
    <definedName name="khvh09" hidden="1">{"'Sheet1'!$L$16"}</definedName>
    <definedName name="khvx09" localSheetId="20" hidden="1">{#N/A,#N/A,FALSE,"Chi tiÆt"}</definedName>
    <definedName name="khvx09" localSheetId="29" hidden="1">{#N/A,#N/A,FALSE,"Chi tiÆt"}</definedName>
    <definedName name="khvx09" hidden="1">{#N/A,#N/A,FALSE,"Chi tiÆt"}</definedName>
    <definedName name="KHYt09" localSheetId="20" hidden="1">{"'Sheet1'!$L$16"}</definedName>
    <definedName name="KHYt09" localSheetId="29" hidden="1">{"'Sheet1'!$L$16"}</definedName>
    <definedName name="KHYt09" hidden="1">{"'Sheet1'!$L$16"}</definedName>
    <definedName name="l" localSheetId="3" hidden="1">{"'Sheet1'!$L$16"}</definedName>
    <definedName name="l" localSheetId="4" hidden="1">{"'Sheet1'!$L$16"}</definedName>
    <definedName name="l" localSheetId="5" hidden="1">{"'Sheet1'!$L$16"}</definedName>
    <definedName name="l" localSheetId="17" hidden="1">{"'Sheet1'!$L$16"}</definedName>
    <definedName name="l" localSheetId="19" hidden="1">{"'Sheet1'!$L$16"}</definedName>
    <definedName name="l" localSheetId="20" hidden="1">{"'Sheet1'!$L$16"}</definedName>
    <definedName name="l" localSheetId="21" hidden="1">{"'Sheet1'!$L$16"}</definedName>
    <definedName name="l" localSheetId="23" hidden="1">{"'Sheet1'!$L$16"}</definedName>
    <definedName name="l" localSheetId="24" hidden="1">{"'Sheet1'!$L$16"}</definedName>
    <definedName name="l" localSheetId="26" hidden="1">{"'Sheet1'!$L$16"}</definedName>
    <definedName name="l" localSheetId="28" hidden="1">{"'Sheet1'!$L$16"}</definedName>
    <definedName name="l" localSheetId="29" hidden="1">{"'Sheet1'!$L$16"}</definedName>
    <definedName name="l" hidden="1">{"'Sheet1'!$L$16"}</definedName>
    <definedName name="L63x6">5800</definedName>
    <definedName name="lan" localSheetId="3" hidden="1">{#N/A,#N/A,TRUE,"BT M200 da 10x20"}</definedName>
    <definedName name="lan" localSheetId="4" hidden="1">{#N/A,#N/A,TRUE,"BT M200 da 10x20"}</definedName>
    <definedName name="lan" localSheetId="5" hidden="1">{#N/A,#N/A,TRUE,"BT M200 da 10x20"}</definedName>
    <definedName name="lan" localSheetId="17" hidden="1">{#N/A,#N/A,TRUE,"BT M200 da 10x20"}</definedName>
    <definedName name="lan" localSheetId="19" hidden="1">{#N/A,#N/A,TRUE,"BT M200 da 10x20"}</definedName>
    <definedName name="lan" localSheetId="20" hidden="1">{#N/A,#N/A,TRUE,"BT M200 da 10x20"}</definedName>
    <definedName name="lan" localSheetId="21" hidden="1">{#N/A,#N/A,TRUE,"BT M200 da 10x20"}</definedName>
    <definedName name="lan" localSheetId="23" hidden="1">{#N/A,#N/A,TRUE,"BT M200 da 10x20"}</definedName>
    <definedName name="lan" localSheetId="24" hidden="1">{#N/A,#N/A,TRUE,"BT M200 da 10x20"}</definedName>
    <definedName name="lan" localSheetId="26" hidden="1">{#N/A,#N/A,TRUE,"BT M200 da 10x20"}</definedName>
    <definedName name="lan" localSheetId="28" hidden="1">{#N/A,#N/A,TRUE,"BT M200 da 10x20"}</definedName>
    <definedName name="lan" localSheetId="29" hidden="1">{#N/A,#N/A,TRUE,"BT M200 da 10x20"}</definedName>
    <definedName name="lan" hidden="1">{#N/A,#N/A,TRUE,"BT M200 da 10x20"}</definedName>
    <definedName name="langson" localSheetId="3" hidden="1">{"'Sheet1'!$L$16"}</definedName>
    <definedName name="langson" localSheetId="4" hidden="1">{"'Sheet1'!$L$16"}</definedName>
    <definedName name="langson" localSheetId="5" hidden="1">{"'Sheet1'!$L$16"}</definedName>
    <definedName name="langson" localSheetId="17" hidden="1">{"'Sheet1'!$L$16"}</definedName>
    <definedName name="langson" localSheetId="19" hidden="1">{"'Sheet1'!$L$16"}</definedName>
    <definedName name="langson" localSheetId="20" hidden="1">{"'Sheet1'!$L$16"}</definedName>
    <definedName name="langson" localSheetId="21" hidden="1">{"'Sheet1'!$L$16"}</definedName>
    <definedName name="langson" localSheetId="23" hidden="1">{"'Sheet1'!$L$16"}</definedName>
    <definedName name="langson" localSheetId="24" hidden="1">{"'Sheet1'!$L$16"}</definedName>
    <definedName name="langson" localSheetId="26" hidden="1">{"'Sheet1'!$L$16"}</definedName>
    <definedName name="langson" localSheetId="28" hidden="1">{"'Sheet1'!$L$16"}</definedName>
    <definedName name="langson" localSheetId="29" hidden="1">{"'Sheet1'!$L$16"}</definedName>
    <definedName name="langson" hidden="1">{"'Sheet1'!$L$16"}</definedName>
    <definedName name="LBS_22">107800000</definedName>
    <definedName name="lk" localSheetId="3" hidden="1">#REF!</definedName>
    <definedName name="lk" localSheetId="4" hidden="1">#REF!</definedName>
    <definedName name="lk" localSheetId="5" hidden="1">#REF!</definedName>
    <definedName name="lk" localSheetId="17" hidden="1">#REF!</definedName>
    <definedName name="lk" localSheetId="19" hidden="1">#REF!</definedName>
    <definedName name="lk" localSheetId="20" hidden="1">#REF!</definedName>
    <definedName name="lk" localSheetId="21" hidden="1">#REF!</definedName>
    <definedName name="lk" localSheetId="29" hidden="1">#REF!</definedName>
    <definedName name="lk" hidden="1">#REF!</definedName>
    <definedName name="lồn" localSheetId="3" hidden="1">{"'Sheet1'!$L$16"}</definedName>
    <definedName name="lồn" localSheetId="4" hidden="1">{"'Sheet1'!$L$16"}</definedName>
    <definedName name="lồn" localSheetId="5" hidden="1">{"'Sheet1'!$L$16"}</definedName>
    <definedName name="lồn" localSheetId="17" hidden="1">{"'Sheet1'!$L$16"}</definedName>
    <definedName name="lồn" localSheetId="19" hidden="1">{"'Sheet1'!$L$16"}</definedName>
    <definedName name="lồn" localSheetId="20" hidden="1">{"'Sheet1'!$L$16"}</definedName>
    <definedName name="lồn" localSheetId="21" hidden="1">{"'Sheet1'!$L$16"}</definedName>
    <definedName name="lồn" localSheetId="23" hidden="1">{"'Sheet1'!$L$16"}</definedName>
    <definedName name="lồn" localSheetId="24" hidden="1">{"'Sheet1'!$L$16"}</definedName>
    <definedName name="lồn" localSheetId="26" hidden="1">{"'Sheet1'!$L$16"}</definedName>
    <definedName name="lồn" localSheetId="28" hidden="1">{"'Sheet1'!$L$16"}</definedName>
    <definedName name="lồn" localSheetId="29" hidden="1">{"'Sheet1'!$L$16"}</definedName>
    <definedName name="lồn" hidden="1">{"'Sheet1'!$L$16"}</definedName>
    <definedName name="lVC">#REF!</definedName>
    <definedName name="m" localSheetId="3" hidden="1">{"'Sheet1'!$L$16"}</definedName>
    <definedName name="m" localSheetId="4" hidden="1">{"'Sheet1'!$L$16"}</definedName>
    <definedName name="m" localSheetId="5" hidden="1">{"'Sheet1'!$L$16"}</definedName>
    <definedName name="m" localSheetId="17" hidden="1">{"'Sheet1'!$L$16"}</definedName>
    <definedName name="m" localSheetId="19" hidden="1">{"'Sheet1'!$L$16"}</definedName>
    <definedName name="m" localSheetId="20" hidden="1">{"'Sheet1'!$L$16"}</definedName>
    <definedName name="m" localSheetId="21" hidden="1">{"'Sheet1'!$L$16"}</definedName>
    <definedName name="m" localSheetId="23" hidden="1">{"'Sheet1'!$L$16"}</definedName>
    <definedName name="m" localSheetId="24" hidden="1">{"'Sheet1'!$L$16"}</definedName>
    <definedName name="m" localSheetId="26" hidden="1">{"'Sheet1'!$L$16"}</definedName>
    <definedName name="m" localSheetId="28" hidden="1">{"'Sheet1'!$L$16"}</definedName>
    <definedName name="m" localSheetId="29" hidden="1">{"'Sheet1'!$L$16"}</definedName>
    <definedName name="m" hidden="1">{"'Sheet1'!$L$16"}</definedName>
    <definedName name="MAJ_CON_EQP">#REF!</definedName>
    <definedName name="MG_A">#REF!</definedName>
    <definedName name="mo" localSheetId="3" hidden="1">{"'Sheet1'!$L$16"}</definedName>
    <definedName name="mo" localSheetId="4" hidden="1">{"'Sheet1'!$L$16"}</definedName>
    <definedName name="mo" localSheetId="5" hidden="1">{"'Sheet1'!$L$16"}</definedName>
    <definedName name="mo" localSheetId="17" hidden="1">{"'Sheet1'!$L$16"}</definedName>
    <definedName name="mo" localSheetId="19" hidden="1">{"'Sheet1'!$L$16"}</definedName>
    <definedName name="mo" localSheetId="20" hidden="1">{"'Sheet1'!$L$16"}</definedName>
    <definedName name="mo" localSheetId="21" hidden="1">{"'Sheet1'!$L$16"}</definedName>
    <definedName name="mo" localSheetId="23" hidden="1">{"'Sheet1'!$L$16"}</definedName>
    <definedName name="mo" localSheetId="24" hidden="1">{"'Sheet1'!$L$16"}</definedName>
    <definedName name="mo" localSheetId="26" hidden="1">{"'Sheet1'!$L$16"}</definedName>
    <definedName name="mo" localSheetId="28" hidden="1">{"'Sheet1'!$L$16"}</definedName>
    <definedName name="mo" localSheetId="29" hidden="1">{"'Sheet1'!$L$16"}</definedName>
    <definedName name="mo" hidden="1">{"'Sheet1'!$L$16"}</definedName>
    <definedName name="moi" localSheetId="3" hidden="1">{"'Sheet1'!$L$16"}</definedName>
    <definedName name="moi" localSheetId="4" hidden="1">{"'Sheet1'!$L$16"}</definedName>
    <definedName name="moi" localSheetId="5" hidden="1">{"'Sheet1'!$L$16"}</definedName>
    <definedName name="moi" localSheetId="17" hidden="1">{"'Sheet1'!$L$16"}</definedName>
    <definedName name="moi" localSheetId="19" hidden="1">{"'Sheet1'!$L$16"}</definedName>
    <definedName name="moi" localSheetId="20" hidden="1">{"'Sheet1'!$L$16"}</definedName>
    <definedName name="moi" localSheetId="21" hidden="1">{"'Sheet1'!$L$16"}</definedName>
    <definedName name="moi" localSheetId="23" hidden="1">{"'Sheet1'!$L$16"}</definedName>
    <definedName name="moi" localSheetId="24" hidden="1">{"'Sheet1'!$L$16"}</definedName>
    <definedName name="moi" localSheetId="26" hidden="1">{"'Sheet1'!$L$16"}</definedName>
    <definedName name="moi" localSheetId="28" hidden="1">{"'Sheet1'!$L$16"}</definedName>
    <definedName name="moi" localSheetId="29" hidden="1">{"'Sheet1'!$L$16"}</definedName>
    <definedName name="moi" hidden="1">{"'Sheet1'!$L$16"}</definedName>
    <definedName name="n" localSheetId="3" hidden="1">{"'Sheet1'!$L$16"}</definedName>
    <definedName name="n" localSheetId="4" hidden="1">{"'Sheet1'!$L$16"}</definedName>
    <definedName name="n" localSheetId="5" hidden="1">{"'Sheet1'!$L$16"}</definedName>
    <definedName name="n" localSheetId="17" hidden="1">{"'Sheet1'!$L$16"}</definedName>
    <definedName name="n" localSheetId="19" hidden="1">{"'Sheet1'!$L$16"}</definedName>
    <definedName name="n" localSheetId="20" hidden="1">{"'Sheet1'!$L$16"}</definedName>
    <definedName name="n" localSheetId="21" hidden="1">{"'Sheet1'!$L$16"}</definedName>
    <definedName name="n" localSheetId="23" hidden="1">{"'Sheet1'!$L$16"}</definedName>
    <definedName name="n" localSheetId="24" hidden="1">{"'Sheet1'!$L$16"}</definedName>
    <definedName name="n" localSheetId="26" hidden="1">{"'Sheet1'!$L$16"}</definedName>
    <definedName name="n" localSheetId="28" hidden="1">{"'Sheet1'!$L$16"}</definedName>
    <definedName name="n" localSheetId="29" hidden="1">{"'Sheet1'!$L$16"}</definedName>
    <definedName name="n" hidden="1">{"'Sheet1'!$L$16"}</definedName>
    <definedName name="NCcap0.7">#REF!</definedName>
    <definedName name="NCcap1">#REF!</definedName>
    <definedName name="NET">#REF!</definedName>
    <definedName name="NET_1">#REF!</definedName>
    <definedName name="NET_ANA">#REF!</definedName>
    <definedName name="NET_ANA_1">#REF!</definedName>
    <definedName name="NET_ANA_2">#REF!</definedName>
    <definedName name="NQD" localSheetId="3">#REF!</definedName>
    <definedName name="NQD" localSheetId="4">#REF!</definedName>
    <definedName name="NQD" localSheetId="5">#REF!</definedName>
    <definedName name="NQD" localSheetId="20">#REF!</definedName>
    <definedName name="NQD">#REF!</definedName>
    <definedName name="NQQH" localSheetId="3">'[4]Dt 2001'!#REF!</definedName>
    <definedName name="NQQH" localSheetId="4">'[4]Dt 2001'!#REF!</definedName>
    <definedName name="NQQH" localSheetId="5">'[4]Dt 2001'!#REF!</definedName>
    <definedName name="NQQH" localSheetId="20">#REF!</definedName>
    <definedName name="NQQH" localSheetId="21">'[4]Dt 2001'!#REF!</definedName>
    <definedName name="NQQH">'[4]Dt 2001'!#REF!</definedName>
    <definedName name="NSNN" localSheetId="3">'[4]Dt 2001'!#REF!</definedName>
    <definedName name="NSNN" localSheetId="4">'[4]Dt 2001'!#REF!</definedName>
    <definedName name="NSNN" localSheetId="5">'[4]Dt 2001'!#REF!</definedName>
    <definedName name="NSNN" localSheetId="20">#REF!</definedName>
    <definedName name="NSNN" localSheetId="21">'[4]Dt 2001'!#REF!</definedName>
    <definedName name="NSNN">'[4]Dt 2001'!#REF!</definedName>
    <definedName name="NSTW" localSheetId="5" hidden="1">#REF!</definedName>
    <definedName name="NSTW" localSheetId="20" hidden="1">#REF!</definedName>
    <definedName name="NSTW" localSheetId="29" hidden="1">#REF!</definedName>
    <definedName name="NSTW" hidden="1">#REF!</definedName>
    <definedName name="Ngay">#REF!</definedName>
    <definedName name="ngu" localSheetId="3" hidden="1">{"'Sheet1'!$L$16"}</definedName>
    <definedName name="ngu" localSheetId="4" hidden="1">{"'Sheet1'!$L$16"}</definedName>
    <definedName name="ngu" localSheetId="5" hidden="1">{"'Sheet1'!$L$16"}</definedName>
    <definedName name="ngu" localSheetId="17" hidden="1">{"'Sheet1'!$L$16"}</definedName>
    <definedName name="ngu" localSheetId="19" hidden="1">{"'Sheet1'!$L$16"}</definedName>
    <definedName name="ngu" localSheetId="20" hidden="1">{"'Sheet1'!$L$16"}</definedName>
    <definedName name="ngu" localSheetId="21" hidden="1">{"'Sheet1'!$L$16"}</definedName>
    <definedName name="ngu" localSheetId="23" hidden="1">{"'Sheet1'!$L$16"}</definedName>
    <definedName name="ngu" localSheetId="24" hidden="1">{"'Sheet1'!$L$16"}</definedName>
    <definedName name="ngu" localSheetId="26" hidden="1">{"'Sheet1'!$L$16"}</definedName>
    <definedName name="ngu" localSheetId="28" hidden="1">{"'Sheet1'!$L$16"}</definedName>
    <definedName name="ngu" localSheetId="29" hidden="1">{"'Sheet1'!$L$16"}</definedName>
    <definedName name="ngu" hidden="1">{"'Sheet1'!$L$16"}</definedName>
    <definedName name="NHAÂN_COÂNG" localSheetId="29">BTRAM</definedName>
    <definedName name="NHAÂN_COÂNG">BTRAM</definedName>
    <definedName name="NHANH2_CG4" localSheetId="20" hidden="1">{"'Sheet1'!$L$16"}</definedName>
    <definedName name="NHANH2_CG4" localSheetId="29" hidden="1">{"'Sheet1'!$L$16"}</definedName>
    <definedName name="NHANH2_CG4" hidden="1">{"'Sheet1'!$L$16"}</definedName>
    <definedName name="o" localSheetId="3" hidden="1">{"'Sheet1'!$L$16"}</definedName>
    <definedName name="o" localSheetId="4" hidden="1">{"'Sheet1'!$L$16"}</definedName>
    <definedName name="o" localSheetId="5" hidden="1">{"'Sheet1'!$L$16"}</definedName>
    <definedName name="o" localSheetId="17" hidden="1">{"'Sheet1'!$L$16"}</definedName>
    <definedName name="o" localSheetId="19" hidden="1">{"'Sheet1'!$L$16"}</definedName>
    <definedName name="o" localSheetId="20" hidden="1">{"'Sheet1'!$L$16"}</definedName>
    <definedName name="o" localSheetId="21" hidden="1">{"'Sheet1'!$L$16"}</definedName>
    <definedName name="o" localSheetId="23" hidden="1">{"'Sheet1'!$L$16"}</definedName>
    <definedName name="o" localSheetId="24" hidden="1">{"'Sheet1'!$L$16"}</definedName>
    <definedName name="o" localSheetId="26" hidden="1">{"'Sheet1'!$L$16"}</definedName>
    <definedName name="o" localSheetId="28" hidden="1">{"'Sheet1'!$L$16"}</definedName>
    <definedName name="o" localSheetId="29" hidden="1">{"'Sheet1'!$L$16"}</definedName>
    <definedName name="o" hidden="1">{"'Sheet1'!$L$16"}</definedName>
    <definedName name="OrderTable" localSheetId="20" hidden="1">#REF!</definedName>
    <definedName name="OrderTable" hidden="1">#REF!</definedName>
    <definedName name="PAIII_" localSheetId="3" hidden="1">{"'Sheet1'!$L$16"}</definedName>
    <definedName name="PAIII_" localSheetId="4" hidden="1">{"'Sheet1'!$L$16"}</definedName>
    <definedName name="PAIII_" localSheetId="5" hidden="1">{"'Sheet1'!$L$16"}</definedName>
    <definedName name="PAIII_" localSheetId="17" hidden="1">{"'Sheet1'!$L$16"}</definedName>
    <definedName name="PAIII_" localSheetId="19" hidden="1">{"'Sheet1'!$L$16"}</definedName>
    <definedName name="PAIII_" localSheetId="20" hidden="1">{"'Sheet1'!$L$16"}</definedName>
    <definedName name="PAIII_" localSheetId="21" hidden="1">{"'Sheet1'!$L$16"}</definedName>
    <definedName name="PAIII_" localSheetId="23" hidden="1">{"'Sheet1'!$L$16"}</definedName>
    <definedName name="PAIII_" localSheetId="24" hidden="1">{"'Sheet1'!$L$16"}</definedName>
    <definedName name="PAIII_" localSheetId="26" hidden="1">{"'Sheet1'!$L$16"}</definedName>
    <definedName name="PAIII_" localSheetId="28" hidden="1">{"'Sheet1'!$L$16"}</definedName>
    <definedName name="PAIII_" localSheetId="29" hidden="1">{"'Sheet1'!$L$16"}</definedName>
    <definedName name="PAIII_" hidden="1">{"'Sheet1'!$L$16"}</definedName>
    <definedName name="PC" localSheetId="3">'[4]Dt 2001'!#REF!</definedName>
    <definedName name="PC" localSheetId="4">'[4]Dt 2001'!#REF!</definedName>
    <definedName name="PC" localSheetId="5">'[4]Dt 2001'!#REF!</definedName>
    <definedName name="PC" localSheetId="20">#REF!</definedName>
    <definedName name="PC" localSheetId="21">'[4]Dt 2001'!#REF!</definedName>
    <definedName name="PC">'[4]Dt 2001'!#REF!</definedName>
    <definedName name="PMS" localSheetId="3" hidden="1">{"'Sheet1'!$L$16"}</definedName>
    <definedName name="PMS" localSheetId="4" hidden="1">{"'Sheet1'!$L$16"}</definedName>
    <definedName name="PMS" localSheetId="5" hidden="1">{"'Sheet1'!$L$16"}</definedName>
    <definedName name="PMS" localSheetId="17" hidden="1">{"'Sheet1'!$L$16"}</definedName>
    <definedName name="PMS" localSheetId="19" hidden="1">{"'Sheet1'!$L$16"}</definedName>
    <definedName name="PMS" localSheetId="20" hidden="1">{"'Sheet1'!$L$16"}</definedName>
    <definedName name="PMS" localSheetId="21" hidden="1">{"'Sheet1'!$L$16"}</definedName>
    <definedName name="PMS" localSheetId="23" hidden="1">{"'Sheet1'!$L$16"}</definedName>
    <definedName name="PMS" localSheetId="24" hidden="1">{"'Sheet1'!$L$16"}</definedName>
    <definedName name="PMS" localSheetId="26" hidden="1">{"'Sheet1'!$L$16"}</definedName>
    <definedName name="PMS" localSheetId="28" hidden="1">{"'Sheet1'!$L$16"}</definedName>
    <definedName name="PMS" localSheetId="29" hidden="1">{"'Sheet1'!$L$16"}</definedName>
    <definedName name="PMS" hidden="1">{"'Sheet1'!$L$16"}</definedName>
    <definedName name="_xlnm.Print_Area" localSheetId="3">'15'!$A$1:$G$30</definedName>
    <definedName name="_xlnm.Print_Area" localSheetId="4">'16'!$A$1:$H$59</definedName>
    <definedName name="_xlnm.Print_Area" localSheetId="5">'17'!$A$1:$F$56</definedName>
    <definedName name="_xlnm.Print_Area" localSheetId="17">'30'!$A$1:$G$36</definedName>
    <definedName name="_xlnm.Print_Area" localSheetId="19">'32'!$A$1:$Q$23</definedName>
    <definedName name="_xlnm.Print_Area" localSheetId="20">'33'!$A$1:$G$42</definedName>
    <definedName name="_xlnm.Print_Area" localSheetId="21">'34'!$A$1:$C$47</definedName>
    <definedName name="_xlnm.Print_Area" localSheetId="22">'35'!$A$1:$K$91</definedName>
    <definedName name="_xlnm.Print_Area" localSheetId="23">'36'!$A$1:$P$16</definedName>
    <definedName name="_xlnm.Print_Area" localSheetId="24">'37'!$A$1:$S$89</definedName>
    <definedName name="_xlnm.Print_Area" localSheetId="26">'39'!$A$1:$K$23</definedName>
    <definedName name="_xlnm.Print_Area" localSheetId="27">'41'!$A$1:$O$24</definedName>
    <definedName name="_xlnm.Print_Area" localSheetId="28">'42'!$A$1:$F$23</definedName>
    <definedName name="_xlnm.Print_Area" localSheetId="29">'46'!$A$1:$T$48</definedName>
    <definedName name="_xlnm.Print_Area" localSheetId="0">'PL12'!$A$1:$F$41</definedName>
    <definedName name="_xlnm.Print_Area" localSheetId="1">'PL13'!$A$1:$H$63</definedName>
    <definedName name="_xlnm.Print_Area" localSheetId="2">'PL14'!$A$1:$F$41</definedName>
    <definedName name="_xlnm.Print_Area" localSheetId="6">'PL19'!$A$1:$F$43</definedName>
    <definedName name="_xlnm.Print_Area" localSheetId="7">'PL20'!$A$1:$O$28</definedName>
    <definedName name="_xlnm.Print_Area" localSheetId="8">'PL21'!$A$1:$Y$34</definedName>
    <definedName name="_xlnm.Print_Area" localSheetId="9">'PL22'!$A$1:$K$51</definedName>
    <definedName name="_xlnm.Print_Area" localSheetId="12">'PL25'!$A$1:$R$47</definedName>
    <definedName name="_xlnm.Print_Area" localSheetId="13">'PL26'!$A$1:$S$98</definedName>
    <definedName name="_xlnm.Print_Area" localSheetId="14">'PL27'!$A$1:$AN$33</definedName>
    <definedName name="_xlnm.Print_Area">#REF!</definedName>
    <definedName name="PRINT_AREA_MI" localSheetId="3">#REF!</definedName>
    <definedName name="PRINT_AREA_MI" localSheetId="4">#REF!</definedName>
    <definedName name="PRINT_AREA_MI" localSheetId="5">#REF!</definedName>
    <definedName name="PRINT_AREA_MI" localSheetId="19">#REF!</definedName>
    <definedName name="PRINT_AREA_MI" localSheetId="20">#REF!</definedName>
    <definedName name="PRINT_AREA_MI" localSheetId="21">#REF!</definedName>
    <definedName name="PRINT_AREA_MI" localSheetId="29">#REF!</definedName>
    <definedName name="PRINT_AREA_MI">#REF!</definedName>
    <definedName name="_xlnm.Print_Titles" localSheetId="3">'15'!$7:$8</definedName>
    <definedName name="_xlnm.Print_Titles" localSheetId="4">'16'!$7:$8</definedName>
    <definedName name="_xlnm.Print_Titles" localSheetId="5">'17'!$8:$9</definedName>
    <definedName name="_xlnm.Print_Titles" localSheetId="17">'30'!$7:$8</definedName>
    <definedName name="_xlnm.Print_Titles" localSheetId="19">'32'!$7:$8</definedName>
    <definedName name="_xlnm.Print_Titles" localSheetId="20">'33'!$6:$8</definedName>
    <definedName name="_xlnm.Print_Titles" localSheetId="21">'34'!$7:$7</definedName>
    <definedName name="_xlnm.Print_Titles" localSheetId="22">'35'!$6:$8</definedName>
    <definedName name="_xlnm.Print_Titles" localSheetId="24">'37'!$7:$10</definedName>
    <definedName name="_xlnm.Print_Titles" localSheetId="27">'41'!$7:$9</definedName>
    <definedName name="_xlnm.Print_Titles" localSheetId="29">'46'!$7:$12</definedName>
    <definedName name="_xlnm.Print_Titles" localSheetId="0">'PL12'!$5:$8</definedName>
    <definedName name="_xlnm.Print_Titles" localSheetId="1">'PL13'!$7:$10</definedName>
    <definedName name="_xlnm.Print_Titles" localSheetId="2">'PL14'!$7:$10</definedName>
    <definedName name="_xlnm.Print_Titles" localSheetId="6">'PL19'!$7:$10</definedName>
    <definedName name="_xlnm.Print_Titles" localSheetId="8">'PL21'!$5:$15</definedName>
    <definedName name="_xlnm.Print_Titles" localSheetId="9">'PL22'!$5:$9</definedName>
    <definedName name="_xlnm.Print_Titles" localSheetId="10">'PL23'!$5:$8</definedName>
    <definedName name="_xlnm.Print_Titles" localSheetId="11">'PL24'!$5:$9</definedName>
    <definedName name="_xlnm.Print_Titles" localSheetId="12">'PL25'!$5:$9</definedName>
    <definedName name="_xlnm.Print_Titles" localSheetId="13">'PL26'!$6:$10</definedName>
    <definedName name="_xlnm.Print_Titles" localSheetId="14">'PL27'!$5:$15</definedName>
    <definedName name="_xlnm.Print_Titles" localSheetId="15">'PL28'!$5:$9</definedName>
    <definedName name="_xlnm.Print_Titles">#N/A</definedName>
    <definedName name="PRINT_TITLES_MI" localSheetId="29">#REF!</definedName>
    <definedName name="PRINT_TITLES_MI">#REF!</definedName>
    <definedName name="PRINTA" localSheetId="29">#REF!</definedName>
    <definedName name="PRINTA">#REF!</definedName>
    <definedName name="PRINTB">#REF!</definedName>
    <definedName name="PRINTC">#REF!</definedName>
    <definedName name="ProdForm" localSheetId="3" hidden="1">#REF!</definedName>
    <definedName name="ProdForm" localSheetId="4" hidden="1">#REF!</definedName>
    <definedName name="ProdForm" localSheetId="5" hidden="1">#REF!</definedName>
    <definedName name="ProdForm" localSheetId="17" hidden="1">#REF!</definedName>
    <definedName name="ProdForm" localSheetId="19" hidden="1">#REF!</definedName>
    <definedName name="ProdForm" localSheetId="20" hidden="1">#REF!</definedName>
    <definedName name="ProdForm" localSheetId="21" hidden="1">#REF!</definedName>
    <definedName name="ProdForm" localSheetId="29" hidden="1">#REF!</definedName>
    <definedName name="ProdForm" hidden="1">#REF!</definedName>
    <definedName name="Product" localSheetId="3" hidden="1">#REF!</definedName>
    <definedName name="Product" localSheetId="4" hidden="1">#REF!</definedName>
    <definedName name="Product" localSheetId="5" hidden="1">#REF!</definedName>
    <definedName name="Product" localSheetId="17" hidden="1">#REF!</definedName>
    <definedName name="Product" localSheetId="19" hidden="1">#REF!</definedName>
    <definedName name="Product" localSheetId="20" hidden="1">#REF!</definedName>
    <definedName name="Product" localSheetId="21" hidden="1">#REF!</definedName>
    <definedName name="Product" localSheetId="29" hidden="1">#REF!</definedName>
    <definedName name="Product" hidden="1">#REF!</definedName>
    <definedName name="PROPOSAL">#REF!</definedName>
    <definedName name="Phan_cap" localSheetId="3">#REF!</definedName>
    <definedName name="Phan_cap" localSheetId="4">#REF!</definedName>
    <definedName name="Phan_cap" localSheetId="5">#REF!</definedName>
    <definedName name="Phan_cap" localSheetId="19">#REF!</definedName>
    <definedName name="Phan_cap" localSheetId="20">#REF!</definedName>
    <definedName name="Phan_cap" localSheetId="29">#REF!</definedName>
    <definedName name="Phan_cap">#REF!</definedName>
    <definedName name="Phi_le_phi" localSheetId="3">#REF!</definedName>
    <definedName name="Phi_le_phi" localSheetId="4">#REF!</definedName>
    <definedName name="Phi_le_phi" localSheetId="5">#REF!</definedName>
    <definedName name="Phi_le_phi" localSheetId="19">#REF!</definedName>
    <definedName name="Phi_le_phi" localSheetId="20">#REF!</definedName>
    <definedName name="Phi_le_phi" localSheetId="29">#REF!</definedName>
    <definedName name="Phi_le_phi">#REF!</definedName>
    <definedName name="rate">14000</definedName>
    <definedName name="RCArea" localSheetId="3" hidden="1">#REF!</definedName>
    <definedName name="RCArea" localSheetId="4" hidden="1">#REF!</definedName>
    <definedName name="RCArea" localSheetId="5" hidden="1">#REF!</definedName>
    <definedName name="RCArea" localSheetId="17" hidden="1">#REF!</definedName>
    <definedName name="RCArea" localSheetId="19" hidden="1">#REF!</definedName>
    <definedName name="RCArea" localSheetId="20" hidden="1">#REF!</definedName>
    <definedName name="RCArea" localSheetId="21" hidden="1">#REF!</definedName>
    <definedName name="RCArea" localSheetId="29" hidden="1">#REF!</definedName>
    <definedName name="RCArea" hidden="1">#REF!</definedName>
    <definedName name="re" localSheetId="29" hidden="1">{"'Sheet1'!$L$16"}</definedName>
    <definedName name="re" hidden="1">{"'Sheet1'!$L$16"}</definedName>
    <definedName name="RGHGSD" localSheetId="29" hidden="1">{"'Sheet1'!$L$16"}</definedName>
    <definedName name="RGHGSD" hidden="1">{"'Sheet1'!$L$16"}</definedName>
    <definedName name="rr" localSheetId="29" hidden="1">{"'Sheet1'!$L$16"}</definedName>
    <definedName name="rr" hidden="1">{"'Sheet1'!$L$16"}</definedName>
    <definedName name="S.dinh">640</definedName>
    <definedName name="sas" localSheetId="3" hidden="1">{"'Sheet1'!$L$16"}</definedName>
    <definedName name="sas" localSheetId="4" hidden="1">{"'Sheet1'!$L$16"}</definedName>
    <definedName name="sas" localSheetId="5" hidden="1">{"'Sheet1'!$L$16"}</definedName>
    <definedName name="sas" localSheetId="17" hidden="1">{"'Sheet1'!$L$16"}</definedName>
    <definedName name="sas" localSheetId="19" hidden="1">{"'Sheet1'!$L$16"}</definedName>
    <definedName name="sas" localSheetId="20" hidden="1">{"'Sheet1'!$L$16"}</definedName>
    <definedName name="sas" localSheetId="21" hidden="1">{"'Sheet1'!$L$16"}</definedName>
    <definedName name="sas" localSheetId="23" hidden="1">{"'Sheet1'!$L$16"}</definedName>
    <definedName name="sas" localSheetId="24" hidden="1">{"'Sheet1'!$L$16"}</definedName>
    <definedName name="sas" localSheetId="26" hidden="1">{"'Sheet1'!$L$16"}</definedName>
    <definedName name="sas" localSheetId="28" hidden="1">{"'Sheet1'!$L$16"}</definedName>
    <definedName name="sas" localSheetId="29" hidden="1">{"'Sheet1'!$L$16"}</definedName>
    <definedName name="sas" hidden="1">{"'Sheet1'!$L$16"}</definedName>
    <definedName name="SCT">#REF!</definedName>
    <definedName name="sdbv" localSheetId="20" hidden="1">{"'Sheet1'!$L$16"}</definedName>
    <definedName name="sdbv" localSheetId="29" hidden="1">{"'Sheet1'!$L$16"}</definedName>
    <definedName name="sdbv" hidden="1">{"'Sheet1'!$L$16"}</definedName>
    <definedName name="sencount" hidden="1">2</definedName>
    <definedName name="Sosanh2" localSheetId="20" hidden="1">{"'Sheet1'!$L$16"}</definedName>
    <definedName name="Sosanh2" localSheetId="29" hidden="1">{"'Sheet1'!$L$16"}</definedName>
    <definedName name="Sosanh2" hidden="1">{"'Sheet1'!$L$16"}</definedName>
    <definedName name="Spanner_Auto_File">"C:\My Documents\tinh cdo.x2a"</definedName>
    <definedName name="SPEC">#REF!</definedName>
    <definedName name="SpecialPrice" localSheetId="3" hidden="1">#REF!</definedName>
    <definedName name="SpecialPrice" localSheetId="4" hidden="1">#REF!</definedName>
    <definedName name="SpecialPrice" localSheetId="5" hidden="1">#REF!</definedName>
    <definedName name="SpecialPrice" localSheetId="17" hidden="1">#REF!</definedName>
    <definedName name="SpecialPrice" localSheetId="19" hidden="1">#REF!</definedName>
    <definedName name="SpecialPrice" localSheetId="20" hidden="1">#REF!</definedName>
    <definedName name="SpecialPrice" localSheetId="21" hidden="1">#REF!</definedName>
    <definedName name="SpecialPrice" localSheetId="29" hidden="1">#REF!</definedName>
    <definedName name="SpecialPrice" hidden="1">#REF!</definedName>
    <definedName name="SPECSUMMARY">#REF!</definedName>
    <definedName name="SS" localSheetId="3" hidden="1">{"'Sheet1'!$L$16"}</definedName>
    <definedName name="SS" localSheetId="4" hidden="1">{"'Sheet1'!$L$16"}</definedName>
    <definedName name="SS" localSheetId="5" hidden="1">{"'Sheet1'!$L$16"}</definedName>
    <definedName name="SS" localSheetId="17" hidden="1">{"'Sheet1'!$L$16"}</definedName>
    <definedName name="SS" localSheetId="19" hidden="1">{"'Sheet1'!$L$16"}</definedName>
    <definedName name="SS" localSheetId="20" hidden="1">{"'Sheet1'!$L$16"}</definedName>
    <definedName name="SS" localSheetId="21" hidden="1">{"'Sheet1'!$L$16"}</definedName>
    <definedName name="SS" localSheetId="23" hidden="1">{"'Sheet1'!$L$16"}</definedName>
    <definedName name="SS" localSheetId="24" hidden="1">{"'Sheet1'!$L$16"}</definedName>
    <definedName name="SS" localSheetId="26" hidden="1">{"'Sheet1'!$L$16"}</definedName>
    <definedName name="SS" localSheetId="28" hidden="1">{"'Sheet1'!$L$16"}</definedName>
    <definedName name="SS" localSheetId="29" hidden="1">{"'Sheet1'!$L$16"}</definedName>
    <definedName name="SS" hidden="1">{"'Sheet1'!$L$16"}</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 localSheetId="3" hidden="1">{"'Sheet1'!$L$16"}</definedName>
    <definedName name="t" localSheetId="4" hidden="1">{"'Sheet1'!$L$16"}</definedName>
    <definedName name="t" localSheetId="5" hidden="1">{"'Sheet1'!$L$16"}</definedName>
    <definedName name="t" localSheetId="17" hidden="1">{"'Sheet1'!$L$16"}</definedName>
    <definedName name="t" localSheetId="19" hidden="1">{"'Sheet1'!$L$16"}</definedName>
    <definedName name="t" localSheetId="20" hidden="1">{"'Sheet1'!$L$16"}</definedName>
    <definedName name="t" localSheetId="21" hidden="1">{"'Sheet1'!$L$16"}</definedName>
    <definedName name="t" localSheetId="23" hidden="1">{"'Sheet1'!$L$16"}</definedName>
    <definedName name="t" localSheetId="24" hidden="1">{"'Sheet1'!$L$16"}</definedName>
    <definedName name="t" localSheetId="26" hidden="1">{"'Sheet1'!$L$16"}</definedName>
    <definedName name="t" localSheetId="28" hidden="1">{"'Sheet1'!$L$16"}</definedName>
    <definedName name="t" localSheetId="29" hidden="1">{"'Sheet1'!$L$16"}</definedName>
    <definedName name="t" hidden="1">{"'Sheet1'!$L$16"}</definedName>
    <definedName name="T.3" localSheetId="20" hidden="1">{"'Sheet1'!$L$16"}</definedName>
    <definedName name="T.3" localSheetId="29" hidden="1">{"'Sheet1'!$L$16"}</definedName>
    <definedName name="T.3" hidden="1">{"'Sheet1'!$L$16"}</definedName>
    <definedName name="Tang">100</definedName>
    <definedName name="TaxTV">10%</definedName>
    <definedName name="TaxXL">5%</definedName>
    <definedName name="TBA">#REF!</definedName>
    <definedName name="tbl_ProdInfo" localSheetId="3" hidden="1">#REF!</definedName>
    <definedName name="tbl_ProdInfo" localSheetId="4" hidden="1">#REF!</definedName>
    <definedName name="tbl_ProdInfo" localSheetId="5" hidden="1">#REF!</definedName>
    <definedName name="tbl_ProdInfo" localSheetId="17" hidden="1">#REF!</definedName>
    <definedName name="tbl_ProdInfo" localSheetId="19" hidden="1">#REF!</definedName>
    <definedName name="tbl_ProdInfo" localSheetId="20" hidden="1">#REF!</definedName>
    <definedName name="tbl_ProdInfo" localSheetId="21" hidden="1">#REF!</definedName>
    <definedName name="tbl_ProdInfo" localSheetId="29" hidden="1">#REF!</definedName>
    <definedName name="tbl_ProdInfo" hidden="1">#REF!</definedName>
    <definedName name="Tiepdiama">9500</definedName>
    <definedName name="Tong_co">#REF!</definedName>
    <definedName name="Tong_no">#REF!</definedName>
    <definedName name="TPCP" localSheetId="20" hidden="1">#REF!</definedName>
    <definedName name="TPCP" localSheetId="29" hidden="1">#REF!</definedName>
    <definedName name="TPCP" hidden="1">#REF!</definedName>
    <definedName name="ttbt">#REF!</definedName>
    <definedName name="ttttt" localSheetId="3" hidden="1">{"'Sheet1'!$L$16"}</definedName>
    <definedName name="ttttt" localSheetId="4" hidden="1">{"'Sheet1'!$L$16"}</definedName>
    <definedName name="ttttt" localSheetId="5" hidden="1">{"'Sheet1'!$L$16"}</definedName>
    <definedName name="ttttt" localSheetId="17" hidden="1">{"'Sheet1'!$L$16"}</definedName>
    <definedName name="ttttt" localSheetId="19" hidden="1">{"'Sheet1'!$L$16"}</definedName>
    <definedName name="ttttt" localSheetId="20" hidden="1">{"'Sheet1'!$L$16"}</definedName>
    <definedName name="ttttt" localSheetId="21" hidden="1">{"'Sheet1'!$L$16"}</definedName>
    <definedName name="ttttt" localSheetId="23" hidden="1">{"'Sheet1'!$L$16"}</definedName>
    <definedName name="ttttt" localSheetId="24" hidden="1">{"'Sheet1'!$L$16"}</definedName>
    <definedName name="ttttt" localSheetId="26" hidden="1">{"'Sheet1'!$L$16"}</definedName>
    <definedName name="ttttt" localSheetId="28" hidden="1">{"'Sheet1'!$L$16"}</definedName>
    <definedName name="ttttt" localSheetId="29" hidden="1">{"'Sheet1'!$L$16"}</definedName>
    <definedName name="ttttt" hidden="1">{"'Sheet1'!$L$16"}</definedName>
    <definedName name="TTTTTTTTT" localSheetId="3" hidden="1">{"'Sheet1'!$L$16"}</definedName>
    <definedName name="TTTTTTTTT" localSheetId="4" hidden="1">{"'Sheet1'!$L$16"}</definedName>
    <definedName name="TTTTTTTTT" localSheetId="5" hidden="1">{"'Sheet1'!$L$16"}</definedName>
    <definedName name="TTTTTTTTT" localSheetId="17" hidden="1">{"'Sheet1'!$L$16"}</definedName>
    <definedName name="TTTTTTTTT" localSheetId="19" hidden="1">{"'Sheet1'!$L$16"}</definedName>
    <definedName name="TTTTTTTTT" localSheetId="20" hidden="1">{"'Sheet1'!$L$16"}</definedName>
    <definedName name="TTTTTTTTT" localSheetId="21" hidden="1">{"'Sheet1'!$L$16"}</definedName>
    <definedName name="TTTTTTTTT" localSheetId="23" hidden="1">{"'Sheet1'!$L$16"}</definedName>
    <definedName name="TTTTTTTTT" localSheetId="24" hidden="1">{"'Sheet1'!$L$16"}</definedName>
    <definedName name="TTTTTTTTT" localSheetId="26" hidden="1">{"'Sheet1'!$L$16"}</definedName>
    <definedName name="TTTTTTTTT" localSheetId="28" hidden="1">{"'Sheet1'!$L$16"}</definedName>
    <definedName name="TTTTTTTTT" localSheetId="29" hidden="1">{"'Sheet1'!$L$16"}</definedName>
    <definedName name="TTTTTTTTT" hidden="1">{"'Sheet1'!$L$16"}</definedName>
    <definedName name="ttttttttttt" localSheetId="3" hidden="1">{"'Sheet1'!$L$16"}</definedName>
    <definedName name="ttttttttttt" localSheetId="4" hidden="1">{"'Sheet1'!$L$16"}</definedName>
    <definedName name="ttttttttttt" localSheetId="5" hidden="1">{"'Sheet1'!$L$16"}</definedName>
    <definedName name="ttttttttttt" localSheetId="17" hidden="1">{"'Sheet1'!$L$16"}</definedName>
    <definedName name="ttttttttttt" localSheetId="19" hidden="1">{"'Sheet1'!$L$16"}</definedName>
    <definedName name="ttttttttttt" localSheetId="20" hidden="1">{"'Sheet1'!$L$16"}</definedName>
    <definedName name="ttttttttttt" localSheetId="21" hidden="1">{"'Sheet1'!$L$16"}</definedName>
    <definedName name="ttttttttttt" localSheetId="23" hidden="1">{"'Sheet1'!$L$16"}</definedName>
    <definedName name="ttttttttttt" localSheetId="24" hidden="1">{"'Sheet1'!$L$16"}</definedName>
    <definedName name="ttttttttttt" localSheetId="26" hidden="1">{"'Sheet1'!$L$16"}</definedName>
    <definedName name="ttttttttttt" localSheetId="28" hidden="1">{"'Sheet1'!$L$16"}</definedName>
    <definedName name="ttttttttttt" localSheetId="29" hidden="1">{"'Sheet1'!$L$16"}</definedName>
    <definedName name="ttttttttttt" hidden="1">{"'Sheet1'!$L$16"}</definedName>
    <definedName name="tttttttttttt" localSheetId="3" hidden="1">{"'Sheet1'!$L$16"}</definedName>
    <definedName name="tttttttttttt" localSheetId="4" hidden="1">{"'Sheet1'!$L$16"}</definedName>
    <definedName name="tttttttttttt" localSheetId="5" hidden="1">{"'Sheet1'!$L$16"}</definedName>
    <definedName name="tttttttttttt" localSheetId="17" hidden="1">{"'Sheet1'!$L$16"}</definedName>
    <definedName name="tttttttttttt" localSheetId="19" hidden="1">{"'Sheet1'!$L$16"}</definedName>
    <definedName name="tttttttttttt" localSheetId="20" hidden="1">{"'Sheet1'!$L$16"}</definedName>
    <definedName name="tttttttttttt" localSheetId="21" hidden="1">{"'Sheet1'!$L$16"}</definedName>
    <definedName name="tttttttttttt" localSheetId="23" hidden="1">{"'Sheet1'!$L$16"}</definedName>
    <definedName name="tttttttttttt" localSheetId="24" hidden="1">{"'Sheet1'!$L$16"}</definedName>
    <definedName name="tttttttttttt" localSheetId="26" hidden="1">{"'Sheet1'!$L$16"}</definedName>
    <definedName name="tttttttttttt" localSheetId="28" hidden="1">{"'Sheet1'!$L$16"}</definedName>
    <definedName name="tttttttttttt" localSheetId="29" hidden="1">{"'Sheet1'!$L$16"}</definedName>
    <definedName name="tttttttttttt" hidden="1">{"'Sheet1'!$L$16"}</definedName>
    <definedName name="tuyennhanh" localSheetId="3" hidden="1">{"'Sheet1'!$L$16"}</definedName>
    <definedName name="tuyennhanh" localSheetId="4" hidden="1">{"'Sheet1'!$L$16"}</definedName>
    <definedName name="tuyennhanh" localSheetId="5" hidden="1">{"'Sheet1'!$L$16"}</definedName>
    <definedName name="tuyennhanh" localSheetId="17" hidden="1">{"'Sheet1'!$L$16"}</definedName>
    <definedName name="tuyennhanh" localSheetId="19" hidden="1">{"'Sheet1'!$L$16"}</definedName>
    <definedName name="tuyennhanh" localSheetId="20" hidden="1">{"'Sheet1'!$L$16"}</definedName>
    <definedName name="tuyennhanh" localSheetId="21" hidden="1">{"'Sheet1'!$L$16"}</definedName>
    <definedName name="tuyennhanh" localSheetId="23" hidden="1">{"'Sheet1'!$L$16"}</definedName>
    <definedName name="tuyennhanh" localSheetId="24" hidden="1">{"'Sheet1'!$L$16"}</definedName>
    <definedName name="tuyennhanh" localSheetId="26" hidden="1">{"'Sheet1'!$L$16"}</definedName>
    <definedName name="tuyennhanh" localSheetId="28" hidden="1">{"'Sheet1'!$L$16"}</definedName>
    <definedName name="tuyennhanh" localSheetId="29" hidden="1">{"'Sheet1'!$L$16"}</definedName>
    <definedName name="tuyennhanh" hidden="1">{"'Sheet1'!$L$16"}</definedName>
    <definedName name="TW" localSheetId="3">#REF!</definedName>
    <definedName name="TW" localSheetId="4">#REF!</definedName>
    <definedName name="TW" localSheetId="5">#REF!</definedName>
    <definedName name="TW" localSheetId="20">#REF!</definedName>
    <definedName name="TW">#REF!</definedName>
    <definedName name="tytrong16so5nam">'[5]PLI CTrinh'!$CN$10</definedName>
    <definedName name="tha" localSheetId="3" hidden="1">{"'Sheet1'!$L$16"}</definedName>
    <definedName name="tha" localSheetId="4" hidden="1">{"'Sheet1'!$L$16"}</definedName>
    <definedName name="tha" localSheetId="5" hidden="1">{"'Sheet1'!$L$16"}</definedName>
    <definedName name="tha" localSheetId="17" hidden="1">{"'Sheet1'!$L$16"}</definedName>
    <definedName name="tha" localSheetId="19" hidden="1">{"'Sheet1'!$L$16"}</definedName>
    <definedName name="tha" localSheetId="20" hidden="1">{"'Sheet1'!$L$16"}</definedName>
    <definedName name="tha" localSheetId="21" hidden="1">{"'Sheet1'!$L$16"}</definedName>
    <definedName name="tha" localSheetId="23" hidden="1">{"'Sheet1'!$L$16"}</definedName>
    <definedName name="tha" localSheetId="24" hidden="1">{"'Sheet1'!$L$16"}</definedName>
    <definedName name="tha" localSheetId="26" hidden="1">{"'Sheet1'!$L$16"}</definedName>
    <definedName name="tha" localSheetId="28" hidden="1">{"'Sheet1'!$L$16"}</definedName>
    <definedName name="tha" localSheetId="29" hidden="1">{"'Sheet1'!$L$16"}</definedName>
    <definedName name="tha" hidden="1">{"'Sheet1'!$L$16"}</definedName>
    <definedName name="thai" localSheetId="20" hidden="1">{"'Sheet1'!$L$16"}</definedName>
    <definedName name="thai" localSheetId="29" hidden="1">{"'Sheet1'!$L$16"}</definedName>
    <definedName name="thai" hidden="1">{"'Sheet1'!$L$16"}</definedName>
    <definedName name="thang10" localSheetId="3" hidden="1">{"'Sheet1'!$L$16"}</definedName>
    <definedName name="thang10" localSheetId="4" hidden="1">{"'Sheet1'!$L$16"}</definedName>
    <definedName name="thang10" localSheetId="5" hidden="1">{"'Sheet1'!$L$16"}</definedName>
    <definedName name="thang10" localSheetId="17" hidden="1">{"'Sheet1'!$L$16"}</definedName>
    <definedName name="thang10" localSheetId="19" hidden="1">{"'Sheet1'!$L$16"}</definedName>
    <definedName name="thang10" localSheetId="20" hidden="1">{"'Sheet1'!$L$16"}</definedName>
    <definedName name="thang10" localSheetId="21" hidden="1">{"'Sheet1'!$L$16"}</definedName>
    <definedName name="thang10" localSheetId="23" hidden="1">{"'Sheet1'!$L$16"}</definedName>
    <definedName name="thang10" localSheetId="24" hidden="1">{"'Sheet1'!$L$16"}</definedName>
    <definedName name="thang10" localSheetId="26" hidden="1">{"'Sheet1'!$L$16"}</definedName>
    <definedName name="thang10" localSheetId="28" hidden="1">{"'Sheet1'!$L$16"}</definedName>
    <definedName name="thang10" localSheetId="29" hidden="1">{"'Sheet1'!$L$16"}</definedName>
    <definedName name="thang10" hidden="1">{"'Sheet1'!$L$16"}</definedName>
    <definedName name="thanh" localSheetId="20" hidden="1">{"'Sheet1'!$L$16"}</definedName>
    <definedName name="thanh" localSheetId="29" hidden="1">{"'Sheet1'!$L$16"}</definedName>
    <definedName name="thanh" hidden="1">{"'Sheet1'!$L$16"}</definedName>
    <definedName name="thanhtien">#REF!</definedName>
    <definedName name="thepma">10500</definedName>
    <definedName name="thu" localSheetId="3" hidden="1">{"'Sheet1'!$L$16"}</definedName>
    <definedName name="thu" localSheetId="4" hidden="1">{"'Sheet1'!$L$16"}</definedName>
    <definedName name="thu" localSheetId="5" hidden="1">{"'Sheet1'!$L$16"}</definedName>
    <definedName name="thu" localSheetId="17" hidden="1">{"'Sheet1'!$L$16"}</definedName>
    <definedName name="thu" localSheetId="19" hidden="1">{"'Sheet1'!$L$16"}</definedName>
    <definedName name="thu" localSheetId="20" hidden="1">{"'Sheet1'!$L$16"}</definedName>
    <definedName name="thu" localSheetId="21" hidden="1">{"'Sheet1'!$L$16"}</definedName>
    <definedName name="thu" localSheetId="23" hidden="1">{"'Sheet1'!$L$16"}</definedName>
    <definedName name="thu" localSheetId="24" hidden="1">{"'Sheet1'!$L$16"}</definedName>
    <definedName name="thu" localSheetId="26" hidden="1">{"'Sheet1'!$L$16"}</definedName>
    <definedName name="thu" localSheetId="28" hidden="1">{"'Sheet1'!$L$16"}</definedName>
    <definedName name="thu" localSheetId="29" hidden="1">{"'Sheet1'!$L$16"}</definedName>
    <definedName name="thu" hidden="1">{"'Sheet1'!$L$16"}</definedName>
    <definedName name="thue">6</definedName>
    <definedName name="thuy" localSheetId="3" hidden="1">{"'Sheet1'!$L$16"}</definedName>
    <definedName name="thuy" localSheetId="4" hidden="1">{"'Sheet1'!$L$16"}</definedName>
    <definedName name="thuy" localSheetId="5" hidden="1">{"'Sheet1'!$L$16"}</definedName>
    <definedName name="thuy" localSheetId="17" hidden="1">{"'Sheet1'!$L$16"}</definedName>
    <definedName name="thuy" localSheetId="19" hidden="1">{"'Sheet1'!$L$16"}</definedName>
    <definedName name="thuy" localSheetId="20" hidden="1">{"'Sheet1'!$L$16"}</definedName>
    <definedName name="thuy" localSheetId="21" hidden="1">{"'Sheet1'!$L$16"}</definedName>
    <definedName name="thuy" localSheetId="23" hidden="1">{"'Sheet1'!$L$16"}</definedName>
    <definedName name="thuy" localSheetId="24" hidden="1">{"'Sheet1'!$L$16"}</definedName>
    <definedName name="thuy" localSheetId="26" hidden="1">{"'Sheet1'!$L$16"}</definedName>
    <definedName name="thuy" localSheetId="28" hidden="1">{"'Sheet1'!$L$16"}</definedName>
    <definedName name="thuy" localSheetId="29" hidden="1">{"'Sheet1'!$L$16"}</definedName>
    <definedName name="thuy" hidden="1">{"'Sheet1'!$L$16"}</definedName>
    <definedName name="trong" localSheetId="29" hidden="1">{"'Sheet1'!$L$16"}</definedName>
    <definedName name="trong" hidden="1">{"'Sheet1'!$L$16"}</definedName>
    <definedName name="u" localSheetId="3" hidden="1">{"'Sheet1'!$L$16"}</definedName>
    <definedName name="u" localSheetId="4" hidden="1">{"'Sheet1'!$L$16"}</definedName>
    <definedName name="u" localSheetId="5" hidden="1">{"'Sheet1'!$L$16"}</definedName>
    <definedName name="u" localSheetId="17" hidden="1">{"'Sheet1'!$L$16"}</definedName>
    <definedName name="u" localSheetId="19" hidden="1">{"'Sheet1'!$L$16"}</definedName>
    <definedName name="u" localSheetId="20" hidden="1">{"'Sheet1'!$L$16"}</definedName>
    <definedName name="u" localSheetId="21" hidden="1">{"'Sheet1'!$L$16"}</definedName>
    <definedName name="u" localSheetId="23" hidden="1">{"'Sheet1'!$L$16"}</definedName>
    <definedName name="u" localSheetId="24" hidden="1">{"'Sheet1'!$L$16"}</definedName>
    <definedName name="u" localSheetId="26" hidden="1">{"'Sheet1'!$L$16"}</definedName>
    <definedName name="u" localSheetId="28" hidden="1">{"'Sheet1'!$L$16"}</definedName>
    <definedName name="u" localSheetId="29" hidden="1">{"'Sheet1'!$L$16"}</definedName>
    <definedName name="u" hidden="1">{"'Sheet1'!$L$16"}</definedName>
    <definedName name="uu" localSheetId="29" hidden="1">{"'Sheet1'!$L$16"}</definedName>
    <definedName name="uu" hidden="1">{"'Sheet1'!$L$16"}</definedName>
    <definedName name="uu.54">#REF!</definedName>
    <definedName name="ư" localSheetId="3" hidden="1">{"'Sheet1'!$L$16"}</definedName>
    <definedName name="ư" localSheetId="4" hidden="1">{"'Sheet1'!$L$16"}</definedName>
    <definedName name="ư" localSheetId="5" hidden="1">{"'Sheet1'!$L$16"}</definedName>
    <definedName name="ư" localSheetId="17" hidden="1">{"'Sheet1'!$L$16"}</definedName>
    <definedName name="ư" localSheetId="19" hidden="1">{"'Sheet1'!$L$16"}</definedName>
    <definedName name="ư" localSheetId="20" hidden="1">{"'Sheet1'!$L$16"}</definedName>
    <definedName name="ư" localSheetId="21" hidden="1">{"'Sheet1'!$L$16"}</definedName>
    <definedName name="ư" localSheetId="23" hidden="1">{"'Sheet1'!$L$16"}</definedName>
    <definedName name="ư" localSheetId="24" hidden="1">{"'Sheet1'!$L$16"}</definedName>
    <definedName name="ư" localSheetId="26" hidden="1">{"'Sheet1'!$L$16"}</definedName>
    <definedName name="ư" localSheetId="28" hidden="1">{"'Sheet1'!$L$16"}</definedName>
    <definedName name="ư" localSheetId="29" hidden="1">{"'Sheet1'!$L$16"}</definedName>
    <definedName name="ư" hidden="1">{"'Sheet1'!$L$16"}</definedName>
    <definedName name="ươpkhgbvcxz" localSheetId="3" hidden="1">{"'Sheet1'!$L$16"}</definedName>
    <definedName name="ươpkhgbvcxz" localSheetId="4" hidden="1">{"'Sheet1'!$L$16"}</definedName>
    <definedName name="ươpkhgbvcxz" localSheetId="5" hidden="1">{"'Sheet1'!$L$16"}</definedName>
    <definedName name="ươpkhgbvcxz" localSheetId="17" hidden="1">{"'Sheet1'!$L$16"}</definedName>
    <definedName name="ươpkhgbvcxz" localSheetId="19" hidden="1">{"'Sheet1'!$L$16"}</definedName>
    <definedName name="ươpkhgbvcxz" localSheetId="20" hidden="1">{"'Sheet1'!$L$16"}</definedName>
    <definedName name="ươpkhgbvcxz" localSheetId="21" hidden="1">{"'Sheet1'!$L$16"}</definedName>
    <definedName name="ươpkhgbvcxz" localSheetId="23" hidden="1">{"'Sheet1'!$L$16"}</definedName>
    <definedName name="ươpkhgbvcxz" localSheetId="24" hidden="1">{"'Sheet1'!$L$16"}</definedName>
    <definedName name="ươpkhgbvcxz" localSheetId="26" hidden="1">{"'Sheet1'!$L$16"}</definedName>
    <definedName name="ươpkhgbvcxz" localSheetId="28" hidden="1">{"'Sheet1'!$L$16"}</definedName>
    <definedName name="ươpkhgbvcxz" localSheetId="29" hidden="1">{"'Sheet1'!$L$16"}</definedName>
    <definedName name="ươpkhgbvcxz" hidden="1">{"'Sheet1'!$L$16"}</definedName>
    <definedName name="v" localSheetId="3" hidden="1">{"'Sheet1'!$L$16"}</definedName>
    <definedName name="v" localSheetId="4" hidden="1">{"'Sheet1'!$L$16"}</definedName>
    <definedName name="v" localSheetId="5" hidden="1">{"'Sheet1'!$L$16"}</definedName>
    <definedName name="v" localSheetId="17" hidden="1">{"'Sheet1'!$L$16"}</definedName>
    <definedName name="v" localSheetId="19" hidden="1">{"'Sheet1'!$L$16"}</definedName>
    <definedName name="v" localSheetId="20" hidden="1">{"'Sheet1'!$L$16"}</definedName>
    <definedName name="v" localSheetId="21" hidden="1">{"'Sheet1'!$L$16"}</definedName>
    <definedName name="v" localSheetId="23" hidden="1">{"'Sheet1'!$L$16"}</definedName>
    <definedName name="v" localSheetId="24" hidden="1">{"'Sheet1'!$L$16"}</definedName>
    <definedName name="v" localSheetId="26" hidden="1">{"'Sheet1'!$L$16"}</definedName>
    <definedName name="v" localSheetId="28" hidden="1">{"'Sheet1'!$L$16"}</definedName>
    <definedName name="v" localSheetId="29" hidden="1">{"'Sheet1'!$L$16"}</definedName>
    <definedName name="v" hidden="1">{"'Sheet1'!$L$16"}</definedName>
    <definedName name="VAÄT_LIEÄU">"nhandongia"</definedName>
    <definedName name="vanchuyen">#REF!</definedName>
    <definedName name="VARIINST">#REF!</definedName>
    <definedName name="VARIPURC">#REF!</definedName>
    <definedName name="vat_lieu_KVIII">#REF!</definedName>
    <definedName name="VATM" localSheetId="20" hidden="1">{"'Sheet1'!$L$16"}</definedName>
    <definedName name="VATM" localSheetId="29" hidden="1">{"'Sheet1'!$L$16"}</definedName>
    <definedName name="VATM" hidden="1">{"'Sheet1'!$L$16"}</definedName>
    <definedName name="Vattu">#REF!</definedName>
    <definedName name="VC">#REF!</definedName>
    <definedName name="vccot">#REF!</definedName>
    <definedName name="vcoto" localSheetId="3" hidden="1">{"'Sheet1'!$L$16"}</definedName>
    <definedName name="vcoto" localSheetId="4" hidden="1">{"'Sheet1'!$L$16"}</definedName>
    <definedName name="vcoto" localSheetId="5" hidden="1">{"'Sheet1'!$L$16"}</definedName>
    <definedName name="vcoto" localSheetId="17" hidden="1">{"'Sheet1'!$L$16"}</definedName>
    <definedName name="vcoto" localSheetId="19" hidden="1">{"'Sheet1'!$L$16"}</definedName>
    <definedName name="vcoto" localSheetId="20" hidden="1">{"'Sheet1'!$L$16"}</definedName>
    <definedName name="vcoto" localSheetId="21" hidden="1">{"'Sheet1'!$L$16"}</definedName>
    <definedName name="vcoto" localSheetId="23" hidden="1">{"'Sheet1'!$L$16"}</definedName>
    <definedName name="vcoto" localSheetId="24" hidden="1">{"'Sheet1'!$L$16"}</definedName>
    <definedName name="vcoto" localSheetId="26" hidden="1">{"'Sheet1'!$L$16"}</definedName>
    <definedName name="vcoto" localSheetId="28" hidden="1">{"'Sheet1'!$L$16"}</definedName>
    <definedName name="vcoto" localSheetId="29" hidden="1">{"'Sheet1'!$L$16"}</definedName>
    <definedName name="vcoto" hidden="1">{"'Sheet1'!$L$16"}</definedName>
    <definedName name="vctb">#REF!</definedName>
    <definedName name="VH" localSheetId="20" hidden="1">{"'Sheet1'!$L$16"}</definedName>
    <definedName name="VH" localSheetId="29" hidden="1">{"'Sheet1'!$L$16"}</definedName>
    <definedName name="VH" hidden="1">{"'Sheet1'!$L$16"}</definedName>
    <definedName name="Viet" localSheetId="3" hidden="1">{"'Sheet1'!$L$16"}</definedName>
    <definedName name="Viet" localSheetId="4" hidden="1">{"'Sheet1'!$L$16"}</definedName>
    <definedName name="Viet" localSheetId="5" hidden="1">{"'Sheet1'!$L$16"}</definedName>
    <definedName name="Viet" localSheetId="17" hidden="1">{"'Sheet1'!$L$16"}</definedName>
    <definedName name="Viet" localSheetId="19" hidden="1">{"'Sheet1'!$L$16"}</definedName>
    <definedName name="Viet" localSheetId="20" hidden="1">{"'Sheet1'!$L$16"}</definedName>
    <definedName name="Viet" localSheetId="21" hidden="1">{"'Sheet1'!$L$16"}</definedName>
    <definedName name="Viet" localSheetId="23" hidden="1">{"'Sheet1'!$L$16"}</definedName>
    <definedName name="Viet" localSheetId="24" hidden="1">{"'Sheet1'!$L$16"}</definedName>
    <definedName name="Viet" localSheetId="26" hidden="1">{"'Sheet1'!$L$16"}</definedName>
    <definedName name="Viet" localSheetId="28" hidden="1">{"'Sheet1'!$L$16"}</definedName>
    <definedName name="Viet" localSheetId="29" hidden="1">{"'Sheet1'!$L$16"}</definedName>
    <definedName name="Viet" hidden="1">{"'Sheet1'!$L$16"}</definedName>
    <definedName name="Vlcap0.7">#REF!</definedName>
    <definedName name="VLcap1">#REF!</definedName>
    <definedName name="vlct" localSheetId="20" hidden="1">{"'Sheet1'!$L$16"}</definedName>
    <definedName name="vlct" localSheetId="29" hidden="1">{"'Sheet1'!$L$16"}</definedName>
    <definedName name="vlct" hidden="1">{"'Sheet1'!$L$16"}</definedName>
    <definedName name="Vua">#REF!</definedName>
    <definedName name="W">#REF!</definedName>
    <definedName name="WIRE1">5</definedName>
    <definedName name="wrn.aaa." localSheetId="3" hidden="1">{#N/A,#N/A,FALSE,"Sheet1";#N/A,#N/A,FALSE,"Sheet1";#N/A,#N/A,FALSE,"Sheet1"}</definedName>
    <definedName name="wrn.aaa." localSheetId="4" hidden="1">{#N/A,#N/A,FALSE,"Sheet1";#N/A,#N/A,FALSE,"Sheet1";#N/A,#N/A,FALSE,"Sheet1"}</definedName>
    <definedName name="wrn.aaa." localSheetId="5" hidden="1">{#N/A,#N/A,FALSE,"Sheet1";#N/A,#N/A,FALSE,"Sheet1";#N/A,#N/A,FALSE,"Sheet1"}</definedName>
    <definedName name="wrn.aaa." localSheetId="17" hidden="1">{#N/A,#N/A,FALSE,"Sheet1";#N/A,#N/A,FALSE,"Sheet1";#N/A,#N/A,FALSE,"Sheet1"}</definedName>
    <definedName name="wrn.aaa." localSheetId="19" hidden="1">{#N/A,#N/A,FALSE,"Sheet1";#N/A,#N/A,FALSE,"Sheet1";#N/A,#N/A,FALSE,"Sheet1"}</definedName>
    <definedName name="wrn.aaa." localSheetId="20" hidden="1">{#N/A,#N/A,FALSE,"Sheet1";#N/A,#N/A,FALSE,"Sheet1";#N/A,#N/A,FALSE,"Sheet1"}</definedName>
    <definedName name="wrn.aaa." localSheetId="21" hidden="1">{#N/A,#N/A,FALSE,"Sheet1";#N/A,#N/A,FALSE,"Sheet1";#N/A,#N/A,FALSE,"Sheet1"}</definedName>
    <definedName name="wrn.aaa." localSheetId="23" hidden="1">{#N/A,#N/A,FALSE,"Sheet1";#N/A,#N/A,FALSE,"Sheet1";#N/A,#N/A,FALSE,"Sheet1"}</definedName>
    <definedName name="wrn.aaa." localSheetId="24" hidden="1">{#N/A,#N/A,FALSE,"Sheet1";#N/A,#N/A,FALSE,"Sheet1";#N/A,#N/A,FALSE,"Sheet1"}</definedName>
    <definedName name="wrn.aaa." localSheetId="26" hidden="1">{#N/A,#N/A,FALSE,"Sheet1";#N/A,#N/A,FALSE,"Sheet1";#N/A,#N/A,FALSE,"Sheet1"}</definedName>
    <definedName name="wrn.aaa." localSheetId="28" hidden="1">{#N/A,#N/A,FALSE,"Sheet1";#N/A,#N/A,FALSE,"Sheet1";#N/A,#N/A,FALSE,"Sheet1"}</definedName>
    <definedName name="wrn.aaa." localSheetId="29" hidden="1">{#N/A,#N/A,FALSE,"Sheet1";#N/A,#N/A,FALSE,"Sheet1";#N/A,#N/A,FALSE,"Sheet1"}</definedName>
    <definedName name="wrn.aaa." hidden="1">{#N/A,#N/A,FALSE,"Sheet1";#N/A,#N/A,FALSE,"Sheet1";#N/A,#N/A,FALSE,"Sheet1"}</definedName>
    <definedName name="wrn.aaa.1" localSheetId="20" hidden="1">{#N/A,#N/A,FALSE,"Sheet1";#N/A,#N/A,FALSE,"Sheet1";#N/A,#N/A,FALSE,"Sheet1"}</definedName>
    <definedName name="wrn.aaa.1" localSheetId="29" hidden="1">{#N/A,#N/A,FALSE,"Sheet1";#N/A,#N/A,FALSE,"Sheet1";#N/A,#N/A,FALSE,"Sheet1"}</definedName>
    <definedName name="wrn.aaa.1" hidden="1">{#N/A,#N/A,FALSE,"Sheet1";#N/A,#N/A,FALSE,"Sheet1";#N/A,#N/A,FALSE,"Sheet1"}</definedName>
    <definedName name="wrn.Bang._.ke._.nhan._.hang." localSheetId="3" hidden="1">{#N/A,#N/A,FALSE,"Ke khai NH"}</definedName>
    <definedName name="wrn.Bang._.ke._.nhan._.hang." localSheetId="4" hidden="1">{#N/A,#N/A,FALSE,"Ke khai NH"}</definedName>
    <definedName name="wrn.Bang._.ke._.nhan._.hang." localSheetId="5" hidden="1">{#N/A,#N/A,FALSE,"Ke khai NH"}</definedName>
    <definedName name="wrn.Bang._.ke._.nhan._.hang." localSheetId="17" hidden="1">{#N/A,#N/A,FALSE,"Ke khai NH"}</definedName>
    <definedName name="wrn.Bang._.ke._.nhan._.hang." localSheetId="19" hidden="1">{#N/A,#N/A,FALSE,"Ke khai NH"}</definedName>
    <definedName name="wrn.Bang._.ke._.nhan._.hang." localSheetId="20" hidden="1">{#N/A,#N/A,FALSE,"Ke khai NH"}</definedName>
    <definedName name="wrn.Bang._.ke._.nhan._.hang." localSheetId="21" hidden="1">{#N/A,#N/A,FALSE,"Ke khai NH"}</definedName>
    <definedName name="wrn.Bang._.ke._.nhan._.hang." localSheetId="23" hidden="1">{#N/A,#N/A,FALSE,"Ke khai NH"}</definedName>
    <definedName name="wrn.Bang._.ke._.nhan._.hang." localSheetId="24" hidden="1">{#N/A,#N/A,FALSE,"Ke khai NH"}</definedName>
    <definedName name="wrn.Bang._.ke._.nhan._.hang." localSheetId="26" hidden="1">{#N/A,#N/A,FALSE,"Ke khai NH"}</definedName>
    <definedName name="wrn.Bang._.ke._.nhan._.hang." localSheetId="28" hidden="1">{#N/A,#N/A,FALSE,"Ke khai NH"}</definedName>
    <definedName name="wrn.Bang._.ke._.nhan._.hang." localSheetId="29" hidden="1">{#N/A,#N/A,FALSE,"Ke khai NH"}</definedName>
    <definedName name="wrn.Bang._.ke._.nhan._.hang." hidden="1">{#N/A,#N/A,FALSE,"Ke khai NH"}</definedName>
    <definedName name="wrn.cong." localSheetId="3" hidden="1">{#N/A,#N/A,FALSE,"Sheet1"}</definedName>
    <definedName name="wrn.cong." localSheetId="4" hidden="1">{#N/A,#N/A,FALSE,"Sheet1"}</definedName>
    <definedName name="wrn.cong." localSheetId="5" hidden="1">{#N/A,#N/A,FALSE,"Sheet1"}</definedName>
    <definedName name="wrn.cong." localSheetId="17" hidden="1">{#N/A,#N/A,FALSE,"Sheet1"}</definedName>
    <definedName name="wrn.cong." localSheetId="19" hidden="1">{#N/A,#N/A,FALSE,"Sheet1"}</definedName>
    <definedName name="wrn.cong." localSheetId="20" hidden="1">{#N/A,#N/A,FALSE,"Sheet1"}</definedName>
    <definedName name="wrn.cong." localSheetId="21" hidden="1">{#N/A,#N/A,FALSE,"Sheet1"}</definedName>
    <definedName name="wrn.cong." localSheetId="23" hidden="1">{#N/A,#N/A,FALSE,"Sheet1"}</definedName>
    <definedName name="wrn.cong." localSheetId="24" hidden="1">{#N/A,#N/A,FALSE,"Sheet1"}</definedName>
    <definedName name="wrn.cong." localSheetId="26" hidden="1">{#N/A,#N/A,FALSE,"Sheet1"}</definedName>
    <definedName name="wrn.cong." localSheetId="28" hidden="1">{#N/A,#N/A,FALSE,"Sheet1"}</definedName>
    <definedName name="wrn.cong." localSheetId="29" hidden="1">{#N/A,#N/A,FALSE,"Sheet1"}</definedName>
    <definedName name="wrn.cong." hidden="1">{#N/A,#N/A,FALSE,"Sheet1"}</definedName>
    <definedName name="wrn.Che._.do._.duoc._.huong." localSheetId="3" hidden="1">{#N/A,#N/A,FALSE,"BN (2)"}</definedName>
    <definedName name="wrn.Che._.do._.duoc._.huong." localSheetId="4" hidden="1">{#N/A,#N/A,FALSE,"BN (2)"}</definedName>
    <definedName name="wrn.Che._.do._.duoc._.huong." localSheetId="5" hidden="1">{#N/A,#N/A,FALSE,"BN (2)"}</definedName>
    <definedName name="wrn.Che._.do._.duoc._.huong." localSheetId="17" hidden="1">{#N/A,#N/A,FALSE,"BN (2)"}</definedName>
    <definedName name="wrn.Che._.do._.duoc._.huong." localSheetId="19" hidden="1">{#N/A,#N/A,FALSE,"BN (2)"}</definedName>
    <definedName name="wrn.Che._.do._.duoc._.huong." localSheetId="20" hidden="1">{#N/A,#N/A,FALSE,"BN (2)"}</definedName>
    <definedName name="wrn.Che._.do._.duoc._.huong." localSheetId="21" hidden="1">{#N/A,#N/A,FALSE,"BN (2)"}</definedName>
    <definedName name="wrn.Che._.do._.duoc._.huong." localSheetId="23" hidden="1">{#N/A,#N/A,FALSE,"BN (2)"}</definedName>
    <definedName name="wrn.Che._.do._.duoc._.huong." localSheetId="24" hidden="1">{#N/A,#N/A,FALSE,"BN (2)"}</definedName>
    <definedName name="wrn.Che._.do._.duoc._.huong." localSheetId="26" hidden="1">{#N/A,#N/A,FALSE,"BN (2)"}</definedName>
    <definedName name="wrn.Che._.do._.duoc._.huong." localSheetId="28" hidden="1">{#N/A,#N/A,FALSE,"BN (2)"}</definedName>
    <definedName name="wrn.Che._.do._.duoc._.huong." localSheetId="29" hidden="1">{#N/A,#N/A,FALSE,"BN (2)"}</definedName>
    <definedName name="wrn.Che._.do._.duoc._.huong." hidden="1">{#N/A,#N/A,FALSE,"BN (2)"}</definedName>
    <definedName name="wrn.chi._.tiÆt." localSheetId="3" hidden="1">{#N/A,#N/A,FALSE,"Chi tiÆt"}</definedName>
    <definedName name="wrn.chi._.tiÆt." localSheetId="4" hidden="1">{#N/A,#N/A,FALSE,"Chi tiÆt"}</definedName>
    <definedName name="wrn.chi._.tiÆt." localSheetId="5" hidden="1">{#N/A,#N/A,FALSE,"Chi tiÆt"}</definedName>
    <definedName name="wrn.chi._.tiÆt." localSheetId="17" hidden="1">{#N/A,#N/A,FALSE,"Chi tiÆt"}</definedName>
    <definedName name="wrn.chi._.tiÆt." localSheetId="19" hidden="1">{#N/A,#N/A,FALSE,"Chi tiÆt"}</definedName>
    <definedName name="wrn.chi._.tiÆt." localSheetId="20" hidden="1">{#N/A,#N/A,FALSE,"Chi tiÆt"}</definedName>
    <definedName name="wrn.chi._.tiÆt." localSheetId="21" hidden="1">{#N/A,#N/A,FALSE,"Chi tiÆt"}</definedName>
    <definedName name="wrn.chi._.tiÆt." localSheetId="23" hidden="1">{#N/A,#N/A,FALSE,"Chi tiÆt"}</definedName>
    <definedName name="wrn.chi._.tiÆt." localSheetId="24" hidden="1">{#N/A,#N/A,FALSE,"Chi tiÆt"}</definedName>
    <definedName name="wrn.chi._.tiÆt." localSheetId="26" hidden="1">{#N/A,#N/A,FALSE,"Chi tiÆt"}</definedName>
    <definedName name="wrn.chi._.tiÆt." localSheetId="28" hidden="1">{#N/A,#N/A,FALSE,"Chi tiÆt"}</definedName>
    <definedName name="wrn.chi._.tiÆt." localSheetId="29" hidden="1">{#N/A,#N/A,FALSE,"Chi tiÆt"}</definedName>
    <definedName name="wrn.chi._.tiÆt." hidden="1">{#N/A,#N/A,FALSE,"Chi tiÆt"}</definedName>
    <definedName name="wrn.Giáy._.bao._.no." localSheetId="3" hidden="1">{#N/A,#N/A,FALSE,"BN"}</definedName>
    <definedName name="wrn.Giáy._.bao._.no." localSheetId="4" hidden="1">{#N/A,#N/A,FALSE,"BN"}</definedName>
    <definedName name="wrn.Giáy._.bao._.no." localSheetId="5" hidden="1">{#N/A,#N/A,FALSE,"BN"}</definedName>
    <definedName name="wrn.Giáy._.bao._.no." localSheetId="17" hidden="1">{#N/A,#N/A,FALSE,"BN"}</definedName>
    <definedName name="wrn.Giáy._.bao._.no." localSheetId="19" hidden="1">{#N/A,#N/A,FALSE,"BN"}</definedName>
    <definedName name="wrn.Giáy._.bao._.no." localSheetId="20" hidden="1">{#N/A,#N/A,FALSE,"BN"}</definedName>
    <definedName name="wrn.Giáy._.bao._.no." localSheetId="21" hidden="1">{#N/A,#N/A,FALSE,"BN"}</definedName>
    <definedName name="wrn.Giáy._.bao._.no." localSheetId="23" hidden="1">{#N/A,#N/A,FALSE,"BN"}</definedName>
    <definedName name="wrn.Giáy._.bao._.no." localSheetId="24" hidden="1">{#N/A,#N/A,FALSE,"BN"}</definedName>
    <definedName name="wrn.Giáy._.bao._.no." localSheetId="26" hidden="1">{#N/A,#N/A,FALSE,"BN"}</definedName>
    <definedName name="wrn.Giáy._.bao._.no." localSheetId="28" hidden="1">{#N/A,#N/A,FALSE,"BN"}</definedName>
    <definedName name="wrn.Giáy._.bao._.no." localSheetId="29" hidden="1">{#N/A,#N/A,FALSE,"BN"}</definedName>
    <definedName name="wrn.Giáy._.bao._.no." hidden="1">{#N/A,#N/A,FALSE,"BN"}</definedName>
    <definedName name="wrn.Report." localSheetId="3" hidden="1">{"Offgrid",#N/A,FALSE,"OFFGRID";"Region",#N/A,FALSE,"REGION";"Offgrid -2",#N/A,FALSE,"OFFGRID";"WTP",#N/A,FALSE,"WTP";"WTP -2",#N/A,FALSE,"WTP";"Project",#N/A,FALSE,"PROJECT";"Summary -2",#N/A,FALSE,"SUMMARY"}</definedName>
    <definedName name="wrn.Report." localSheetId="4" hidden="1">{"Offgrid",#N/A,FALSE,"OFFGRID";"Region",#N/A,FALSE,"REGION";"Offgrid -2",#N/A,FALSE,"OFFGRID";"WTP",#N/A,FALSE,"WTP";"WTP -2",#N/A,FALSE,"WTP";"Project",#N/A,FALSE,"PROJECT";"Summary -2",#N/A,FALSE,"SUMMARY"}</definedName>
    <definedName name="wrn.Report." localSheetId="5" hidden="1">{"Offgrid",#N/A,FALSE,"OFFGRID";"Region",#N/A,FALSE,"REGION";"Offgrid -2",#N/A,FALSE,"OFFGRID";"WTP",#N/A,FALSE,"WTP";"WTP -2",#N/A,FALSE,"WTP";"Project",#N/A,FALSE,"PROJECT";"Summary -2",#N/A,FALSE,"SUMMARY"}</definedName>
    <definedName name="wrn.Report." localSheetId="17" hidden="1">{"Offgrid",#N/A,FALSE,"OFFGRID";"Region",#N/A,FALSE,"REGION";"Offgrid -2",#N/A,FALSE,"OFFGRID";"WTP",#N/A,FALSE,"WTP";"WTP -2",#N/A,FALSE,"WTP";"Project",#N/A,FALSE,"PROJECT";"Summary -2",#N/A,FALSE,"SUMMARY"}</definedName>
    <definedName name="wrn.Report." localSheetId="19" hidden="1">{"Offgrid",#N/A,FALSE,"OFFGRID";"Region",#N/A,FALSE,"REGION";"Offgrid -2",#N/A,FALSE,"OFFGRID";"WTP",#N/A,FALSE,"WTP";"WTP -2",#N/A,FALSE,"WTP";"Project",#N/A,FALSE,"PROJECT";"Summary -2",#N/A,FALSE,"SUMMARY"}</definedName>
    <definedName name="wrn.Report." localSheetId="20" hidden="1">{"Offgrid",#N/A,FALSE,"OFFGRID";"Region",#N/A,FALSE,"REGION";"Offgrid -2",#N/A,FALSE,"OFFGRID";"WTP",#N/A,FALSE,"WTP";"WTP -2",#N/A,FALSE,"WTP";"Project",#N/A,FALSE,"PROJECT";"Summary -2",#N/A,FALSE,"SUMMARY"}</definedName>
    <definedName name="wrn.Report." localSheetId="21" hidden="1">{"Offgrid",#N/A,FALSE,"OFFGRID";"Region",#N/A,FALSE,"REGION";"Offgrid -2",#N/A,FALSE,"OFFGRID";"WTP",#N/A,FALSE,"WTP";"WTP -2",#N/A,FALSE,"WTP";"Project",#N/A,FALSE,"PROJECT";"Summary -2",#N/A,FALSE,"SUMMARY"}</definedName>
    <definedName name="wrn.Report." localSheetId="23" hidden="1">{"Offgrid",#N/A,FALSE,"OFFGRID";"Region",#N/A,FALSE,"REGION";"Offgrid -2",#N/A,FALSE,"OFFGRID";"WTP",#N/A,FALSE,"WTP";"WTP -2",#N/A,FALSE,"WTP";"Project",#N/A,FALSE,"PROJECT";"Summary -2",#N/A,FALSE,"SUMMARY"}</definedName>
    <definedName name="wrn.Report." localSheetId="24" hidden="1">{"Offgrid",#N/A,FALSE,"OFFGRID";"Region",#N/A,FALSE,"REGION";"Offgrid -2",#N/A,FALSE,"OFFGRID";"WTP",#N/A,FALSE,"WTP";"WTP -2",#N/A,FALSE,"WTP";"Project",#N/A,FALSE,"PROJECT";"Summary -2",#N/A,FALSE,"SUMMARY"}</definedName>
    <definedName name="wrn.Report." localSheetId="26" hidden="1">{"Offgrid",#N/A,FALSE,"OFFGRID";"Region",#N/A,FALSE,"REGION";"Offgrid -2",#N/A,FALSE,"OFFGRID";"WTP",#N/A,FALSE,"WTP";"WTP -2",#N/A,FALSE,"WTP";"Project",#N/A,FALSE,"PROJECT";"Summary -2",#N/A,FALSE,"SUMMARY"}</definedName>
    <definedName name="wrn.Report." localSheetId="28" hidden="1">{"Offgrid",#N/A,FALSE,"OFFGRID";"Region",#N/A,FALSE,"REGION";"Offgrid -2",#N/A,FALSE,"OFFGRID";"WTP",#N/A,FALSE,"WTP";"WTP -2",#N/A,FALSE,"WTP";"Project",#N/A,FALSE,"PROJECT";"Summary -2",#N/A,FALSE,"SUMMARY"}</definedName>
    <definedName name="wrn.Report." localSheetId="29"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3" hidden="1">{#N/A,#N/A,TRUE,"BT M200 da 10x20"}</definedName>
    <definedName name="wrn.vd." localSheetId="4" hidden="1">{#N/A,#N/A,TRUE,"BT M200 da 10x20"}</definedName>
    <definedName name="wrn.vd." localSheetId="5" hidden="1">{#N/A,#N/A,TRUE,"BT M200 da 10x20"}</definedName>
    <definedName name="wrn.vd." localSheetId="17" hidden="1">{#N/A,#N/A,TRUE,"BT M200 da 10x20"}</definedName>
    <definedName name="wrn.vd." localSheetId="19" hidden="1">{#N/A,#N/A,TRUE,"BT M200 da 10x20"}</definedName>
    <definedName name="wrn.vd." localSheetId="20" hidden="1">{#N/A,#N/A,TRUE,"BT M200 da 10x20"}</definedName>
    <definedName name="wrn.vd." localSheetId="21" hidden="1">{#N/A,#N/A,TRUE,"BT M200 da 10x20"}</definedName>
    <definedName name="wrn.vd." localSheetId="23" hidden="1">{#N/A,#N/A,TRUE,"BT M200 da 10x20"}</definedName>
    <definedName name="wrn.vd." localSheetId="24" hidden="1">{#N/A,#N/A,TRUE,"BT M200 da 10x20"}</definedName>
    <definedName name="wrn.vd." localSheetId="26" hidden="1">{#N/A,#N/A,TRUE,"BT M200 da 10x20"}</definedName>
    <definedName name="wrn.vd." localSheetId="28" hidden="1">{#N/A,#N/A,TRUE,"BT M200 da 10x20"}</definedName>
    <definedName name="wrn.vd." localSheetId="29" hidden="1">{#N/A,#N/A,TRUE,"BT M200 da 10x20"}</definedName>
    <definedName name="wrn.vd." hidden="1">{#N/A,#N/A,TRUE,"BT M200 da 10x20"}</definedName>
    <definedName name="wrnf.report" localSheetId="3" hidden="1">{"Offgrid",#N/A,FALSE,"OFFGRID";"Region",#N/A,FALSE,"REGION";"Offgrid -2",#N/A,FALSE,"OFFGRID";"WTP",#N/A,FALSE,"WTP";"WTP -2",#N/A,FALSE,"WTP";"Project",#N/A,FALSE,"PROJECT";"Summary -2",#N/A,FALSE,"SUMMARY"}</definedName>
    <definedName name="wrnf.report" localSheetId="4" hidden="1">{"Offgrid",#N/A,FALSE,"OFFGRID";"Region",#N/A,FALSE,"REGION";"Offgrid -2",#N/A,FALSE,"OFFGRID";"WTP",#N/A,FALSE,"WTP";"WTP -2",#N/A,FALSE,"WTP";"Project",#N/A,FALSE,"PROJECT";"Summary -2",#N/A,FALSE,"SUMMARY"}</definedName>
    <definedName name="wrnf.report" localSheetId="5" hidden="1">{"Offgrid",#N/A,FALSE,"OFFGRID";"Region",#N/A,FALSE,"REGION";"Offgrid -2",#N/A,FALSE,"OFFGRID";"WTP",#N/A,FALSE,"WTP";"WTP -2",#N/A,FALSE,"WTP";"Project",#N/A,FALSE,"PROJECT";"Summary -2",#N/A,FALSE,"SUMMARY"}</definedName>
    <definedName name="wrnf.report" localSheetId="17" hidden="1">{"Offgrid",#N/A,FALSE,"OFFGRID";"Region",#N/A,FALSE,"REGION";"Offgrid -2",#N/A,FALSE,"OFFGRID";"WTP",#N/A,FALSE,"WTP";"WTP -2",#N/A,FALSE,"WTP";"Project",#N/A,FALSE,"PROJECT";"Summary -2",#N/A,FALSE,"SUMMARY"}</definedName>
    <definedName name="wrnf.report" localSheetId="19" hidden="1">{"Offgrid",#N/A,FALSE,"OFFGRID";"Region",#N/A,FALSE,"REGION";"Offgrid -2",#N/A,FALSE,"OFFGRID";"WTP",#N/A,FALSE,"WTP";"WTP -2",#N/A,FALSE,"WTP";"Project",#N/A,FALSE,"PROJECT";"Summary -2",#N/A,FALSE,"SUMMARY"}</definedName>
    <definedName name="wrnf.report" localSheetId="20" hidden="1">{"Offgrid",#N/A,FALSE,"OFFGRID";"Region",#N/A,FALSE,"REGION";"Offgrid -2",#N/A,FALSE,"OFFGRID";"WTP",#N/A,FALSE,"WTP";"WTP -2",#N/A,FALSE,"WTP";"Project",#N/A,FALSE,"PROJECT";"Summary -2",#N/A,FALSE,"SUMMARY"}</definedName>
    <definedName name="wrnf.report" localSheetId="21" hidden="1">{"Offgrid",#N/A,FALSE,"OFFGRID";"Region",#N/A,FALSE,"REGION";"Offgrid -2",#N/A,FALSE,"OFFGRID";"WTP",#N/A,FALSE,"WTP";"WTP -2",#N/A,FALSE,"WTP";"Project",#N/A,FALSE,"PROJECT";"Summary -2",#N/A,FALSE,"SUMMARY"}</definedName>
    <definedName name="wrnf.report" localSheetId="23" hidden="1">{"Offgrid",#N/A,FALSE,"OFFGRID";"Region",#N/A,FALSE,"REGION";"Offgrid -2",#N/A,FALSE,"OFFGRID";"WTP",#N/A,FALSE,"WTP";"WTP -2",#N/A,FALSE,"WTP";"Project",#N/A,FALSE,"PROJECT";"Summary -2",#N/A,FALSE,"SUMMARY"}</definedName>
    <definedName name="wrnf.report" localSheetId="24" hidden="1">{"Offgrid",#N/A,FALSE,"OFFGRID";"Region",#N/A,FALSE,"REGION";"Offgrid -2",#N/A,FALSE,"OFFGRID";"WTP",#N/A,FALSE,"WTP";"WTP -2",#N/A,FALSE,"WTP";"Project",#N/A,FALSE,"PROJECT";"Summary -2",#N/A,FALSE,"SUMMARY"}</definedName>
    <definedName name="wrnf.report" localSheetId="26" hidden="1">{"Offgrid",#N/A,FALSE,"OFFGRID";"Region",#N/A,FALSE,"REGION";"Offgrid -2",#N/A,FALSE,"OFFGRID";"WTP",#N/A,FALSE,"WTP";"WTP -2",#N/A,FALSE,"WTP";"Project",#N/A,FALSE,"PROJECT";"Summary -2",#N/A,FALSE,"SUMMARY"}</definedName>
    <definedName name="wrnf.report" localSheetId="28" hidden="1">{"Offgrid",#N/A,FALSE,"OFFGRID";"Region",#N/A,FALSE,"REGION";"Offgrid -2",#N/A,FALSE,"OFFGRID";"WTP",#N/A,FALSE,"WTP";"WTP -2",#N/A,FALSE,"WTP";"Project",#N/A,FALSE,"PROJECT";"Summary -2",#N/A,FALSE,"SUMMARY"}</definedName>
    <definedName name="wrnf.report" localSheetId="29"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#REF!</definedName>
    <definedName name="XBCNCKT">5600</definedName>
    <definedName name="XCCT">0.5</definedName>
    <definedName name="XDCB" localSheetId="20" hidden="1">{"'Sheet1'!$L$16"}</definedName>
    <definedName name="XDCB" localSheetId="29" hidden="1">{"'Sheet1'!$L$16"}</definedName>
    <definedName name="XDCB" hidden="1">{"'Sheet1'!$L$16"}</definedName>
    <definedName name="xls" localSheetId="3" hidden="1">{"'Sheet1'!$L$16"}</definedName>
    <definedName name="xls" localSheetId="4" hidden="1">{"'Sheet1'!$L$16"}</definedName>
    <definedName name="xls" localSheetId="5" hidden="1">{"'Sheet1'!$L$16"}</definedName>
    <definedName name="xls" localSheetId="17" hidden="1">{"'Sheet1'!$L$16"}</definedName>
    <definedName name="xls" localSheetId="19" hidden="1">{"'Sheet1'!$L$16"}</definedName>
    <definedName name="xls" localSheetId="20" hidden="1">{"'Sheet1'!$L$16"}</definedName>
    <definedName name="xls" localSheetId="21" hidden="1">{"'Sheet1'!$L$16"}</definedName>
    <definedName name="xls" localSheetId="23" hidden="1">{"'Sheet1'!$L$16"}</definedName>
    <definedName name="xls" localSheetId="24" hidden="1">{"'Sheet1'!$L$16"}</definedName>
    <definedName name="xls" localSheetId="26" hidden="1">{"'Sheet1'!$L$16"}</definedName>
    <definedName name="xls" localSheetId="28" hidden="1">{"'Sheet1'!$L$16"}</definedName>
    <definedName name="xls" localSheetId="29" hidden="1">{"'Sheet1'!$L$16"}</definedName>
    <definedName name="xls" hidden="1">{"'Sheet1'!$L$16"}</definedName>
    <definedName name="xlttbninh" localSheetId="3" hidden="1">{"'Sheet1'!$L$16"}</definedName>
    <definedName name="xlttbninh" localSheetId="4" hidden="1">{"'Sheet1'!$L$16"}</definedName>
    <definedName name="xlttbninh" localSheetId="5" hidden="1">{"'Sheet1'!$L$16"}</definedName>
    <definedName name="xlttbninh" localSheetId="17" hidden="1">{"'Sheet1'!$L$16"}</definedName>
    <definedName name="xlttbninh" localSheetId="19" hidden="1">{"'Sheet1'!$L$16"}</definedName>
    <definedName name="xlttbninh" localSheetId="20" hidden="1">{"'Sheet1'!$L$16"}</definedName>
    <definedName name="xlttbninh" localSheetId="21" hidden="1">{"'Sheet1'!$L$16"}</definedName>
    <definedName name="xlttbninh" localSheetId="23" hidden="1">{"'Sheet1'!$L$16"}</definedName>
    <definedName name="xlttbninh" localSheetId="24" hidden="1">{"'Sheet1'!$L$16"}</definedName>
    <definedName name="xlttbninh" localSheetId="26" hidden="1">{"'Sheet1'!$L$16"}</definedName>
    <definedName name="xlttbninh" localSheetId="28" hidden="1">{"'Sheet1'!$L$16"}</definedName>
    <definedName name="xlttbninh" localSheetId="29" hidden="1">{"'Sheet1'!$L$16"}</definedName>
    <definedName name="xlttbninh" hidden="1">{"'Sheet1'!$L$16"}</definedName>
    <definedName name="XTKKTTC">7500</definedName>
    <definedName name="xxx54">#REF!</definedName>
    <definedName name="z" localSheetId="3" hidden="1">{"'Sheet1'!$L$16"}</definedName>
    <definedName name="z" localSheetId="4" hidden="1">{"'Sheet1'!$L$16"}</definedName>
    <definedName name="z" localSheetId="5" hidden="1">{"'Sheet1'!$L$16"}</definedName>
    <definedName name="z" localSheetId="17" hidden="1">{"'Sheet1'!$L$16"}</definedName>
    <definedName name="z" localSheetId="19" hidden="1">{"'Sheet1'!$L$16"}</definedName>
    <definedName name="z" localSheetId="20" hidden="1">{"'Sheet1'!$L$16"}</definedName>
    <definedName name="z" localSheetId="21" hidden="1">{"'Sheet1'!$L$16"}</definedName>
    <definedName name="z" localSheetId="23" hidden="1">{"'Sheet1'!$L$16"}</definedName>
    <definedName name="z" localSheetId="24" hidden="1">{"'Sheet1'!$L$16"}</definedName>
    <definedName name="z" localSheetId="26" hidden="1">{"'Sheet1'!$L$16"}</definedName>
    <definedName name="z" localSheetId="28" hidden="1">{"'Sheet1'!$L$16"}</definedName>
    <definedName name="z" localSheetId="29" hidden="1">{"'Sheet1'!$L$16"}</definedName>
    <definedName name="z" hidden="1">{"'Sheet1'!$L$16"}</definedName>
    <definedName name="ZYX">#REF!</definedName>
    <definedName name="ZZZ">#REF!</definedName>
    <definedName name="zzz54">#REF!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75" l="1"/>
  <c r="A4" i="43"/>
  <c r="A4" i="42"/>
  <c r="A4" i="41"/>
  <c r="A4" i="39"/>
  <c r="A4" i="38"/>
  <c r="A4" i="37"/>
  <c r="A5" i="36"/>
  <c r="A4" i="56"/>
  <c r="A4" i="34"/>
  <c r="A4" i="31"/>
  <c r="A5" i="48"/>
  <c r="A4" i="25"/>
  <c r="M13" i="75" l="1"/>
  <c r="K14" i="75"/>
  <c r="K13" i="75" s="1"/>
  <c r="L14" i="75"/>
  <c r="L13" i="75" s="1"/>
  <c r="M14" i="75"/>
  <c r="M15" i="75"/>
  <c r="K16" i="75"/>
  <c r="K15" i="75" s="1"/>
  <c r="M16" i="75"/>
  <c r="K17" i="75"/>
  <c r="L17" i="75"/>
  <c r="L16" i="75" s="1"/>
  <c r="L15" i="75" s="1"/>
  <c r="M17" i="75"/>
  <c r="G43" i="75"/>
  <c r="H43" i="75"/>
  <c r="I43" i="75"/>
  <c r="J43" i="75"/>
  <c r="K43" i="75"/>
  <c r="L43" i="75"/>
  <c r="M43" i="75"/>
  <c r="N43" i="75"/>
  <c r="O43" i="75"/>
  <c r="P43" i="75"/>
  <c r="G41" i="75"/>
  <c r="H41" i="75"/>
  <c r="I41" i="75"/>
  <c r="J41" i="75"/>
  <c r="K41" i="75"/>
  <c r="L41" i="75"/>
  <c r="L37" i="75" s="1"/>
  <c r="L36" i="75" s="1"/>
  <c r="L35" i="75" s="1"/>
  <c r="L34" i="75" s="1"/>
  <c r="M41" i="75"/>
  <c r="N41" i="75"/>
  <c r="O41" i="75"/>
  <c r="P41" i="75"/>
  <c r="P37" i="75" s="1"/>
  <c r="P36" i="75" s="1"/>
  <c r="P35" i="75" s="1"/>
  <c r="P34" i="75" s="1"/>
  <c r="G38" i="75"/>
  <c r="H38" i="75"/>
  <c r="I38" i="75"/>
  <c r="J38" i="75"/>
  <c r="K38" i="75"/>
  <c r="L38" i="75"/>
  <c r="M38" i="75"/>
  <c r="N38" i="75"/>
  <c r="O38" i="75"/>
  <c r="P38" i="75"/>
  <c r="G25" i="75"/>
  <c r="G24" i="75" s="1"/>
  <c r="G23" i="75" s="1"/>
  <c r="G22" i="75" s="1"/>
  <c r="G21" i="75" s="1"/>
  <c r="H25" i="75"/>
  <c r="H24" i="75" s="1"/>
  <c r="H23" i="75" s="1"/>
  <c r="H22" i="75" s="1"/>
  <c r="H21" i="75" s="1"/>
  <c r="I25" i="75"/>
  <c r="I24" i="75" s="1"/>
  <c r="I23" i="75" s="1"/>
  <c r="I22" i="75" s="1"/>
  <c r="I21" i="75" s="1"/>
  <c r="J25" i="75"/>
  <c r="J24" i="75" s="1"/>
  <c r="J23" i="75" s="1"/>
  <c r="J22" i="75" s="1"/>
  <c r="J21" i="75" s="1"/>
  <c r="K25" i="75"/>
  <c r="K24" i="75" s="1"/>
  <c r="K23" i="75" s="1"/>
  <c r="K22" i="75" s="1"/>
  <c r="K21" i="75" s="1"/>
  <c r="L25" i="75"/>
  <c r="L24" i="75" s="1"/>
  <c r="L23" i="75" s="1"/>
  <c r="L22" i="75" s="1"/>
  <c r="L21" i="75" s="1"/>
  <c r="M25" i="75"/>
  <c r="M24" i="75" s="1"/>
  <c r="M23" i="75" s="1"/>
  <c r="M22" i="75" s="1"/>
  <c r="M21" i="75" s="1"/>
  <c r="N25" i="75"/>
  <c r="N24" i="75" s="1"/>
  <c r="N23" i="75" s="1"/>
  <c r="N22" i="75" s="1"/>
  <c r="N21" i="75" s="1"/>
  <c r="O25" i="75"/>
  <c r="O24" i="75" s="1"/>
  <c r="O23" i="75" s="1"/>
  <c r="O22" i="75" s="1"/>
  <c r="O21" i="75" s="1"/>
  <c r="P25" i="75"/>
  <c r="P24" i="75" s="1"/>
  <c r="P23" i="75" s="1"/>
  <c r="P22" i="75" s="1"/>
  <c r="P21" i="75" s="1"/>
  <c r="G26" i="75"/>
  <c r="H26" i="75"/>
  <c r="I26" i="75"/>
  <c r="J26" i="75"/>
  <c r="K26" i="75"/>
  <c r="L26" i="75"/>
  <c r="M26" i="75"/>
  <c r="N26" i="75"/>
  <c r="O26" i="75"/>
  <c r="P26" i="75"/>
  <c r="R43" i="75"/>
  <c r="S43" i="75"/>
  <c r="Q43" i="75"/>
  <c r="R41" i="75"/>
  <c r="S41" i="75"/>
  <c r="Q41" i="75"/>
  <c r="R38" i="75"/>
  <c r="S38" i="75"/>
  <c r="Q38" i="75"/>
  <c r="Q37" i="75" l="1"/>
  <c r="Q36" i="75" s="1"/>
  <c r="Q35" i="75" s="1"/>
  <c r="R37" i="75"/>
  <c r="R36" i="75" s="1"/>
  <c r="R35" i="75" s="1"/>
  <c r="H37" i="75"/>
  <c r="H36" i="75" s="1"/>
  <c r="H35" i="75" s="1"/>
  <c r="H34" i="75" s="1"/>
  <c r="S37" i="75"/>
  <c r="S36" i="75" s="1"/>
  <c r="S35" i="75" s="1"/>
  <c r="O37" i="75"/>
  <c r="O36" i="75" s="1"/>
  <c r="O35" i="75" s="1"/>
  <c r="O34" i="75" s="1"/>
  <c r="K37" i="75"/>
  <c r="K36" i="75" s="1"/>
  <c r="K35" i="75" s="1"/>
  <c r="K34" i="75" s="1"/>
  <c r="G37" i="75"/>
  <c r="G36" i="75" s="1"/>
  <c r="G35" i="75" s="1"/>
  <c r="G34" i="75" s="1"/>
  <c r="M37" i="75"/>
  <c r="M36" i="75" s="1"/>
  <c r="M35" i="75" s="1"/>
  <c r="M34" i="75" s="1"/>
  <c r="I37" i="75"/>
  <c r="I36" i="75" s="1"/>
  <c r="I35" i="75" s="1"/>
  <c r="I34" i="75" s="1"/>
  <c r="N37" i="75"/>
  <c r="N36" i="75" s="1"/>
  <c r="N35" i="75" s="1"/>
  <c r="N34" i="75" s="1"/>
  <c r="J37" i="75"/>
  <c r="J36" i="75" s="1"/>
  <c r="J35" i="75" s="1"/>
  <c r="J34" i="75" s="1"/>
  <c r="R24" i="75"/>
  <c r="R23" i="75" s="1"/>
  <c r="R22" i="75" s="1"/>
  <c r="R21" i="75" s="1"/>
  <c r="H18" i="75"/>
  <c r="I18" i="75"/>
  <c r="J18" i="75"/>
  <c r="K18" i="75"/>
  <c r="L18" i="75"/>
  <c r="M18" i="75"/>
  <c r="N18" i="75"/>
  <c r="O18" i="75"/>
  <c r="P18" i="75"/>
  <c r="Q18" i="75"/>
  <c r="R18" i="75"/>
  <c r="S18" i="75"/>
  <c r="G18" i="75"/>
  <c r="D11" i="43"/>
  <c r="D12" i="43"/>
  <c r="D13" i="43"/>
  <c r="D14" i="43"/>
  <c r="D15" i="43"/>
  <c r="D16" i="43"/>
  <c r="D17" i="43"/>
  <c r="D18" i="43"/>
  <c r="D19" i="43"/>
  <c r="D20" i="43"/>
  <c r="D21" i="43"/>
  <c r="D10" i="43"/>
  <c r="D12" i="42"/>
  <c r="K12" i="42"/>
  <c r="C12" i="42" s="1"/>
  <c r="C80" i="37"/>
  <c r="C33" i="36"/>
  <c r="C31" i="36"/>
  <c r="C29" i="36"/>
  <c r="C38" i="36"/>
  <c r="E38" i="36" s="1"/>
  <c r="C40" i="36"/>
  <c r="C39" i="36"/>
  <c r="C9" i="36"/>
  <c r="E81" i="37"/>
  <c r="E79" i="37"/>
  <c r="C79" i="37" s="1"/>
  <c r="D11" i="36"/>
  <c r="D40" i="36"/>
  <c r="D38" i="36"/>
  <c r="D33" i="36"/>
  <c r="C80" i="39"/>
  <c r="D23" i="37"/>
  <c r="D75" i="37"/>
  <c r="Q18" i="39"/>
  <c r="Q23" i="39"/>
  <c r="N15" i="39"/>
  <c r="M15" i="39"/>
  <c r="C87" i="39"/>
  <c r="E86" i="37" s="1"/>
  <c r="C86" i="37" s="1"/>
  <c r="M84" i="39"/>
  <c r="C78" i="39"/>
  <c r="E77" i="37" s="1"/>
  <c r="Q27" i="39"/>
  <c r="C77" i="39"/>
  <c r="E76" i="37" s="1"/>
  <c r="G81" i="39"/>
  <c r="H81" i="39"/>
  <c r="I81" i="39"/>
  <c r="J81" i="39"/>
  <c r="F23" i="39"/>
  <c r="C11" i="38"/>
  <c r="P14" i="38"/>
  <c r="C14" i="38" s="1"/>
  <c r="C13" i="38"/>
  <c r="E18" i="56" l="1"/>
  <c r="F18" i="56"/>
  <c r="E18" i="31"/>
  <c r="E28" i="56"/>
  <c r="F28" i="56"/>
  <c r="G28" i="56"/>
  <c r="D39" i="56"/>
  <c r="C39" i="56" s="1"/>
  <c r="D40" i="56"/>
  <c r="C40" i="56" s="1"/>
  <c r="C28" i="56" s="1"/>
  <c r="E25" i="56"/>
  <c r="E20" i="56"/>
  <c r="E17" i="56"/>
  <c r="E13" i="56"/>
  <c r="F47" i="48"/>
  <c r="F48" i="48"/>
  <c r="F49" i="48"/>
  <c r="F50" i="48"/>
  <c r="F51" i="48"/>
  <c r="F44" i="48"/>
  <c r="F45" i="48"/>
  <c r="D28" i="56" l="1"/>
  <c r="D12" i="34" l="1"/>
  <c r="D13" i="34"/>
  <c r="D14" i="34"/>
  <c r="D15" i="34"/>
  <c r="D16" i="34"/>
  <c r="D17" i="34"/>
  <c r="D18" i="34"/>
  <c r="D19" i="34"/>
  <c r="D20" i="34"/>
  <c r="D21" i="34"/>
  <c r="D22" i="34"/>
  <c r="D11" i="34"/>
  <c r="E29" i="31" l="1"/>
  <c r="E28" i="31"/>
  <c r="D29" i="31"/>
  <c r="D28" i="31"/>
  <c r="D22" i="31"/>
  <c r="D21" i="31"/>
  <c r="C11" i="34"/>
  <c r="D22" i="48"/>
  <c r="D42" i="48"/>
  <c r="E53" i="48"/>
  <c r="E52" i="48"/>
  <c r="D25" i="48"/>
  <c r="D26" i="48"/>
  <c r="D14" i="48"/>
  <c r="F43" i="25" l="1"/>
  <c r="E37" i="25"/>
  <c r="G22" i="25"/>
  <c r="H22" i="25"/>
  <c r="G24" i="25"/>
  <c r="H24" i="25"/>
  <c r="F24" i="25"/>
  <c r="D23" i="25"/>
  <c r="F13" i="25"/>
  <c r="D24" i="25"/>
  <c r="D13" i="25"/>
  <c r="C45" i="25"/>
  <c r="D47" i="25"/>
  <c r="F47" i="25"/>
  <c r="H47" i="25" s="1"/>
  <c r="G47" i="25"/>
  <c r="D40" i="25"/>
  <c r="D19" i="25"/>
  <c r="G27" i="24"/>
  <c r="E22" i="24"/>
  <c r="D15" i="24"/>
  <c r="E21" i="24" l="1"/>
  <c r="K13" i="42"/>
  <c r="K14" i="42"/>
  <c r="K15" i="42"/>
  <c r="K16" i="42"/>
  <c r="K17" i="42"/>
  <c r="K18" i="42"/>
  <c r="K19" i="42"/>
  <c r="K20" i="42"/>
  <c r="K21" i="42"/>
  <c r="K22" i="42"/>
  <c r="K23" i="42"/>
  <c r="D83" i="37"/>
  <c r="I11" i="39"/>
  <c r="C34" i="36" s="1"/>
  <c r="D10" i="37" l="1"/>
  <c r="D9" i="37" s="1"/>
  <c r="F19" i="31"/>
  <c r="G11" i="42"/>
  <c r="O11" i="38" l="1"/>
  <c r="R34" i="75" l="1"/>
  <c r="S30" i="75"/>
  <c r="Q30" i="75"/>
  <c r="S29" i="75"/>
  <c r="S26" i="75"/>
  <c r="Q26" i="75"/>
  <c r="S25" i="75"/>
  <c r="S24" i="75" s="1"/>
  <c r="S23" i="75" s="1"/>
  <c r="Q25" i="75"/>
  <c r="I17" i="75"/>
  <c r="I16" i="75" s="1"/>
  <c r="I15" i="75" s="1"/>
  <c r="I14" i="75" s="1"/>
  <c r="I13" i="75" s="1"/>
  <c r="P17" i="75"/>
  <c r="P16" i="75" s="1"/>
  <c r="P15" i="75" s="1"/>
  <c r="P14" i="75" s="1"/>
  <c r="P13" i="75" s="1"/>
  <c r="O17" i="75"/>
  <c r="O16" i="75" s="1"/>
  <c r="O15" i="75" s="1"/>
  <c r="O14" i="75" s="1"/>
  <c r="O13" i="75" s="1"/>
  <c r="N17" i="75"/>
  <c r="N16" i="75" s="1"/>
  <c r="N15" i="75" s="1"/>
  <c r="N14" i="75" s="1"/>
  <c r="N13" i="75" s="1"/>
  <c r="J17" i="75"/>
  <c r="J16" i="75" s="1"/>
  <c r="J15" i="75" s="1"/>
  <c r="J14" i="75" s="1"/>
  <c r="J13" i="75" s="1"/>
  <c r="H17" i="75"/>
  <c r="H16" i="75" s="1"/>
  <c r="H15" i="75" s="1"/>
  <c r="H14" i="75" s="1"/>
  <c r="H13" i="75" s="1"/>
  <c r="G17" i="75"/>
  <c r="G16" i="75" s="1"/>
  <c r="G15" i="75" s="1"/>
  <c r="G14" i="75" s="1"/>
  <c r="G13" i="75" s="1"/>
  <c r="R17" i="75"/>
  <c r="R16" i="75" s="1"/>
  <c r="R15" i="75" s="1"/>
  <c r="S10" i="74"/>
  <c r="P10" i="74"/>
  <c r="L10" i="74"/>
  <c r="I10" i="74"/>
  <c r="M20" i="73"/>
  <c r="H20" i="73"/>
  <c r="C20" i="73"/>
  <c r="H19" i="73"/>
  <c r="L19" i="73" s="1"/>
  <c r="C19" i="73"/>
  <c r="H25" i="73"/>
  <c r="C25" i="73"/>
  <c r="H24" i="73"/>
  <c r="C24" i="73"/>
  <c r="H23" i="73"/>
  <c r="C23" i="73"/>
  <c r="H22" i="73"/>
  <c r="M21" i="73"/>
  <c r="H21" i="73"/>
  <c r="L21" i="73" s="1"/>
  <c r="C21" i="73"/>
  <c r="H18" i="73"/>
  <c r="C18" i="73"/>
  <c r="M17" i="73"/>
  <c r="H17" i="73"/>
  <c r="C17" i="73"/>
  <c r="H16" i="73"/>
  <c r="C16" i="73"/>
  <c r="H15" i="73"/>
  <c r="G15" i="73"/>
  <c r="G13" i="73" s="1"/>
  <c r="A15" i="73"/>
  <c r="A16" i="73" s="1"/>
  <c r="A17" i="73" s="1"/>
  <c r="A18" i="73" s="1"/>
  <c r="A21" i="73" s="1"/>
  <c r="A22" i="73" s="1"/>
  <c r="A23" i="73" s="1"/>
  <c r="A24" i="73" s="1"/>
  <c r="A25" i="73" s="1"/>
  <c r="H14" i="73"/>
  <c r="C14" i="73"/>
  <c r="K13" i="73"/>
  <c r="J13" i="73"/>
  <c r="D12" i="73"/>
  <c r="E12" i="73" s="1"/>
  <c r="F12" i="73" s="1"/>
  <c r="E40" i="72"/>
  <c r="E39" i="72"/>
  <c r="E38" i="72"/>
  <c r="E37" i="72"/>
  <c r="E36" i="72"/>
  <c r="E35" i="72"/>
  <c r="E34" i="72"/>
  <c r="E33" i="72"/>
  <c r="E32" i="72"/>
  <c r="E31" i="72"/>
  <c r="E30" i="72"/>
  <c r="E29" i="72"/>
  <c r="E28" i="72"/>
  <c r="E27" i="72"/>
  <c r="E26" i="72"/>
  <c r="E25" i="72"/>
  <c r="E24" i="72"/>
  <c r="E23" i="72"/>
  <c r="E22" i="72"/>
  <c r="E21" i="72"/>
  <c r="E19" i="72"/>
  <c r="E18" i="72"/>
  <c r="E17" i="72"/>
  <c r="E16" i="72"/>
  <c r="E15" i="72"/>
  <c r="E14" i="72"/>
  <c r="A14" i="72"/>
  <c r="A15" i="72" s="1"/>
  <c r="A18" i="72" s="1"/>
  <c r="A19" i="72" s="1"/>
  <c r="A20" i="72" s="1"/>
  <c r="E13" i="72"/>
  <c r="A13" i="72"/>
  <c r="E12" i="72"/>
  <c r="E11" i="72"/>
  <c r="E10" i="72"/>
  <c r="E9" i="72"/>
  <c r="D8" i="72"/>
  <c r="E8" i="72" s="1"/>
  <c r="I9" i="71"/>
  <c r="J9" i="71" s="1"/>
  <c r="F9" i="71"/>
  <c r="E9" i="71"/>
  <c r="D9" i="71"/>
  <c r="L16" i="70"/>
  <c r="AD16" i="70"/>
  <c r="AC16" i="70"/>
  <c r="AB16" i="70"/>
  <c r="Y16" i="70"/>
  <c r="X16" i="70"/>
  <c r="V16" i="70"/>
  <c r="U16" i="70"/>
  <c r="T16" i="70"/>
  <c r="P16" i="70"/>
  <c r="O16" i="70"/>
  <c r="N16" i="70"/>
  <c r="M16" i="70"/>
  <c r="K16" i="70"/>
  <c r="J16" i="70"/>
  <c r="H16" i="70"/>
  <c r="G16" i="70"/>
  <c r="F16" i="70"/>
  <c r="E16" i="70"/>
  <c r="G15" i="70"/>
  <c r="H15" i="70" s="1"/>
  <c r="I15" i="70" s="1"/>
  <c r="J15" i="70" s="1"/>
  <c r="K15" i="70" s="1"/>
  <c r="L15" i="70" s="1"/>
  <c r="O15" i="70" s="1"/>
  <c r="P15" i="70" s="1"/>
  <c r="Q15" i="70" s="1"/>
  <c r="R15" i="70" s="1"/>
  <c r="U15" i="70" s="1"/>
  <c r="V15" i="70" s="1"/>
  <c r="W15" i="70" s="1"/>
  <c r="X15" i="70" s="1"/>
  <c r="Y15" i="70" s="1"/>
  <c r="Z15" i="70" s="1"/>
  <c r="AC15" i="70" s="1"/>
  <c r="AD15" i="70" s="1"/>
  <c r="D15" i="70"/>
  <c r="D94" i="69"/>
  <c r="V93" i="69"/>
  <c r="V92" i="69"/>
  <c r="V91" i="69"/>
  <c r="V89" i="69"/>
  <c r="V88" i="69"/>
  <c r="V87" i="69"/>
  <c r="V85" i="69"/>
  <c r="V84" i="69"/>
  <c r="V83" i="69"/>
  <c r="V81" i="69"/>
  <c r="V80" i="69"/>
  <c r="U79" i="69"/>
  <c r="T79" i="69"/>
  <c r="V77" i="69"/>
  <c r="V76" i="69"/>
  <c r="V75" i="69"/>
  <c r="V71" i="69"/>
  <c r="V70" i="69"/>
  <c r="V69" i="69"/>
  <c r="V67" i="69"/>
  <c r="V66" i="69"/>
  <c r="V64" i="69"/>
  <c r="V61" i="69"/>
  <c r="V60" i="69"/>
  <c r="U50" i="69"/>
  <c r="T50" i="69"/>
  <c r="L11" i="69"/>
  <c r="H11" i="69"/>
  <c r="V47" i="69"/>
  <c r="V46" i="69"/>
  <c r="V45" i="69"/>
  <c r="V38" i="69"/>
  <c r="V37" i="69"/>
  <c r="V36" i="69"/>
  <c r="V35" i="69"/>
  <c r="J11" i="69"/>
  <c r="T11" i="69"/>
  <c r="U11" i="69"/>
  <c r="S11" i="69"/>
  <c r="O11" i="69"/>
  <c r="M11" i="69"/>
  <c r="K11" i="69"/>
  <c r="I11" i="69"/>
  <c r="G11" i="69"/>
  <c r="F11" i="69"/>
  <c r="E11" i="69"/>
  <c r="D10" i="69"/>
  <c r="E10" i="69" s="1"/>
  <c r="F10" i="69" s="1"/>
  <c r="G10" i="69" s="1"/>
  <c r="H10" i="69" s="1"/>
  <c r="I10" i="69" s="1"/>
  <c r="J10" i="69" s="1"/>
  <c r="K10" i="69" s="1"/>
  <c r="L10" i="69" s="1"/>
  <c r="M10" i="69" s="1"/>
  <c r="N10" i="69" s="1"/>
  <c r="O10" i="69" s="1"/>
  <c r="P10" i="69" s="1"/>
  <c r="Q10" i="69" s="1"/>
  <c r="R10" i="69" s="1"/>
  <c r="S10" i="69" s="1"/>
  <c r="T10" i="69" s="1"/>
  <c r="U10" i="69" s="1"/>
  <c r="C47" i="68"/>
  <c r="C46" i="68"/>
  <c r="C45" i="68"/>
  <c r="C44" i="68"/>
  <c r="C43" i="68"/>
  <c r="C42" i="68"/>
  <c r="C41" i="68"/>
  <c r="M40" i="68"/>
  <c r="C40" i="68"/>
  <c r="M39" i="68"/>
  <c r="C39" i="68"/>
  <c r="M38" i="68"/>
  <c r="C38" i="68"/>
  <c r="M37" i="68"/>
  <c r="C37" i="68"/>
  <c r="M36" i="68"/>
  <c r="C36" i="68"/>
  <c r="M35" i="68"/>
  <c r="C35" i="68" s="1"/>
  <c r="M34" i="68"/>
  <c r="C34" i="68" s="1"/>
  <c r="M33" i="68"/>
  <c r="C33" i="68" s="1"/>
  <c r="M32" i="68"/>
  <c r="C32" i="68" s="1"/>
  <c r="M31" i="68"/>
  <c r="C31" i="68" s="1"/>
  <c r="M30" i="68"/>
  <c r="C30" i="68"/>
  <c r="M29" i="68"/>
  <c r="C29" i="68" s="1"/>
  <c r="M28" i="68"/>
  <c r="C28" i="68" s="1"/>
  <c r="M27" i="68"/>
  <c r="C27" i="68" s="1"/>
  <c r="M26" i="68"/>
  <c r="C26" i="68" s="1"/>
  <c r="M25" i="68"/>
  <c r="C25" i="68" s="1"/>
  <c r="M24" i="68"/>
  <c r="C24" i="68" s="1"/>
  <c r="M23" i="68"/>
  <c r="C23" i="68" s="1"/>
  <c r="M22" i="68"/>
  <c r="C22" i="68" s="1"/>
  <c r="M21" i="68"/>
  <c r="C21" i="68" s="1"/>
  <c r="M20" i="68"/>
  <c r="C20" i="68" s="1"/>
  <c r="M19" i="68"/>
  <c r="C19" i="68" s="1"/>
  <c r="C18" i="68"/>
  <c r="C17" i="68"/>
  <c r="C16" i="68"/>
  <c r="C15" i="68"/>
  <c r="C14" i="68"/>
  <c r="C13" i="68"/>
  <c r="M12" i="68"/>
  <c r="C12" i="68" s="1"/>
  <c r="M11" i="68"/>
  <c r="C11" i="68" s="1"/>
  <c r="R10" i="68"/>
  <c r="Q10" i="68"/>
  <c r="P10" i="68"/>
  <c r="N10" i="68"/>
  <c r="L10" i="68"/>
  <c r="K10" i="68"/>
  <c r="J10" i="68"/>
  <c r="I10" i="68"/>
  <c r="H10" i="68"/>
  <c r="G10" i="68"/>
  <c r="F10" i="68"/>
  <c r="E10" i="68"/>
  <c r="D10" i="68"/>
  <c r="D9" i="68"/>
  <c r="E9" i="68" s="1"/>
  <c r="F9" i="68" s="1"/>
  <c r="G9" i="68" s="1"/>
  <c r="H9" i="68" s="1"/>
  <c r="I9" i="68" s="1"/>
  <c r="J9" i="68" s="1"/>
  <c r="K9" i="68" s="1"/>
  <c r="L9" i="68" s="1"/>
  <c r="M9" i="68" s="1"/>
  <c r="N9" i="68" s="1"/>
  <c r="O9" i="68" s="1"/>
  <c r="P9" i="68" s="1"/>
  <c r="Q9" i="68" s="1"/>
  <c r="R9" i="68" s="1"/>
  <c r="C14" i="67"/>
  <c r="H111" i="67"/>
  <c r="C111" i="67"/>
  <c r="H110" i="67"/>
  <c r="H108" i="67" s="1"/>
  <c r="C110" i="67"/>
  <c r="I109" i="67"/>
  <c r="I108" i="67" s="1"/>
  <c r="C109" i="67"/>
  <c r="K108" i="67"/>
  <c r="J108" i="67"/>
  <c r="G108" i="67"/>
  <c r="F108" i="67"/>
  <c r="E108" i="67"/>
  <c r="D108" i="67"/>
  <c r="C107" i="67"/>
  <c r="C106" i="67"/>
  <c r="C105" i="67"/>
  <c r="C104" i="67"/>
  <c r="C103" i="67"/>
  <c r="C102" i="67"/>
  <c r="E101" i="67"/>
  <c r="C101" i="67" s="1"/>
  <c r="C100" i="67"/>
  <c r="C99" i="67"/>
  <c r="C98" i="67"/>
  <c r="C97" i="67"/>
  <c r="C96" i="67"/>
  <c r="C95" i="67"/>
  <c r="C94" i="67"/>
  <c r="C93" i="67"/>
  <c r="C92" i="67"/>
  <c r="C91" i="67"/>
  <c r="C90" i="67"/>
  <c r="C89" i="67"/>
  <c r="C88" i="67"/>
  <c r="C87" i="67"/>
  <c r="C86" i="67"/>
  <c r="C85" i="67"/>
  <c r="C84" i="67"/>
  <c r="C83" i="67"/>
  <c r="C82" i="67"/>
  <c r="C81" i="67"/>
  <c r="C80" i="67"/>
  <c r="C79" i="67"/>
  <c r="C78" i="67"/>
  <c r="C77" i="67"/>
  <c r="C76" i="67"/>
  <c r="C75" i="67"/>
  <c r="C74" i="67"/>
  <c r="C73" i="67"/>
  <c r="C72" i="67"/>
  <c r="C71" i="67"/>
  <c r="C70" i="67"/>
  <c r="C69" i="67"/>
  <c r="C68" i="67"/>
  <c r="C67" i="67"/>
  <c r="C66" i="67"/>
  <c r="C65" i="67"/>
  <c r="C64" i="67"/>
  <c r="C63" i="67"/>
  <c r="C62" i="67"/>
  <c r="C61" i="67"/>
  <c r="K60" i="67"/>
  <c r="J60" i="67"/>
  <c r="I60" i="67"/>
  <c r="H60" i="67"/>
  <c r="G60" i="67"/>
  <c r="F60" i="67"/>
  <c r="D60" i="67"/>
  <c r="C59" i="67"/>
  <c r="C58" i="67"/>
  <c r="C57" i="67"/>
  <c r="C56" i="67"/>
  <c r="C55" i="67"/>
  <c r="C54" i="67"/>
  <c r="C53" i="67"/>
  <c r="C52" i="67"/>
  <c r="C51" i="67"/>
  <c r="C50" i="67"/>
  <c r="C49" i="67"/>
  <c r="C48" i="67"/>
  <c r="C47" i="67"/>
  <c r="C46" i="67"/>
  <c r="C45" i="67"/>
  <c r="C44" i="67"/>
  <c r="C43" i="67"/>
  <c r="C42" i="67"/>
  <c r="C41" i="67"/>
  <c r="C40" i="67"/>
  <c r="C39" i="67"/>
  <c r="C38" i="67"/>
  <c r="C37" i="67"/>
  <c r="C36" i="67"/>
  <c r="E31" i="67"/>
  <c r="C35" i="67"/>
  <c r="C34" i="67"/>
  <c r="C33" i="67"/>
  <c r="C32" i="67"/>
  <c r="K31" i="67"/>
  <c r="J31" i="67"/>
  <c r="J11" i="67" s="1"/>
  <c r="J10" i="67" s="1"/>
  <c r="I31" i="67"/>
  <c r="H31" i="67"/>
  <c r="G31" i="67"/>
  <c r="F31" i="67"/>
  <c r="F11" i="67" s="1"/>
  <c r="F10" i="67" s="1"/>
  <c r="C30" i="67"/>
  <c r="C29" i="67"/>
  <c r="C28" i="67"/>
  <c r="C27" i="67"/>
  <c r="C26" i="67"/>
  <c r="C25" i="67"/>
  <c r="C24" i="67"/>
  <c r="C23" i="67"/>
  <c r="C22" i="67"/>
  <c r="C21" i="67"/>
  <c r="C20" i="67"/>
  <c r="C19" i="67"/>
  <c r="C18" i="67"/>
  <c r="C17" i="67"/>
  <c r="C16" i="67"/>
  <c r="C15" i="67"/>
  <c r="C13" i="67"/>
  <c r="K12" i="67"/>
  <c r="J12" i="67"/>
  <c r="I12" i="67"/>
  <c r="I11" i="67" s="1"/>
  <c r="I10" i="67" s="1"/>
  <c r="H12" i="67"/>
  <c r="H11" i="67" s="1"/>
  <c r="G12" i="67"/>
  <c r="F12" i="67"/>
  <c r="E12" i="67"/>
  <c r="K11" i="67"/>
  <c r="K10" i="67" s="1"/>
  <c r="G11" i="67"/>
  <c r="G10" i="67" s="1"/>
  <c r="E9" i="67"/>
  <c r="F9" i="67" s="1"/>
  <c r="G9" i="67" s="1"/>
  <c r="H9" i="67" s="1"/>
  <c r="I9" i="67" s="1"/>
  <c r="J9" i="67" s="1"/>
  <c r="D9" i="67"/>
  <c r="I53" i="66"/>
  <c r="I52" i="66"/>
  <c r="I51" i="66"/>
  <c r="G50" i="66"/>
  <c r="F50" i="66"/>
  <c r="E50" i="66"/>
  <c r="I48" i="66"/>
  <c r="I47" i="66"/>
  <c r="H47" i="66"/>
  <c r="H46" i="66"/>
  <c r="I45" i="66"/>
  <c r="H45" i="66"/>
  <c r="I44" i="66"/>
  <c r="I43" i="66"/>
  <c r="H42" i="66"/>
  <c r="I41" i="66"/>
  <c r="I40" i="66"/>
  <c r="H40" i="66"/>
  <c r="I39" i="66"/>
  <c r="H39" i="66"/>
  <c r="H38" i="66"/>
  <c r="I37" i="66"/>
  <c r="I36" i="66"/>
  <c r="H36" i="66"/>
  <c r="I35" i="66"/>
  <c r="H35" i="66"/>
  <c r="H34" i="66"/>
  <c r="I33" i="66"/>
  <c r="I32" i="66"/>
  <c r="H32" i="66"/>
  <c r="I31" i="66"/>
  <c r="H31" i="66"/>
  <c r="I30" i="66"/>
  <c r="G29" i="66"/>
  <c r="F29" i="66"/>
  <c r="E29" i="66"/>
  <c r="C29" i="66"/>
  <c r="C11" i="66" s="1"/>
  <c r="I26" i="66"/>
  <c r="H26" i="66"/>
  <c r="H25" i="66"/>
  <c r="I24" i="66"/>
  <c r="I23" i="66"/>
  <c r="H23" i="66"/>
  <c r="H22" i="66"/>
  <c r="I21" i="66"/>
  <c r="I20" i="66"/>
  <c r="H20" i="66"/>
  <c r="I19" i="66"/>
  <c r="H19" i="66"/>
  <c r="I18" i="66"/>
  <c r="H17" i="66"/>
  <c r="I16" i="66"/>
  <c r="H16" i="66"/>
  <c r="H15" i="66"/>
  <c r="I14" i="66"/>
  <c r="H14" i="66"/>
  <c r="G13" i="66"/>
  <c r="F13" i="66"/>
  <c r="E13" i="66"/>
  <c r="E12" i="66" s="1"/>
  <c r="E11" i="66" s="1"/>
  <c r="E9" i="66" s="1"/>
  <c r="D13" i="66"/>
  <c r="I13" i="66" s="1"/>
  <c r="C13" i="66"/>
  <c r="G12" i="66"/>
  <c r="G11" i="66" s="1"/>
  <c r="G9" i="66" s="1"/>
  <c r="F12" i="66"/>
  <c r="C12" i="66"/>
  <c r="F11" i="66"/>
  <c r="E10" i="66"/>
  <c r="D10" i="66"/>
  <c r="I10" i="66" s="1"/>
  <c r="F9" i="66"/>
  <c r="D8" i="66"/>
  <c r="L49" i="65"/>
  <c r="L42" i="65"/>
  <c r="C42" i="65"/>
  <c r="I42" i="65" s="1"/>
  <c r="G35" i="65"/>
  <c r="L37" i="65"/>
  <c r="L36" i="65"/>
  <c r="E35" i="65"/>
  <c r="F33" i="65"/>
  <c r="L33" i="65" s="1"/>
  <c r="C33" i="65"/>
  <c r="F32" i="65"/>
  <c r="L32" i="65" s="1"/>
  <c r="C32" i="65"/>
  <c r="J31" i="65"/>
  <c r="C31" i="65"/>
  <c r="L30" i="65"/>
  <c r="L29" i="65"/>
  <c r="C29" i="65"/>
  <c r="I29" i="65" s="1"/>
  <c r="J28" i="65"/>
  <c r="F28" i="65"/>
  <c r="L28" i="65" s="1"/>
  <c r="C28" i="65"/>
  <c r="J27" i="65"/>
  <c r="F27" i="65"/>
  <c r="L27" i="65" s="1"/>
  <c r="C27" i="65"/>
  <c r="J26" i="65"/>
  <c r="K26" i="65"/>
  <c r="C26" i="65"/>
  <c r="A26" i="65"/>
  <c r="K25" i="65"/>
  <c r="J25" i="65"/>
  <c r="L25" i="65"/>
  <c r="C25" i="65"/>
  <c r="L24" i="65"/>
  <c r="J23" i="65"/>
  <c r="C23" i="65"/>
  <c r="F22" i="65"/>
  <c r="L22" i="65" s="1"/>
  <c r="C22" i="65"/>
  <c r="L21" i="65"/>
  <c r="C21" i="65"/>
  <c r="K20" i="65"/>
  <c r="J20" i="65"/>
  <c r="F20" i="65"/>
  <c r="L20" i="65" s="1"/>
  <c r="C20" i="65"/>
  <c r="J19" i="65"/>
  <c r="F19" i="65"/>
  <c r="K19" i="65"/>
  <c r="F18" i="65"/>
  <c r="L18" i="65" s="1"/>
  <c r="C18" i="65"/>
  <c r="F17" i="65"/>
  <c r="L17" i="65" s="1"/>
  <c r="C17" i="65"/>
  <c r="F16" i="65"/>
  <c r="J16" i="65"/>
  <c r="L15" i="65"/>
  <c r="C15" i="65"/>
  <c r="K14" i="65"/>
  <c r="J14" i="65"/>
  <c r="G13" i="65"/>
  <c r="L14" i="65"/>
  <c r="C14" i="65"/>
  <c r="H13" i="65"/>
  <c r="H12" i="65" s="1"/>
  <c r="H11" i="65" s="1"/>
  <c r="E13" i="65"/>
  <c r="D13" i="65"/>
  <c r="D12" i="65" s="1"/>
  <c r="D11" i="65" s="1"/>
  <c r="H9" i="65"/>
  <c r="E9" i="65"/>
  <c r="H14" i="62"/>
  <c r="W15" i="63"/>
  <c r="X15" i="63" s="1"/>
  <c r="Y15" i="63" s="1"/>
  <c r="D24" i="63"/>
  <c r="H21" i="62" s="1"/>
  <c r="D23" i="63"/>
  <c r="C23" i="63" s="1"/>
  <c r="C15" i="62"/>
  <c r="C16" i="62"/>
  <c r="C17" i="62"/>
  <c r="C18" i="62"/>
  <c r="C19" i="62"/>
  <c r="C20" i="62"/>
  <c r="C21" i="62"/>
  <c r="C22" i="62"/>
  <c r="C23" i="62"/>
  <c r="C24" i="62"/>
  <c r="C25" i="62"/>
  <c r="C14" i="62"/>
  <c r="S22" i="75" l="1"/>
  <c r="S21" i="75" s="1"/>
  <c r="Q24" i="75"/>
  <c r="Q23" i="75" s="1"/>
  <c r="Q22" i="75" s="1"/>
  <c r="Q21" i="75" s="1"/>
  <c r="Q34" i="75"/>
  <c r="S17" i="75"/>
  <c r="S16" i="75" s="1"/>
  <c r="S15" i="75" s="1"/>
  <c r="Q17" i="75"/>
  <c r="R14" i="75"/>
  <c r="R13" i="75" s="1"/>
  <c r="S34" i="75"/>
  <c r="L14" i="73"/>
  <c r="L20" i="73"/>
  <c r="L25" i="73"/>
  <c r="M14" i="73"/>
  <c r="F13" i="73"/>
  <c r="O13" i="73" s="1"/>
  <c r="E13" i="73"/>
  <c r="M25" i="73"/>
  <c r="A19" i="73"/>
  <c r="A20" i="73" s="1"/>
  <c r="M19" i="73"/>
  <c r="L17" i="73"/>
  <c r="C15" i="73"/>
  <c r="L16" i="73"/>
  <c r="L18" i="73"/>
  <c r="C22" i="73"/>
  <c r="L22" i="73" s="1"/>
  <c r="M22" i="73"/>
  <c r="L23" i="73"/>
  <c r="L24" i="73"/>
  <c r="D13" i="73"/>
  <c r="H13" i="73"/>
  <c r="M15" i="73"/>
  <c r="M23" i="73"/>
  <c r="I13" i="73"/>
  <c r="M13" i="73" s="1"/>
  <c r="M16" i="73"/>
  <c r="M18" i="73"/>
  <c r="M24" i="73"/>
  <c r="AN16" i="70"/>
  <c r="AM16" i="70"/>
  <c r="AK16" i="70"/>
  <c r="R16" i="70"/>
  <c r="D16" i="70"/>
  <c r="Z16" i="70"/>
  <c r="AL16" i="70" s="1"/>
  <c r="S16" i="70"/>
  <c r="AA16" i="70"/>
  <c r="V54" i="69"/>
  <c r="V33" i="69"/>
  <c r="V44" i="69"/>
  <c r="V55" i="69"/>
  <c r="V59" i="69"/>
  <c r="V65" i="69"/>
  <c r="V32" i="69"/>
  <c r="V34" i="69"/>
  <c r="V42" i="69"/>
  <c r="V56" i="69"/>
  <c r="V63" i="69"/>
  <c r="V58" i="69"/>
  <c r="V40" i="69"/>
  <c r="V53" i="69"/>
  <c r="V57" i="69"/>
  <c r="V79" i="69"/>
  <c r="N11" i="69"/>
  <c r="P11" i="69"/>
  <c r="V39" i="69"/>
  <c r="V41" i="69"/>
  <c r="V43" i="69"/>
  <c r="Q11" i="69"/>
  <c r="V52" i="69"/>
  <c r="V62" i="69"/>
  <c r="V68" i="69"/>
  <c r="V74" i="69"/>
  <c r="V78" i="69"/>
  <c r="V82" i="69"/>
  <c r="V86" i="69"/>
  <c r="V90" i="69"/>
  <c r="V48" i="69"/>
  <c r="V49" i="69"/>
  <c r="R11" i="69"/>
  <c r="V51" i="69"/>
  <c r="V72" i="69"/>
  <c r="V73" i="69"/>
  <c r="C10" i="68"/>
  <c r="M10" i="68"/>
  <c r="O10" i="68"/>
  <c r="C31" i="67"/>
  <c r="C108" i="67"/>
  <c r="H10" i="67"/>
  <c r="C12" i="67"/>
  <c r="C11" i="67" s="1"/>
  <c r="C10" i="67" s="1"/>
  <c r="L10" i="67" s="1"/>
  <c r="C60" i="67"/>
  <c r="D31" i="67"/>
  <c r="E60" i="67"/>
  <c r="E11" i="67" s="1"/>
  <c r="D12" i="67"/>
  <c r="D11" i="67" s="1"/>
  <c r="D10" i="67" s="1"/>
  <c r="C13" i="65"/>
  <c r="I26" i="65"/>
  <c r="F35" i="65"/>
  <c r="C12" i="65"/>
  <c r="C11" i="65" s="1"/>
  <c r="F31" i="65"/>
  <c r="L31" i="65" s="1"/>
  <c r="M14" i="65"/>
  <c r="I25" i="65"/>
  <c r="C35" i="65"/>
  <c r="D42" i="65"/>
  <c r="J42" i="65" s="1"/>
  <c r="I16" i="65"/>
  <c r="M23" i="65"/>
  <c r="C19" i="65"/>
  <c r="I19" i="65" s="1"/>
  <c r="I23" i="65"/>
  <c r="K23" i="65"/>
  <c r="J40" i="65"/>
  <c r="I27" i="65"/>
  <c r="K13" i="65"/>
  <c r="C9" i="66"/>
  <c r="H18" i="66"/>
  <c r="D29" i="66"/>
  <c r="D11" i="66" s="1"/>
  <c r="H30" i="66"/>
  <c r="H10" i="66"/>
  <c r="I12" i="66"/>
  <c r="H21" i="66"/>
  <c r="H24" i="66"/>
  <c r="H33" i="66"/>
  <c r="I34" i="66"/>
  <c r="H37" i="66"/>
  <c r="I38" i="66"/>
  <c r="H41" i="66"/>
  <c r="I42" i="66"/>
  <c r="H44" i="66"/>
  <c r="H43" i="66"/>
  <c r="H48" i="66"/>
  <c r="I50" i="66"/>
  <c r="H51" i="66"/>
  <c r="H52" i="66"/>
  <c r="H53" i="66"/>
  <c r="G12" i="65"/>
  <c r="J13" i="65"/>
  <c r="I14" i="65"/>
  <c r="L26" i="65"/>
  <c r="I20" i="65"/>
  <c r="L19" i="65"/>
  <c r="I28" i="65"/>
  <c r="J33" i="65"/>
  <c r="D35" i="65"/>
  <c r="F13" i="65"/>
  <c r="L16" i="65"/>
  <c r="L23" i="65"/>
  <c r="H35" i="65"/>
  <c r="E12" i="65"/>
  <c r="L38" i="65"/>
  <c r="F40" i="65"/>
  <c r="C41" i="65"/>
  <c r="C39" i="65" s="1"/>
  <c r="C24" i="63"/>
  <c r="H20" i="62"/>
  <c r="D35" i="61"/>
  <c r="D32" i="31"/>
  <c r="H34" i="31" s="1"/>
  <c r="D14" i="61"/>
  <c r="C24" i="61"/>
  <c r="S14" i="75" l="1"/>
  <c r="S13" i="75" s="1"/>
  <c r="Q16" i="75"/>
  <c r="Q15" i="75" s="1"/>
  <c r="Q14" i="75" s="1"/>
  <c r="Q13" i="75" s="1"/>
  <c r="C13" i="73"/>
  <c r="L13" i="73" s="1"/>
  <c r="L15" i="73"/>
  <c r="E20" i="72"/>
  <c r="D7" i="72"/>
  <c r="E7" i="72" s="1"/>
  <c r="AF16" i="70"/>
  <c r="S4" i="70"/>
  <c r="W16" i="70"/>
  <c r="I16" i="70"/>
  <c r="C16" i="70"/>
  <c r="Q16" i="70"/>
  <c r="D11" i="69"/>
  <c r="V50" i="69"/>
  <c r="E10" i="67"/>
  <c r="L11" i="67"/>
  <c r="H13" i="66"/>
  <c r="H12" i="66" s="1"/>
  <c r="C34" i="65"/>
  <c r="C10" i="65" s="1"/>
  <c r="I31" i="65"/>
  <c r="E41" i="65"/>
  <c r="E39" i="65" s="1"/>
  <c r="E34" i="65" s="1"/>
  <c r="J11" i="66"/>
  <c r="I11" i="66"/>
  <c r="D9" i="66"/>
  <c r="H50" i="66"/>
  <c r="H29" i="66"/>
  <c r="J29" i="66"/>
  <c r="I29" i="66"/>
  <c r="L40" i="65"/>
  <c r="I40" i="65"/>
  <c r="J12" i="65"/>
  <c r="G11" i="65"/>
  <c r="L13" i="65"/>
  <c r="F12" i="65"/>
  <c r="I13" i="65"/>
  <c r="L35" i="65"/>
  <c r="K12" i="65"/>
  <c r="E11" i="65"/>
  <c r="AI16" i="70" l="1"/>
  <c r="AE16" i="70"/>
  <c r="D5" i="69"/>
  <c r="V11" i="69"/>
  <c r="C11" i="69"/>
  <c r="H11" i="66"/>
  <c r="H9" i="66" s="1"/>
  <c r="K43" i="65"/>
  <c r="H41" i="65"/>
  <c r="H39" i="65" s="1"/>
  <c r="J9" i="66"/>
  <c r="I9" i="66"/>
  <c r="K9" i="66"/>
  <c r="E10" i="65"/>
  <c r="K11" i="65"/>
  <c r="K41" i="65"/>
  <c r="D41" i="65"/>
  <c r="D34" i="65" s="1"/>
  <c r="D10" i="65" s="1"/>
  <c r="J11" i="65"/>
  <c r="I12" i="65"/>
  <c r="F11" i="65"/>
  <c r="L12" i="65"/>
  <c r="L11" i="65" l="1"/>
  <c r="I11" i="65"/>
  <c r="K39" i="65"/>
  <c r="H34" i="65"/>
  <c r="J44" i="65" l="1"/>
  <c r="K34" i="65"/>
  <c r="H10" i="65"/>
  <c r="K10" i="65" s="1"/>
  <c r="I44" i="65" l="1"/>
  <c r="L44" i="65"/>
  <c r="J43" i="65"/>
  <c r="G41" i="65"/>
  <c r="J41" i="65" l="1"/>
  <c r="L43" i="65"/>
  <c r="F41" i="65"/>
  <c r="I43" i="65"/>
  <c r="I41" i="65" l="1"/>
  <c r="L41" i="65"/>
  <c r="F39" i="65"/>
  <c r="J39" i="65"/>
  <c r="G34" i="65"/>
  <c r="I39" i="65" l="1"/>
  <c r="L39" i="65"/>
  <c r="F34" i="65"/>
  <c r="J34" i="65"/>
  <c r="G10" i="65"/>
  <c r="I34" i="65" l="1"/>
  <c r="L34" i="65"/>
  <c r="F10" i="65"/>
  <c r="J10" i="65"/>
  <c r="M10" i="65"/>
  <c r="I10" i="65" l="1"/>
  <c r="L10" i="65"/>
  <c r="C32" i="61" l="1"/>
  <c r="C23" i="61"/>
  <c r="C31" i="61" s="1"/>
  <c r="C16" i="61"/>
  <c r="F16" i="61" s="1"/>
  <c r="D28" i="63"/>
  <c r="D27" i="63"/>
  <c r="D26" i="63"/>
  <c r="D25" i="63"/>
  <c r="D22" i="63"/>
  <c r="D21" i="63"/>
  <c r="H18" i="62" s="1"/>
  <c r="D20" i="63"/>
  <c r="D19" i="63"/>
  <c r="D18" i="63"/>
  <c r="H15" i="62" s="1"/>
  <c r="D17" i="63"/>
  <c r="C17" i="63" s="1"/>
  <c r="W16" i="63"/>
  <c r="V16" i="63"/>
  <c r="U16" i="63"/>
  <c r="T16" i="63"/>
  <c r="S16" i="63"/>
  <c r="R16" i="63"/>
  <c r="Q16" i="63"/>
  <c r="P16" i="63"/>
  <c r="O16" i="63"/>
  <c r="N16" i="63"/>
  <c r="M16" i="63"/>
  <c r="L16" i="63"/>
  <c r="K16" i="63"/>
  <c r="J16" i="63"/>
  <c r="I16" i="63"/>
  <c r="H16" i="63"/>
  <c r="G16" i="63"/>
  <c r="F16" i="63"/>
  <c r="E16" i="63"/>
  <c r="D15" i="63"/>
  <c r="E15" i="63" s="1"/>
  <c r="F15" i="63" s="1"/>
  <c r="G15" i="63" s="1"/>
  <c r="H15" i="63" s="1"/>
  <c r="I15" i="63" s="1"/>
  <c r="J15" i="63" s="1"/>
  <c r="K15" i="63" s="1"/>
  <c r="L15" i="63" s="1"/>
  <c r="M15" i="63" s="1"/>
  <c r="N15" i="63" s="1"/>
  <c r="O15" i="63" s="1"/>
  <c r="P15" i="63" s="1"/>
  <c r="Q15" i="63" s="1"/>
  <c r="R15" i="63" s="1"/>
  <c r="S15" i="63" s="1"/>
  <c r="T15" i="63" s="1"/>
  <c r="U15" i="63" s="1"/>
  <c r="V15" i="63" s="1"/>
  <c r="M21" i="62"/>
  <c r="M20" i="62"/>
  <c r="G20" i="62"/>
  <c r="K13" i="62"/>
  <c r="G14" i="62"/>
  <c r="L14" i="62" s="1"/>
  <c r="J13" i="62"/>
  <c r="I13" i="62"/>
  <c r="F13" i="62"/>
  <c r="E13" i="62"/>
  <c r="D12" i="62"/>
  <c r="E12" i="62" s="1"/>
  <c r="F12" i="62" s="1"/>
  <c r="G12" i="62" s="1"/>
  <c r="H12" i="62" s="1"/>
  <c r="I12" i="62" s="1"/>
  <c r="J12" i="62" s="1"/>
  <c r="IQ40" i="61"/>
  <c r="E34" i="61"/>
  <c r="E33" i="61"/>
  <c r="A30" i="61"/>
  <c r="A33" i="61" s="1"/>
  <c r="A34" i="61" s="1"/>
  <c r="E27" i="61"/>
  <c r="E25" i="61"/>
  <c r="A22" i="61"/>
  <c r="A25" i="61" s="1"/>
  <c r="E18" i="61"/>
  <c r="D17" i="61"/>
  <c r="E17" i="61" s="1"/>
  <c r="A14" i="61"/>
  <c r="A17" i="61" s="1"/>
  <c r="A18" i="61" s="1"/>
  <c r="A19" i="61" s="1"/>
  <c r="D10" i="61"/>
  <c r="D36" i="60"/>
  <c r="C36" i="60"/>
  <c r="E38" i="60"/>
  <c r="C28" i="63" l="1"/>
  <c r="H25" i="62"/>
  <c r="M25" i="62" s="1"/>
  <c r="C27" i="63"/>
  <c r="H24" i="62"/>
  <c r="G24" i="62" s="1"/>
  <c r="L24" i="62" s="1"/>
  <c r="C26" i="63"/>
  <c r="H23" i="62"/>
  <c r="M23" i="62" s="1"/>
  <c r="C25" i="63"/>
  <c r="H22" i="62"/>
  <c r="G22" i="62" s="1"/>
  <c r="L22" i="62" s="1"/>
  <c r="C22" i="63"/>
  <c r="H19" i="62"/>
  <c r="G18" i="62"/>
  <c r="L18" i="62" s="1"/>
  <c r="M18" i="62"/>
  <c r="C20" i="63"/>
  <c r="H17" i="62"/>
  <c r="C19" i="63"/>
  <c r="H16" i="62"/>
  <c r="G16" i="62" s="1"/>
  <c r="L16" i="62" s="1"/>
  <c r="C18" i="63"/>
  <c r="D16" i="63"/>
  <c r="C21" i="63"/>
  <c r="G15" i="62"/>
  <c r="L15" i="62" s="1"/>
  <c r="M15" i="62"/>
  <c r="L20" i="62"/>
  <c r="M17" i="62"/>
  <c r="C13" i="62"/>
  <c r="M14" i="62"/>
  <c r="G21" i="62"/>
  <c r="L21" i="62" s="1"/>
  <c r="E21" i="61"/>
  <c r="F13" i="61"/>
  <c r="C30" i="61"/>
  <c r="C28" i="61" s="1"/>
  <c r="C36" i="61" s="1"/>
  <c r="E15" i="61"/>
  <c r="F29" i="61"/>
  <c r="E29" i="61"/>
  <c r="E13" i="61"/>
  <c r="F15" i="61"/>
  <c r="F21" i="61"/>
  <c r="C14" i="61"/>
  <c r="E16" i="61"/>
  <c r="E19" i="61"/>
  <c r="C22" i="61"/>
  <c r="C20" i="61" s="1"/>
  <c r="D13" i="62"/>
  <c r="G17" i="62"/>
  <c r="L17" i="62" s="1"/>
  <c r="D13" i="60"/>
  <c r="G25" i="62" l="1"/>
  <c r="L25" i="62" s="1"/>
  <c r="M24" i="62"/>
  <c r="G23" i="62"/>
  <c r="L23" i="62" s="1"/>
  <c r="M22" i="62"/>
  <c r="M19" i="62"/>
  <c r="G19" i="62"/>
  <c r="L19" i="62" s="1"/>
  <c r="C16" i="63"/>
  <c r="M16" i="62"/>
  <c r="H13" i="62"/>
  <c r="M13" i="62" s="1"/>
  <c r="G13" i="62"/>
  <c r="L13" i="62" s="1"/>
  <c r="C35" i="61"/>
  <c r="F35" i="61" s="1"/>
  <c r="E36" i="61"/>
  <c r="D12" i="61"/>
  <c r="F36" i="61"/>
  <c r="E35" i="61"/>
  <c r="F14" i="61"/>
  <c r="E14" i="61"/>
  <c r="C12" i="61"/>
  <c r="D22" i="61"/>
  <c r="D20" i="61" s="1"/>
  <c r="E23" i="61"/>
  <c r="D31" i="61"/>
  <c r="F23" i="61"/>
  <c r="D32" i="61"/>
  <c r="E24" i="61"/>
  <c r="F24" i="61"/>
  <c r="D12" i="60"/>
  <c r="C13" i="60"/>
  <c r="C12" i="60" s="1"/>
  <c r="H23" i="59"/>
  <c r="G32" i="59"/>
  <c r="G22" i="59"/>
  <c r="F19" i="59"/>
  <c r="C19" i="59"/>
  <c r="G28" i="59"/>
  <c r="D13" i="59"/>
  <c r="E13" i="59"/>
  <c r="F13" i="59"/>
  <c r="C13" i="59"/>
  <c r="C38" i="59"/>
  <c r="D38" i="59"/>
  <c r="G40" i="59"/>
  <c r="D40" i="59"/>
  <c r="E40" i="59"/>
  <c r="F40" i="59"/>
  <c r="C40" i="59"/>
  <c r="D25" i="59"/>
  <c r="E25" i="59"/>
  <c r="F25" i="59"/>
  <c r="C25" i="59"/>
  <c r="D20" i="59"/>
  <c r="D21" i="59"/>
  <c r="D19" i="59"/>
  <c r="G13" i="59"/>
  <c r="E22" i="59"/>
  <c r="F22" i="59"/>
  <c r="C22" i="59"/>
  <c r="C32" i="59"/>
  <c r="C28" i="59" s="1"/>
  <c r="F32" i="59"/>
  <c r="E32" i="59"/>
  <c r="E28" i="59" s="1"/>
  <c r="F38" i="59"/>
  <c r="E38" i="59"/>
  <c r="F28" i="59"/>
  <c r="A23" i="58"/>
  <c r="A24" i="58" s="1"/>
  <c r="A25" i="58" s="1"/>
  <c r="A26" i="58" s="1"/>
  <c r="D20" i="58"/>
  <c r="C20" i="58"/>
  <c r="D10" i="58"/>
  <c r="E37" i="60"/>
  <c r="E35" i="60"/>
  <c r="E34" i="60"/>
  <c r="C32" i="60"/>
  <c r="E30" i="60"/>
  <c r="F29" i="60"/>
  <c r="E28" i="60"/>
  <c r="E27" i="60"/>
  <c r="F26" i="60"/>
  <c r="E26" i="60"/>
  <c r="F25" i="60"/>
  <c r="E25" i="60"/>
  <c r="E24" i="60"/>
  <c r="E22" i="60"/>
  <c r="E21" i="60"/>
  <c r="F20" i="60"/>
  <c r="E20" i="60"/>
  <c r="F19" i="60"/>
  <c r="E18" i="60"/>
  <c r="E17" i="60"/>
  <c r="F16" i="60"/>
  <c r="E16" i="60"/>
  <c r="E15" i="60"/>
  <c r="F14" i="60"/>
  <c r="E14" i="60"/>
  <c r="D10" i="60"/>
  <c r="G57" i="59"/>
  <c r="F57" i="59"/>
  <c r="H56" i="59"/>
  <c r="G56" i="59"/>
  <c r="G55" i="59"/>
  <c r="D55" i="59"/>
  <c r="H55" i="59" s="1"/>
  <c r="G54" i="59"/>
  <c r="D54" i="59"/>
  <c r="G53" i="59"/>
  <c r="D53" i="59"/>
  <c r="G52" i="59"/>
  <c r="H52" i="59"/>
  <c r="G51" i="59"/>
  <c r="G50" i="59"/>
  <c r="D50" i="59"/>
  <c r="G49" i="59"/>
  <c r="D49" i="59"/>
  <c r="G48" i="59"/>
  <c r="H48" i="59"/>
  <c r="G47" i="59"/>
  <c r="G46" i="59"/>
  <c r="G45" i="59"/>
  <c r="H45" i="59"/>
  <c r="G44" i="59"/>
  <c r="D44" i="59"/>
  <c r="G43" i="59"/>
  <c r="D43" i="59"/>
  <c r="G42" i="59"/>
  <c r="H42" i="59"/>
  <c r="D42" i="59"/>
  <c r="G41" i="59"/>
  <c r="D41" i="59"/>
  <c r="H39" i="59"/>
  <c r="G39" i="59"/>
  <c r="G37" i="59"/>
  <c r="D37" i="59"/>
  <c r="G35" i="59"/>
  <c r="G34" i="59"/>
  <c r="D34" i="59"/>
  <c r="D32" i="59" s="1"/>
  <c r="G33" i="59"/>
  <c r="G31" i="59"/>
  <c r="D31" i="59"/>
  <c r="G30" i="59"/>
  <c r="H30" i="59"/>
  <c r="G29" i="59"/>
  <c r="G27" i="59"/>
  <c r="D27" i="59"/>
  <c r="G26" i="59"/>
  <c r="D26" i="59"/>
  <c r="H26" i="59" s="1"/>
  <c r="G24" i="59"/>
  <c r="D24" i="59"/>
  <c r="G23" i="59"/>
  <c r="D22" i="59"/>
  <c r="G21" i="59"/>
  <c r="G20" i="59"/>
  <c r="E19" i="59"/>
  <c r="G18" i="59"/>
  <c r="D18" i="59"/>
  <c r="G17" i="59"/>
  <c r="F17" i="59"/>
  <c r="D17" i="59"/>
  <c r="C16" i="59"/>
  <c r="G16" i="59" s="1"/>
  <c r="G15" i="59"/>
  <c r="D15" i="59"/>
  <c r="G14" i="59"/>
  <c r="D10" i="59"/>
  <c r="E10" i="59" s="1"/>
  <c r="F10" i="59" s="1"/>
  <c r="E37" i="58"/>
  <c r="C35" i="58"/>
  <c r="E34" i="58"/>
  <c r="E33" i="58"/>
  <c r="D32" i="58"/>
  <c r="C32" i="58"/>
  <c r="E30" i="58"/>
  <c r="E29" i="58"/>
  <c r="F29" i="58"/>
  <c r="A29" i="58"/>
  <c r="E28" i="58"/>
  <c r="D27" i="58"/>
  <c r="C27" i="58"/>
  <c r="C19" i="58" s="1"/>
  <c r="D31" i="58"/>
  <c r="E25" i="58"/>
  <c r="F23" i="58"/>
  <c r="E23" i="58"/>
  <c r="F22" i="58"/>
  <c r="E22" i="58"/>
  <c r="A22" i="58"/>
  <c r="F21" i="58"/>
  <c r="E21" i="58"/>
  <c r="E18" i="58"/>
  <c r="E17" i="58"/>
  <c r="E16" i="58"/>
  <c r="F15" i="58"/>
  <c r="A15" i="58"/>
  <c r="E14" i="58"/>
  <c r="F14" i="58"/>
  <c r="D13" i="58"/>
  <c r="C13" i="58"/>
  <c r="F12" i="58"/>
  <c r="A12" i="58"/>
  <c r="C10" i="58"/>
  <c r="C9" i="58" s="1"/>
  <c r="D8" i="58"/>
  <c r="F12" i="61" l="1"/>
  <c r="E12" i="61"/>
  <c r="F32" i="61"/>
  <c r="E32" i="61"/>
  <c r="E22" i="61"/>
  <c r="F22" i="61"/>
  <c r="D30" i="61"/>
  <c r="D28" i="61" s="1"/>
  <c r="F31" i="61"/>
  <c r="E31" i="61"/>
  <c r="D28" i="59"/>
  <c r="H21" i="59"/>
  <c r="E12" i="59"/>
  <c r="E11" i="59" s="1"/>
  <c r="E13" i="60"/>
  <c r="C31" i="60"/>
  <c r="C11" i="60" s="1"/>
  <c r="F23" i="60"/>
  <c r="D32" i="60"/>
  <c r="F13" i="60"/>
  <c r="H50" i="59"/>
  <c r="H54" i="59"/>
  <c r="H29" i="59"/>
  <c r="H33" i="59"/>
  <c r="H40" i="59"/>
  <c r="H27" i="59"/>
  <c r="F12" i="59"/>
  <c r="F11" i="59" s="1"/>
  <c r="D16" i="59"/>
  <c r="H16" i="59" s="1"/>
  <c r="H17" i="59"/>
  <c r="H20" i="59"/>
  <c r="H28" i="59"/>
  <c r="H32" i="59"/>
  <c r="H35" i="59"/>
  <c r="G38" i="59"/>
  <c r="H41" i="59"/>
  <c r="H44" i="59"/>
  <c r="H47" i="59"/>
  <c r="H51" i="59"/>
  <c r="H15" i="59"/>
  <c r="H31" i="59"/>
  <c r="H46" i="59"/>
  <c r="C12" i="59"/>
  <c r="H14" i="59"/>
  <c r="H22" i="59"/>
  <c r="H25" i="59"/>
  <c r="H37" i="59"/>
  <c r="H43" i="59"/>
  <c r="H49" i="59"/>
  <c r="H53" i="59"/>
  <c r="F10" i="58"/>
  <c r="E32" i="58"/>
  <c r="F13" i="58"/>
  <c r="D9" i="58"/>
  <c r="F27" i="58"/>
  <c r="E15" i="58"/>
  <c r="E10" i="58"/>
  <c r="E19" i="60"/>
  <c r="E23" i="60"/>
  <c r="E29" i="60"/>
  <c r="E33" i="60"/>
  <c r="H19" i="59"/>
  <c r="H36" i="59"/>
  <c r="G25" i="59"/>
  <c r="G36" i="59"/>
  <c r="G19" i="59"/>
  <c r="H24" i="59"/>
  <c r="H34" i="59"/>
  <c r="F18" i="59"/>
  <c r="H18" i="59" s="1"/>
  <c r="H38" i="59"/>
  <c r="D36" i="58"/>
  <c r="E31" i="58"/>
  <c r="E12" i="58"/>
  <c r="E13" i="58"/>
  <c r="E27" i="58"/>
  <c r="E26" i="58"/>
  <c r="E20" i="58" s="1"/>
  <c r="F20" i="61" l="1"/>
  <c r="E20" i="61"/>
  <c r="F30" i="61"/>
  <c r="E30" i="61"/>
  <c r="E32" i="60"/>
  <c r="D31" i="60"/>
  <c r="D11" i="60" s="1"/>
  <c r="E12" i="60"/>
  <c r="C11" i="59"/>
  <c r="G11" i="59" s="1"/>
  <c r="G12" i="59"/>
  <c r="D12" i="59"/>
  <c r="D11" i="59" s="1"/>
  <c r="F9" i="58"/>
  <c r="E9" i="58"/>
  <c r="F11" i="58"/>
  <c r="E11" i="58"/>
  <c r="D19" i="58"/>
  <c r="F20" i="58"/>
  <c r="D35" i="58"/>
  <c r="E35" i="58" s="1"/>
  <c r="E36" i="58"/>
  <c r="E28" i="61" l="1"/>
  <c r="F28" i="61"/>
  <c r="H13" i="59"/>
  <c r="F12" i="60"/>
  <c r="H12" i="59"/>
  <c r="H11" i="59"/>
  <c r="E19" i="58"/>
  <c r="F19" i="58"/>
  <c r="E36" i="60" l="1"/>
  <c r="F31" i="60" l="1"/>
  <c r="E31" i="60"/>
  <c r="E11" i="60" s="1"/>
  <c r="F11" i="60" l="1"/>
  <c r="N11" i="42" l="1"/>
  <c r="C12" i="41" l="1"/>
  <c r="A13" i="34"/>
  <c r="A14" i="34" s="1"/>
  <c r="A15" i="34" s="1"/>
  <c r="A16" i="34" s="1"/>
  <c r="A17" i="34" s="1"/>
  <c r="A18" i="34" s="1"/>
  <c r="A19" i="34" s="1"/>
  <c r="A20" i="34" s="1"/>
  <c r="A21" i="34" s="1"/>
  <c r="A22" i="34" s="1"/>
  <c r="D11" i="38"/>
  <c r="E11" i="38"/>
  <c r="F11" i="38"/>
  <c r="G11" i="38"/>
  <c r="I11" i="38"/>
  <c r="J11" i="38"/>
  <c r="L11" i="38"/>
  <c r="M11" i="38"/>
  <c r="N11" i="38"/>
  <c r="C23" i="36" s="1"/>
  <c r="P11" i="38"/>
  <c r="K11" i="38" l="1"/>
  <c r="C27" i="36"/>
  <c r="H90" i="37"/>
  <c r="G83" i="37"/>
  <c r="G80" i="37" s="1"/>
  <c r="H91" i="37"/>
  <c r="H89" i="37"/>
  <c r="G26" i="39"/>
  <c r="H11" i="39"/>
  <c r="C30" i="36" s="1"/>
  <c r="G12" i="39"/>
  <c r="C86" i="39"/>
  <c r="E85" i="37" s="1"/>
  <c r="C85" i="37" s="1"/>
  <c r="D35" i="56"/>
  <c r="C35" i="56" s="1"/>
  <c r="D34" i="56"/>
  <c r="C34" i="56" s="1"/>
  <c r="D33" i="56"/>
  <c r="C33" i="56" s="1"/>
  <c r="D32" i="56"/>
  <c r="C32" i="56" s="1"/>
  <c r="D30" i="56"/>
  <c r="C30" i="56" s="1"/>
  <c r="D31" i="56"/>
  <c r="C31" i="56" s="1"/>
  <c r="D36" i="56"/>
  <c r="C36" i="56" s="1"/>
  <c r="D37" i="56"/>
  <c r="C37" i="56" s="1"/>
  <c r="D38" i="56"/>
  <c r="C38" i="56" s="1"/>
  <c r="D29" i="56"/>
  <c r="D16" i="56"/>
  <c r="C16" i="56" s="1"/>
  <c r="D17" i="56"/>
  <c r="C17" i="56" s="1"/>
  <c r="C45" i="36" l="1"/>
  <c r="G10" i="37"/>
  <c r="G9" i="37" s="1"/>
  <c r="C29" i="56"/>
  <c r="C15" i="39"/>
  <c r="E14" i="37" s="1"/>
  <c r="C20" i="31" l="1"/>
  <c r="D13" i="31"/>
  <c r="C39" i="48"/>
  <c r="E50" i="48"/>
  <c r="E49" i="48"/>
  <c r="E48" i="48"/>
  <c r="E47" i="48"/>
  <c r="E46" i="48"/>
  <c r="E45" i="48"/>
  <c r="E51" i="48"/>
  <c r="C42" i="48" l="1"/>
  <c r="E44" i="48"/>
  <c r="E54" i="48"/>
  <c r="F41" i="48" l="1"/>
  <c r="F40" i="48"/>
  <c r="F38" i="48"/>
  <c r="F35" i="48"/>
  <c r="F34" i="48"/>
  <c r="C36" i="48" l="1"/>
  <c r="C33" i="48"/>
  <c r="C32" i="48" s="1"/>
  <c r="H21" i="25"/>
  <c r="H41" i="25"/>
  <c r="G41" i="25"/>
  <c r="D27" i="25" l="1"/>
  <c r="D26" i="25"/>
  <c r="D14" i="25"/>
  <c r="G12" i="24" l="1"/>
  <c r="E20" i="31"/>
  <c r="C44" i="36"/>
  <c r="C90" i="37" l="1"/>
  <c r="E40" i="48"/>
  <c r="E39" i="48" s="1"/>
  <c r="D39" i="48"/>
  <c r="F39" i="48" s="1"/>
  <c r="D36" i="48"/>
  <c r="F36" i="48" s="1"/>
  <c r="E41" i="48"/>
  <c r="E38" i="48"/>
  <c r="E36" i="48" s="1"/>
  <c r="D33" i="48"/>
  <c r="F33" i="48" s="1"/>
  <c r="E34" i="48"/>
  <c r="E35" i="48"/>
  <c r="F27" i="24"/>
  <c r="F11" i="43"/>
  <c r="F12" i="43"/>
  <c r="F13" i="43"/>
  <c r="F14" i="43"/>
  <c r="F15" i="43"/>
  <c r="F16" i="43"/>
  <c r="F17" i="43"/>
  <c r="F18" i="43"/>
  <c r="F19" i="43"/>
  <c r="F20" i="43"/>
  <c r="F21" i="43"/>
  <c r="F10" i="43"/>
  <c r="C79" i="39"/>
  <c r="E78" i="37" s="1"/>
  <c r="C78" i="37" s="1"/>
  <c r="D32" i="48" l="1"/>
  <c r="E33" i="48"/>
  <c r="G28" i="24" l="1"/>
  <c r="F28" i="24"/>
  <c r="F43" i="48"/>
  <c r="E20" i="48"/>
  <c r="F32" i="48" l="1"/>
  <c r="C31" i="48"/>
  <c r="D13" i="48"/>
  <c r="E32" i="48"/>
  <c r="F44" i="25"/>
  <c r="F39" i="25"/>
  <c r="F40" i="25"/>
  <c r="F38" i="25"/>
  <c r="F34" i="25"/>
  <c r="F32" i="25"/>
  <c r="F31" i="25"/>
  <c r="F30" i="25"/>
  <c r="F28" i="25"/>
  <c r="F18" i="25"/>
  <c r="F17" i="25"/>
  <c r="G21" i="25"/>
  <c r="D44" i="25"/>
  <c r="D31" i="25"/>
  <c r="D30" i="25"/>
  <c r="D28" i="25"/>
  <c r="D18" i="25"/>
  <c r="D17" i="25"/>
  <c r="D43" i="25"/>
  <c r="D42" i="25"/>
  <c r="F37" i="25" l="1"/>
  <c r="D11" i="31"/>
  <c r="D14" i="24"/>
  <c r="D11" i="24"/>
  <c r="D10" i="24" l="1"/>
  <c r="F12" i="31"/>
  <c r="E81" i="39" l="1"/>
  <c r="F81" i="39"/>
  <c r="K81" i="39"/>
  <c r="L81" i="39"/>
  <c r="N81" i="39"/>
  <c r="O81" i="39"/>
  <c r="P81" i="39"/>
  <c r="Q81" i="39"/>
  <c r="Q11" i="39" s="1"/>
  <c r="R81" i="39"/>
  <c r="R11" i="39" s="1"/>
  <c r="C74" i="39"/>
  <c r="E73" i="37" s="1"/>
  <c r="C73" i="39"/>
  <c r="E72" i="37" s="1"/>
  <c r="D81" i="39" l="1"/>
  <c r="D18" i="56"/>
  <c r="C18" i="56" s="1"/>
  <c r="D13" i="56"/>
  <c r="C13" i="56" s="1"/>
  <c r="D26" i="56"/>
  <c r="C26" i="56" s="1"/>
  <c r="D27" i="56"/>
  <c r="C27" i="56" s="1"/>
  <c r="D25" i="56"/>
  <c r="C25" i="56" s="1"/>
  <c r="E24" i="56"/>
  <c r="F24" i="56"/>
  <c r="G24" i="56"/>
  <c r="C84" i="39"/>
  <c r="E83" i="37" l="1"/>
  <c r="G23" i="56"/>
  <c r="E23" i="56"/>
  <c r="C24" i="56"/>
  <c r="C23" i="56" s="1"/>
  <c r="F23" i="56"/>
  <c r="M81" i="39"/>
  <c r="D24" i="56"/>
  <c r="D23" i="56" l="1"/>
  <c r="S81" i="39" l="1"/>
  <c r="S11" i="39" s="1"/>
  <c r="C41" i="36" s="1"/>
  <c r="C82" i="39" l="1"/>
  <c r="E14" i="56" l="1"/>
  <c r="E12" i="56" s="1"/>
  <c r="F14" i="56"/>
  <c r="F12" i="56" s="1"/>
  <c r="G14" i="56"/>
  <c r="G12" i="56" s="1"/>
  <c r="D20" i="56"/>
  <c r="C20" i="56" s="1"/>
  <c r="D21" i="56"/>
  <c r="C21" i="56" s="1"/>
  <c r="D22" i="56"/>
  <c r="C22" i="56" s="1"/>
  <c r="C81" i="37" l="1"/>
  <c r="E11" i="56"/>
  <c r="E10" i="56" s="1"/>
  <c r="D14" i="56"/>
  <c r="D12" i="56" s="1"/>
  <c r="G11" i="56"/>
  <c r="F11" i="56"/>
  <c r="C14" i="56"/>
  <c r="F10" i="56" l="1"/>
  <c r="G10" i="56"/>
  <c r="C12" i="56"/>
  <c r="C11" i="56" s="1"/>
  <c r="D11" i="56"/>
  <c r="D10" i="56" l="1"/>
  <c r="C10" i="56"/>
  <c r="E13" i="42" l="1"/>
  <c r="E14" i="42"/>
  <c r="E15" i="42"/>
  <c r="E16" i="42"/>
  <c r="E17" i="42"/>
  <c r="E18" i="42"/>
  <c r="E19" i="42"/>
  <c r="E20" i="42"/>
  <c r="E21" i="42"/>
  <c r="E22" i="42"/>
  <c r="E23" i="42"/>
  <c r="E12" i="42"/>
  <c r="H12" i="38" l="1"/>
  <c r="C12" i="38" s="1"/>
  <c r="H11" i="38" l="1"/>
  <c r="E43" i="48"/>
  <c r="E42" i="48" s="1"/>
  <c r="F29" i="48"/>
  <c r="E29" i="48"/>
  <c r="E26" i="48"/>
  <c r="A26" i="48"/>
  <c r="F22" i="48"/>
  <c r="E22" i="48"/>
  <c r="F19" i="48"/>
  <c r="E21" i="43"/>
  <c r="E20" i="43"/>
  <c r="E19" i="43"/>
  <c r="E18" i="43"/>
  <c r="E17" i="43"/>
  <c r="E16" i="43"/>
  <c r="E15" i="43"/>
  <c r="E14" i="43"/>
  <c r="E13" i="43"/>
  <c r="E12" i="43"/>
  <c r="E11" i="43"/>
  <c r="E10" i="43"/>
  <c r="S11" i="38" l="1"/>
  <c r="E14" i="48"/>
  <c r="C13" i="48"/>
  <c r="C12" i="48" s="1"/>
  <c r="F14" i="48"/>
  <c r="E19" i="48"/>
  <c r="F26" i="48"/>
  <c r="D31" i="48" l="1"/>
  <c r="F31" i="48" s="1"/>
  <c r="E13" i="48"/>
  <c r="F13" i="48"/>
  <c r="C11" i="48" l="1"/>
  <c r="E31" i="48"/>
  <c r="D39" i="25"/>
  <c r="D38" i="25"/>
  <c r="D34" i="25"/>
  <c r="D32" i="25"/>
  <c r="C12" i="25" l="1"/>
  <c r="C29" i="25"/>
  <c r="C25" i="25" s="1"/>
  <c r="C21" i="43"/>
  <c r="C20" i="43"/>
  <c r="C19" i="43"/>
  <c r="C18" i="43"/>
  <c r="C17" i="43"/>
  <c r="C16" i="43"/>
  <c r="C15" i="43"/>
  <c r="C14" i="43"/>
  <c r="C13" i="43"/>
  <c r="C12" i="43"/>
  <c r="C11" i="43"/>
  <c r="C10" i="43"/>
  <c r="F9" i="43"/>
  <c r="E9" i="43"/>
  <c r="D9" i="43"/>
  <c r="O11" i="42"/>
  <c r="M11" i="42"/>
  <c r="L11" i="42"/>
  <c r="J11" i="42"/>
  <c r="D23" i="41"/>
  <c r="D22" i="41"/>
  <c r="D21" i="41"/>
  <c r="D20" i="41"/>
  <c r="D19" i="41"/>
  <c r="D18" i="41"/>
  <c r="D17" i="41"/>
  <c r="D16" i="41"/>
  <c r="D15" i="41"/>
  <c r="D14" i="41"/>
  <c r="D13" i="41"/>
  <c r="D12" i="41"/>
  <c r="K12" i="41" s="1"/>
  <c r="J11" i="41"/>
  <c r="I11" i="41"/>
  <c r="G11" i="41"/>
  <c r="F11" i="41"/>
  <c r="E11" i="41"/>
  <c r="F10" i="41"/>
  <c r="G10" i="41" s="1"/>
  <c r="H10" i="41" s="1"/>
  <c r="I10" i="41" s="1"/>
  <c r="J10" i="41" s="1"/>
  <c r="S17" i="38"/>
  <c r="C91" i="37"/>
  <c r="K83" i="37"/>
  <c r="K80" i="37" s="1"/>
  <c r="J83" i="37"/>
  <c r="J80" i="37" s="1"/>
  <c r="I83" i="37"/>
  <c r="I80" i="37" s="1"/>
  <c r="H83" i="37"/>
  <c r="H80" i="37" s="1"/>
  <c r="F83" i="37"/>
  <c r="H77" i="37"/>
  <c r="H74" i="37"/>
  <c r="H73" i="37"/>
  <c r="H72" i="37"/>
  <c r="H71" i="37"/>
  <c r="H70" i="37"/>
  <c r="H69" i="37"/>
  <c r="H68" i="37"/>
  <c r="H67" i="37"/>
  <c r="H66" i="37"/>
  <c r="H65" i="37"/>
  <c r="H64" i="37"/>
  <c r="H63" i="37"/>
  <c r="H62" i="37"/>
  <c r="H61" i="37"/>
  <c r="H60" i="37"/>
  <c r="H59" i="37"/>
  <c r="H58" i="37"/>
  <c r="H57" i="37"/>
  <c r="H56" i="37"/>
  <c r="H55" i="37"/>
  <c r="H54" i="37"/>
  <c r="H53" i="37"/>
  <c r="H52" i="37"/>
  <c r="H51" i="37"/>
  <c r="H50" i="37"/>
  <c r="H49" i="37"/>
  <c r="H48" i="37"/>
  <c r="H47" i="37"/>
  <c r="H46" i="37"/>
  <c r="H45" i="37"/>
  <c r="H44" i="37"/>
  <c r="H43" i="37"/>
  <c r="H42" i="37"/>
  <c r="H41" i="37"/>
  <c r="H40" i="37"/>
  <c r="H39" i="37"/>
  <c r="H38" i="37"/>
  <c r="H37" i="37"/>
  <c r="H36" i="37"/>
  <c r="H35" i="37"/>
  <c r="H34" i="37"/>
  <c r="H33" i="37"/>
  <c r="H32" i="37"/>
  <c r="H31" i="37"/>
  <c r="H30" i="37"/>
  <c r="H29" i="37"/>
  <c r="H28" i="37"/>
  <c r="H27" i="37"/>
  <c r="H26" i="37"/>
  <c r="H25" i="37"/>
  <c r="H24" i="37"/>
  <c r="H23" i="37"/>
  <c r="H22" i="37"/>
  <c r="H21" i="37"/>
  <c r="H20" i="37"/>
  <c r="H19" i="37"/>
  <c r="H18" i="37"/>
  <c r="H17" i="37"/>
  <c r="H16" i="37"/>
  <c r="H15" i="37"/>
  <c r="H14" i="37"/>
  <c r="H13" i="37"/>
  <c r="H12" i="37"/>
  <c r="H11" i="37"/>
  <c r="C22" i="34"/>
  <c r="C23" i="41" s="1"/>
  <c r="C21" i="34"/>
  <c r="C22" i="41" s="1"/>
  <c r="C16" i="34"/>
  <c r="C17" i="41" s="1"/>
  <c r="C19" i="34"/>
  <c r="C20" i="41" s="1"/>
  <c r="C17" i="34"/>
  <c r="C18" i="41" s="1"/>
  <c r="C18" i="34"/>
  <c r="C19" i="41" s="1"/>
  <c r="C20" i="34"/>
  <c r="C21" i="41" s="1"/>
  <c r="C15" i="34"/>
  <c r="C16" i="41" s="1"/>
  <c r="C14" i="34"/>
  <c r="C15" i="41" s="1"/>
  <c r="C13" i="34"/>
  <c r="C14" i="41" s="1"/>
  <c r="A12" i="34"/>
  <c r="Q10" i="34"/>
  <c r="P10" i="34"/>
  <c r="O10" i="34"/>
  <c r="N10" i="34"/>
  <c r="M10" i="34"/>
  <c r="L10" i="34"/>
  <c r="K10" i="34"/>
  <c r="J10" i="34"/>
  <c r="I10" i="34"/>
  <c r="H10" i="34"/>
  <c r="G10" i="34"/>
  <c r="F10" i="34"/>
  <c r="E10" i="34"/>
  <c r="D29" i="25"/>
  <c r="E29" i="25"/>
  <c r="F29" i="25"/>
  <c r="F80" i="37" l="1"/>
  <c r="F10" i="37" s="1"/>
  <c r="F9" i="37" s="1"/>
  <c r="C83" i="37"/>
  <c r="H10" i="37"/>
  <c r="H9" i="37" s="1"/>
  <c r="K10" i="37"/>
  <c r="K9" i="37" s="1"/>
  <c r="I10" i="37"/>
  <c r="I9" i="37" s="1"/>
  <c r="J10" i="37"/>
  <c r="J9" i="37" s="1"/>
  <c r="C12" i="36"/>
  <c r="C11" i="36" s="1"/>
  <c r="K11" i="42"/>
  <c r="R12" i="38"/>
  <c r="D10" i="34"/>
  <c r="C12" i="34"/>
  <c r="C9" i="43"/>
  <c r="I11" i="42"/>
  <c r="E11" i="42"/>
  <c r="H11" i="42"/>
  <c r="C42" i="39"/>
  <c r="E41" i="37" s="1"/>
  <c r="D11" i="41"/>
  <c r="F11" i="42"/>
  <c r="C13" i="41" l="1"/>
  <c r="C11" i="41" s="1"/>
  <c r="F16" i="48"/>
  <c r="E16" i="48"/>
  <c r="C10" i="34"/>
  <c r="D27" i="31" l="1"/>
  <c r="D25" i="31" s="1"/>
  <c r="C27" i="31"/>
  <c r="C25" i="31" s="1"/>
  <c r="C32" i="31" s="1"/>
  <c r="A27" i="31"/>
  <c r="A30" i="31" s="1"/>
  <c r="A31" i="31" s="1"/>
  <c r="F26" i="31"/>
  <c r="D20" i="31"/>
  <c r="D18" i="31" s="1"/>
  <c r="H23" i="31" s="1"/>
  <c r="C18" i="31"/>
  <c r="A20" i="31"/>
  <c r="A23" i="31" s="1"/>
  <c r="A17" i="31"/>
  <c r="G14" i="31"/>
  <c r="F14" i="31"/>
  <c r="A13" i="31"/>
  <c r="G12" i="31"/>
  <c r="D9" i="31"/>
  <c r="E9" i="31" s="1"/>
  <c r="F9" i="31" s="1"/>
  <c r="G9" i="31" s="1"/>
  <c r="J56" i="25"/>
  <c r="I56" i="25"/>
  <c r="J55" i="25"/>
  <c r="I55" i="25"/>
  <c r="J53" i="25"/>
  <c r="I53" i="25"/>
  <c r="H51" i="25"/>
  <c r="G51" i="25"/>
  <c r="H50" i="25"/>
  <c r="G50" i="25"/>
  <c r="J49" i="25"/>
  <c r="I49" i="25"/>
  <c r="J48" i="25"/>
  <c r="I48" i="25"/>
  <c r="J45" i="25"/>
  <c r="I45" i="25"/>
  <c r="F45" i="25"/>
  <c r="E45" i="25"/>
  <c r="D45" i="25"/>
  <c r="J44" i="25"/>
  <c r="I44" i="25"/>
  <c r="H44" i="25"/>
  <c r="G44" i="25"/>
  <c r="J43" i="25"/>
  <c r="I43" i="25"/>
  <c r="H43" i="25"/>
  <c r="G43" i="25"/>
  <c r="J42" i="25"/>
  <c r="I42" i="25"/>
  <c r="H40" i="25"/>
  <c r="G40" i="25"/>
  <c r="H39" i="25"/>
  <c r="G39" i="25"/>
  <c r="J38" i="25"/>
  <c r="I38" i="25"/>
  <c r="H38" i="25"/>
  <c r="G38" i="25"/>
  <c r="J37" i="25"/>
  <c r="I37" i="25"/>
  <c r="E35" i="25"/>
  <c r="D37" i="25"/>
  <c r="C37" i="25"/>
  <c r="C35" i="25" s="1"/>
  <c r="J36" i="25"/>
  <c r="I36" i="25"/>
  <c r="J35" i="25"/>
  <c r="I35" i="25"/>
  <c r="F35" i="25"/>
  <c r="J34" i="25"/>
  <c r="I34" i="25"/>
  <c r="H34" i="25"/>
  <c r="G34" i="25"/>
  <c r="J32" i="25"/>
  <c r="I32" i="25"/>
  <c r="H32" i="25"/>
  <c r="G32" i="25"/>
  <c r="J31" i="25"/>
  <c r="I31" i="25"/>
  <c r="H31" i="25"/>
  <c r="G31" i="25"/>
  <c r="H30" i="25"/>
  <c r="G30" i="25"/>
  <c r="H29" i="25"/>
  <c r="G29" i="25"/>
  <c r="H28" i="25"/>
  <c r="G28" i="25"/>
  <c r="G27" i="25"/>
  <c r="F27" i="25"/>
  <c r="H27" i="25" s="1"/>
  <c r="G26" i="25"/>
  <c r="F26" i="25"/>
  <c r="J25" i="25"/>
  <c r="I25" i="25"/>
  <c r="E25" i="25"/>
  <c r="D25" i="25"/>
  <c r="J23" i="25"/>
  <c r="I23" i="25"/>
  <c r="J22" i="25"/>
  <c r="I22" i="25"/>
  <c r="F22" i="25"/>
  <c r="E22" i="25"/>
  <c r="D22" i="25"/>
  <c r="C22" i="25"/>
  <c r="G20" i="25"/>
  <c r="F19" i="25"/>
  <c r="H19" i="25" s="1"/>
  <c r="E19" i="25"/>
  <c r="E16" i="25" s="1"/>
  <c r="D16" i="25"/>
  <c r="C19" i="25"/>
  <c r="C16" i="25" s="1"/>
  <c r="G18" i="25"/>
  <c r="H18" i="25"/>
  <c r="J17" i="25"/>
  <c r="I17" i="25"/>
  <c r="H17" i="25"/>
  <c r="G17" i="25"/>
  <c r="J16" i="25"/>
  <c r="I16" i="25"/>
  <c r="A16" i="25"/>
  <c r="A22" i="25" s="1"/>
  <c r="A25" i="25" s="1"/>
  <c r="A32" i="25" s="1"/>
  <c r="A33" i="25" s="1"/>
  <c r="A34" i="25" s="1"/>
  <c r="A35" i="25" s="1"/>
  <c r="A42" i="25" s="1"/>
  <c r="A43" i="25" s="1"/>
  <c r="A44" i="25" s="1"/>
  <c r="A45" i="25" s="1"/>
  <c r="A48" i="25" s="1"/>
  <c r="A49" i="25" s="1"/>
  <c r="A50" i="25" s="1"/>
  <c r="A51" i="25" s="1"/>
  <c r="A52" i="25" s="1"/>
  <c r="A53" i="25" s="1"/>
  <c r="A54" i="25" s="1"/>
  <c r="A55" i="25" s="1"/>
  <c r="J13" i="25"/>
  <c r="I13" i="25"/>
  <c r="H13" i="25"/>
  <c r="G13" i="25"/>
  <c r="J12" i="25"/>
  <c r="I12" i="25"/>
  <c r="F12" i="25"/>
  <c r="E12" i="25"/>
  <c r="G12" i="25" s="1"/>
  <c r="D12" i="25"/>
  <c r="J11" i="25"/>
  <c r="I11" i="25"/>
  <c r="J10" i="25"/>
  <c r="I10" i="25"/>
  <c r="D9" i="25"/>
  <c r="E9" i="25" s="1"/>
  <c r="F9" i="25" s="1"/>
  <c r="A28" i="24"/>
  <c r="F26" i="24"/>
  <c r="E26" i="24"/>
  <c r="C26" i="24"/>
  <c r="D21" i="24"/>
  <c r="A16" i="24"/>
  <c r="G15" i="24"/>
  <c r="F15" i="24"/>
  <c r="C14" i="24"/>
  <c r="F13" i="24"/>
  <c r="F12" i="24"/>
  <c r="C11" i="24"/>
  <c r="D9" i="24"/>
  <c r="E9" i="24" s="1"/>
  <c r="F9" i="24" s="1"/>
  <c r="G9" i="24" s="1"/>
  <c r="G26" i="24" l="1"/>
  <c r="H37" i="25"/>
  <c r="F25" i="25"/>
  <c r="H25" i="25" s="1"/>
  <c r="H26" i="25"/>
  <c r="F16" i="25"/>
  <c r="H12" i="25"/>
  <c r="E11" i="25"/>
  <c r="E10" i="25" s="1"/>
  <c r="C10" i="24"/>
  <c r="G26" i="31"/>
  <c r="H45" i="25"/>
  <c r="G45" i="25"/>
  <c r="D35" i="25"/>
  <c r="H35" i="25" s="1"/>
  <c r="G25" i="25"/>
  <c r="G19" i="25"/>
  <c r="C11" i="25"/>
  <c r="C10" i="25" s="1"/>
  <c r="C21" i="24"/>
  <c r="C20" i="24" s="1"/>
  <c r="C13" i="31"/>
  <c r="C11" i="31" s="1"/>
  <c r="G35" i="25"/>
  <c r="G37" i="25"/>
  <c r="G16" i="25"/>
  <c r="F11" i="24"/>
  <c r="E11" i="24"/>
  <c r="G13" i="24"/>
  <c r="F11" i="25" l="1"/>
  <c r="F10" i="25" s="1"/>
  <c r="D11" i="25"/>
  <c r="D10" i="25" s="1"/>
  <c r="H16" i="25"/>
  <c r="G11" i="25"/>
  <c r="G10" i="25"/>
  <c r="G11" i="24"/>
  <c r="H10" i="25" l="1"/>
  <c r="H11" i="25"/>
  <c r="N11" i="39" l="1"/>
  <c r="K20" i="41" l="1"/>
  <c r="K19" i="41"/>
  <c r="K16" i="41"/>
  <c r="K22" i="41"/>
  <c r="K14" i="41"/>
  <c r="D22" i="42"/>
  <c r="C22" i="42" s="1"/>
  <c r="D19" i="42"/>
  <c r="C19" i="42" s="1"/>
  <c r="D16" i="42"/>
  <c r="C16" i="42" s="1"/>
  <c r="D14" i="42"/>
  <c r="C14" i="42" s="1"/>
  <c r="K18" i="41" l="1"/>
  <c r="K15" i="41"/>
  <c r="K21" i="41"/>
  <c r="K23" i="41"/>
  <c r="K17" i="41"/>
  <c r="K13" i="41"/>
  <c r="D20" i="42"/>
  <c r="D23" i="42"/>
  <c r="C23" i="42" s="1"/>
  <c r="D17" i="42"/>
  <c r="C17" i="42" s="1"/>
  <c r="D18" i="42"/>
  <c r="C18" i="42" s="1"/>
  <c r="D21" i="42"/>
  <c r="C21" i="42" s="1"/>
  <c r="D15" i="42"/>
  <c r="C15" i="42" s="1"/>
  <c r="D13" i="42"/>
  <c r="C13" i="42" s="1"/>
  <c r="K11" i="41" l="1"/>
  <c r="H11" i="41"/>
  <c r="C20" i="42"/>
  <c r="C11" i="42" s="1"/>
  <c r="D11" i="42"/>
  <c r="C88" i="37" l="1"/>
  <c r="C43" i="36" s="1"/>
  <c r="G24" i="24" l="1"/>
  <c r="F24" i="24"/>
  <c r="F21" i="31" l="1"/>
  <c r="G21" i="31"/>
  <c r="G22" i="31"/>
  <c r="F22" i="31"/>
  <c r="C89" i="37" l="1"/>
  <c r="F28" i="31"/>
  <c r="G28" i="31"/>
  <c r="G20" i="31"/>
  <c r="F20" i="31"/>
  <c r="F29" i="31"/>
  <c r="G29" i="31"/>
  <c r="E27" i="31"/>
  <c r="G27" i="31" l="1"/>
  <c r="F27" i="31"/>
  <c r="E25" i="31"/>
  <c r="E33" i="31" s="1"/>
  <c r="F25" i="31" l="1"/>
  <c r="G25" i="31"/>
  <c r="E32" i="31" l="1"/>
  <c r="F33" i="31"/>
  <c r="G33" i="31"/>
  <c r="G32" i="31" l="1"/>
  <c r="F32" i="31"/>
  <c r="E13" i="31" l="1"/>
  <c r="E14" i="24" l="1"/>
  <c r="G16" i="24"/>
  <c r="F16" i="24"/>
  <c r="F14" i="24" s="1"/>
  <c r="F10" i="24" s="1"/>
  <c r="G15" i="31"/>
  <c r="F15" i="31"/>
  <c r="E11" i="31" l="1"/>
  <c r="F13" i="31"/>
  <c r="G13" i="31"/>
  <c r="E10" i="24"/>
  <c r="G10" i="24" s="1"/>
  <c r="G14" i="24"/>
  <c r="G11" i="31" l="1"/>
  <c r="F11" i="31"/>
  <c r="E25" i="48" l="1"/>
  <c r="F25" i="48"/>
  <c r="C88" i="39" l="1"/>
  <c r="E87" i="37" s="1"/>
  <c r="C87" i="37" s="1"/>
  <c r="C75" i="39" l="1"/>
  <c r="E74" i="37" s="1"/>
  <c r="C77" i="37" l="1"/>
  <c r="C68" i="39"/>
  <c r="E67" i="37" s="1"/>
  <c r="C57" i="39"/>
  <c r="E56" i="37" s="1"/>
  <c r="C45" i="39"/>
  <c r="E44" i="37" s="1"/>
  <c r="C47" i="39" l="1"/>
  <c r="E46" i="37" s="1"/>
  <c r="C51" i="39"/>
  <c r="E50" i="37" s="1"/>
  <c r="C55" i="39"/>
  <c r="E54" i="37" s="1"/>
  <c r="C61" i="39"/>
  <c r="E60" i="37" s="1"/>
  <c r="C69" i="39"/>
  <c r="E68" i="37" s="1"/>
  <c r="C65" i="39"/>
  <c r="E64" i="37" s="1"/>
  <c r="C52" i="39"/>
  <c r="E51" i="37" s="1"/>
  <c r="C56" i="39"/>
  <c r="E55" i="37" s="1"/>
  <c r="C58" i="39"/>
  <c r="E57" i="37" s="1"/>
  <c r="C62" i="39"/>
  <c r="E61" i="37" s="1"/>
  <c r="C70" i="39"/>
  <c r="E69" i="37" s="1"/>
  <c r="C63" i="39"/>
  <c r="E62" i="37" s="1"/>
  <c r="C66" i="39"/>
  <c r="E65" i="37" s="1"/>
  <c r="C53" i="39"/>
  <c r="E52" i="37" s="1"/>
  <c r="C59" i="39"/>
  <c r="E58" i="37" s="1"/>
  <c r="C71" i="39"/>
  <c r="E70" i="37" s="1"/>
  <c r="C64" i="39"/>
  <c r="E63" i="37" s="1"/>
  <c r="C67" i="39"/>
  <c r="E66" i="37" s="1"/>
  <c r="C48" i="39"/>
  <c r="E47" i="37" s="1"/>
  <c r="C49" i="39"/>
  <c r="E48" i="37" s="1"/>
  <c r="C46" i="39"/>
  <c r="E45" i="37" s="1"/>
  <c r="C50" i="39"/>
  <c r="E49" i="37" s="1"/>
  <c r="C54" i="39"/>
  <c r="E53" i="37" s="1"/>
  <c r="C60" i="39"/>
  <c r="E59" i="37" s="1"/>
  <c r="C72" i="39"/>
  <c r="E71" i="37" s="1"/>
  <c r="C45" i="37" l="1"/>
  <c r="C61" i="37"/>
  <c r="C46" i="37"/>
  <c r="C74" i="37"/>
  <c r="C71" i="37"/>
  <c r="C63" i="37"/>
  <c r="C52" i="37"/>
  <c r="C64" i="37"/>
  <c r="C50" i="37"/>
  <c r="C60" i="37"/>
  <c r="C59" i="37"/>
  <c r="C48" i="37"/>
  <c r="C73" i="37"/>
  <c r="C70" i="37"/>
  <c r="C67" i="37"/>
  <c r="C65" i="37"/>
  <c r="C57" i="37"/>
  <c r="C68" i="37"/>
  <c r="C53" i="37"/>
  <c r="C47" i="37"/>
  <c r="C62" i="37"/>
  <c r="C56" i="37"/>
  <c r="C55" i="37"/>
  <c r="C49" i="37"/>
  <c r="C66" i="37"/>
  <c r="C58" i="37"/>
  <c r="C72" i="37"/>
  <c r="C69" i="37"/>
  <c r="C51" i="37"/>
  <c r="C54" i="37"/>
  <c r="C85" i="39"/>
  <c r="E84" i="37" s="1"/>
  <c r="C84" i="37" s="1"/>
  <c r="C76" i="39" l="1"/>
  <c r="C76" i="37" l="1"/>
  <c r="E75" i="37"/>
  <c r="C75" i="37" s="1"/>
  <c r="C32" i="39"/>
  <c r="E31" i="37" s="1"/>
  <c r="C22" i="39" l="1"/>
  <c r="E21" i="37" s="1"/>
  <c r="C14" i="39"/>
  <c r="E13" i="37" s="1"/>
  <c r="C18" i="39"/>
  <c r="E17" i="37" s="1"/>
  <c r="C16" i="39"/>
  <c r="E15" i="37" s="1"/>
  <c r="C27" i="39"/>
  <c r="E26" i="37" s="1"/>
  <c r="C21" i="39"/>
  <c r="E20" i="37" s="1"/>
  <c r="C29" i="39"/>
  <c r="E28" i="37" s="1"/>
  <c r="C28" i="39"/>
  <c r="E27" i="37" s="1"/>
  <c r="C20" i="37" l="1"/>
  <c r="C26" i="37"/>
  <c r="C15" i="37"/>
  <c r="C13" i="37"/>
  <c r="C21" i="37"/>
  <c r="C27" i="37"/>
  <c r="C28" i="37"/>
  <c r="C17" i="37"/>
  <c r="C30" i="39"/>
  <c r="E29" i="37" s="1"/>
  <c r="C20" i="39"/>
  <c r="E19" i="37" s="1"/>
  <c r="C19" i="37" l="1"/>
  <c r="C29" i="37"/>
  <c r="C13" i="39"/>
  <c r="E12" i="37" s="1"/>
  <c r="C12" i="37" l="1"/>
  <c r="O11" i="39"/>
  <c r="C38" i="39"/>
  <c r="E37" i="37" s="1"/>
  <c r="M11" i="39"/>
  <c r="G22" i="24" l="1"/>
  <c r="F22" i="24"/>
  <c r="C17" i="39" l="1"/>
  <c r="E16" i="37" s="1"/>
  <c r="C41" i="39"/>
  <c r="E40" i="37" s="1"/>
  <c r="C36" i="39"/>
  <c r="E35" i="37" s="1"/>
  <c r="C35" i="39"/>
  <c r="E34" i="37" s="1"/>
  <c r="C34" i="39"/>
  <c r="E33" i="37" s="1"/>
  <c r="C33" i="39"/>
  <c r="E32" i="37" s="1"/>
  <c r="C25" i="39"/>
  <c r="E24" i="37" s="1"/>
  <c r="C31" i="39"/>
  <c r="E30" i="37" s="1"/>
  <c r="C30" i="37" l="1"/>
  <c r="C34" i="37"/>
  <c r="C24" i="37"/>
  <c r="C35" i="37"/>
  <c r="C32" i="37"/>
  <c r="C41" i="37"/>
  <c r="C33" i="37"/>
  <c r="C16" i="37"/>
  <c r="C44" i="39"/>
  <c r="E43" i="37" s="1"/>
  <c r="C14" i="37"/>
  <c r="E11" i="39"/>
  <c r="C32" i="36" s="1"/>
  <c r="C83" i="39"/>
  <c r="C19" i="39"/>
  <c r="E18" i="37" s="1"/>
  <c r="C39" i="39"/>
  <c r="E38" i="37" s="1"/>
  <c r="C31" i="37"/>
  <c r="E82" i="37" l="1"/>
  <c r="C81" i="39"/>
  <c r="C38" i="37"/>
  <c r="C18" i="37"/>
  <c r="C44" i="37"/>
  <c r="C26" i="39"/>
  <c r="E25" i="37" s="1"/>
  <c r="K11" i="39"/>
  <c r="C36" i="36" s="1"/>
  <c r="L11" i="39"/>
  <c r="C37" i="36" s="1"/>
  <c r="C24" i="39"/>
  <c r="E23" i="37" s="1"/>
  <c r="J11" i="39"/>
  <c r="C35" i="36" s="1"/>
  <c r="C82" i="37" l="1"/>
  <c r="E80" i="37"/>
  <c r="C23" i="37"/>
  <c r="C25" i="37"/>
  <c r="C43" i="39"/>
  <c r="E42" i="37" s="1"/>
  <c r="D11" i="39"/>
  <c r="F11" i="39"/>
  <c r="C23" i="39"/>
  <c r="E22" i="37" s="1"/>
  <c r="C22" i="37" l="1"/>
  <c r="C43" i="37"/>
  <c r="C42" i="37"/>
  <c r="P11" i="39"/>
  <c r="C12" i="39"/>
  <c r="E11" i="37" s="1"/>
  <c r="C11" i="37" l="1"/>
  <c r="C37" i="39"/>
  <c r="E36" i="37" s="1"/>
  <c r="C37" i="37" l="1"/>
  <c r="C40" i="39"/>
  <c r="E39" i="37" s="1"/>
  <c r="E10" i="37" s="1"/>
  <c r="E9" i="37" s="1"/>
  <c r="G11" i="39"/>
  <c r="C28" i="36" l="1"/>
  <c r="C40" i="37"/>
  <c r="C39" i="37"/>
  <c r="C36" i="37"/>
  <c r="C10" i="37" s="1"/>
  <c r="C9" i="37" s="1"/>
  <c r="M9" i="37" s="1"/>
  <c r="C11" i="39"/>
  <c r="C10" i="36" l="1"/>
  <c r="C8" i="36" s="1"/>
  <c r="E8" i="36" s="1"/>
  <c r="G8" i="36" s="1"/>
  <c r="G23" i="24"/>
  <c r="F23" i="24"/>
  <c r="E23" i="48"/>
  <c r="F23" i="48"/>
  <c r="D12" i="48"/>
  <c r="G19" i="31" l="1"/>
  <c r="D11" i="48"/>
  <c r="G23" i="48" s="1"/>
  <c r="E12" i="48"/>
  <c r="F12" i="48"/>
  <c r="G21" i="24"/>
  <c r="E20" i="24"/>
  <c r="H20" i="24" s="1"/>
  <c r="F21" i="24"/>
  <c r="E11" i="48" l="1"/>
  <c r="F11" i="48"/>
  <c r="G20" i="24"/>
  <c r="F20" i="24"/>
  <c r="F18" i="31"/>
  <c r="G18" i="31"/>
  <c r="D26" i="24" l="1"/>
  <c r="D20" i="24" s="1"/>
  <c r="H29" i="24" s="1"/>
</calcChain>
</file>

<file path=xl/comments1.xml><?xml version="1.0" encoding="utf-8"?>
<comments xmlns="http://schemas.openxmlformats.org/spreadsheetml/2006/main">
  <authors>
    <author>Canh Nguyễn Văn</author>
  </authors>
  <commentList>
    <comment ref="R25" authorId="0" shapeId="0">
      <text>
        <r>
          <rPr>
            <b/>
            <sz val="9"/>
            <color indexed="81"/>
            <rFont val="Tahoma"/>
            <family val="2"/>
          </rPr>
          <t>Canh Nguyễn Văn:</t>
        </r>
        <r>
          <rPr>
            <sz val="9"/>
            <color indexed="81"/>
            <rFont val="Tahoma"/>
            <family val="2"/>
          </rPr>
          <t xml:space="preserve">
Bao gồm chuyển nguồn từ 2022 sang  4,949 trđ</t>
        </r>
      </text>
    </comment>
    <comment ref="AB25" authorId="0" shapeId="0">
      <text>
        <r>
          <rPr>
            <b/>
            <sz val="9"/>
            <color indexed="81"/>
            <rFont val="Tahoma"/>
            <family val="2"/>
          </rPr>
          <t>Canh Nguyễn Văn:</t>
        </r>
        <r>
          <rPr>
            <sz val="9"/>
            <color indexed="81"/>
            <rFont val="Tahoma"/>
            <family val="2"/>
          </rPr>
          <t xml:space="preserve">
Bao gồm số BS từ NS TW, NS tỉnh  4.081 trđ</t>
        </r>
      </text>
    </comment>
  </commentList>
</comments>
</file>

<file path=xl/sharedStrings.xml><?xml version="1.0" encoding="utf-8"?>
<sst xmlns="http://schemas.openxmlformats.org/spreadsheetml/2006/main" count="2598" uniqueCount="1012">
  <si>
    <t>Đơn vị: Triệu đồng</t>
  </si>
  <si>
    <t>So sánh</t>
  </si>
  <si>
    <t>Nội dung</t>
  </si>
  <si>
    <t>Tuyệt đối</t>
  </si>
  <si>
    <t>A</t>
  </si>
  <si>
    <t>B</t>
  </si>
  <si>
    <t>3=2-1</t>
  </si>
  <si>
    <t>4=2/1</t>
  </si>
  <si>
    <t>I</t>
  </si>
  <si>
    <t>Nguồn thu ngân sách</t>
  </si>
  <si>
    <t>Thu ngân sách được hưởng theo phân cấp</t>
  </si>
  <si>
    <t>Thu bổ sung từ ngân sách cấp trên</t>
  </si>
  <si>
    <t>-</t>
  </si>
  <si>
    <t>Thu bổ sung cân đối ngân sách</t>
  </si>
  <si>
    <t>Thu bổ sung có mục tiêu</t>
  </si>
  <si>
    <t>Thu kết dư</t>
  </si>
  <si>
    <t>Thu chuyển nguồn từ năm trước chuyển sang</t>
  </si>
  <si>
    <t>II</t>
  </si>
  <si>
    <t>Chi ngân sách</t>
  </si>
  <si>
    <t>Chi bổ sung cho ngân sách cấp dưới</t>
  </si>
  <si>
    <t>Chi bổ sung cân đối ngân sách</t>
  </si>
  <si>
    <t>Chi bổ sung có mục tiêu</t>
  </si>
  <si>
    <t>Chi chuyển nguồn sang năm sau</t>
  </si>
  <si>
    <t>III</t>
  </si>
  <si>
    <t xml:space="preserve">        (2) Ngân sách xã không có nhiệm vụ chi bổ sung cho ngân sách cấp dưới.</t>
  </si>
  <si>
    <t>Đơn vị: Triệu đồng.</t>
  </si>
  <si>
    <t>So sánh (%)</t>
  </si>
  <si>
    <t>Bao gồm</t>
  </si>
  <si>
    <t>Tên đơn vị</t>
  </si>
  <si>
    <t xml:space="preserve">Bao gồm </t>
  </si>
  <si>
    <t>TỔNG SỐ</t>
  </si>
  <si>
    <t xml:space="preserve">       (2) Thu nội địa chi tiết từng khu vực thu, khoản thu.</t>
  </si>
  <si>
    <t xml:space="preserve">       (3) Thu NSNN trên địa bàn huyện, xã không có thu từ dầu thô, thu từ hoạt động xuất, nhập khẩu. Các chỉ tiêu cột 6, 7, 8, 9, 10, 11, 12, 13 chỉ ghi dòng tổng số.</t>
  </si>
  <si>
    <t>Ngân sách địa phương</t>
  </si>
  <si>
    <t>TỔNG CHI NSĐP</t>
  </si>
  <si>
    <t>CHI CÂN ĐỐI NSĐP</t>
  </si>
  <si>
    <t xml:space="preserve">Chi đầu tư phát triển </t>
  </si>
  <si>
    <t>Chi đầu tư cho các dự án</t>
  </si>
  <si>
    <t>Trong đó: Chia theo lĩnh vực</t>
  </si>
  <si>
    <t xml:space="preserve"> Chi giáo dục - đào tạo và dạy nghề</t>
  </si>
  <si>
    <t xml:space="preserve"> 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</si>
  <si>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</si>
  <si>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</si>
  <si>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</si>
  <si>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</si>
  <si>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</si>
  <si>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Chi thường xuyên</t>
  </si>
  <si>
    <t>Trong đó:</t>
  </si>
  <si>
    <t>IV</t>
  </si>
  <si>
    <t>Dự phòng ngân sách</t>
  </si>
  <si>
    <t>Chi tạo nguồn, điều chỉnh tiền lương</t>
  </si>
  <si>
    <t>CHI CÁC CHƯƠNG TRÌNH MỤC TIÊU</t>
  </si>
  <si>
    <t>Chi các chương trình mục tiêu quốc gia</t>
  </si>
  <si>
    <t>Chi các chương trình mục tiêu, nhiệm vụ</t>
  </si>
  <si>
    <t>C</t>
  </si>
  <si>
    <t>Chi đầu tư phát triển</t>
  </si>
  <si>
    <t>Chi giáo dục - đào tạo và dạy nghề</t>
  </si>
  <si>
    <t>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</si>
  <si>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</si>
  <si>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</si>
  <si>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</si>
  <si>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</si>
  <si>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</si>
  <si>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</si>
  <si>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</si>
  <si>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</si>
  <si>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</si>
  <si>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</si>
  <si>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</si>
  <si>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thường xuyên khác</t>
  </si>
  <si>
    <t xml:space="preserve">CHI CHUYỂN NGUỒN SANG NĂM SAU </t>
  </si>
  <si>
    <r>
      <rPr>
        <b/>
        <i/>
        <sz val="14"/>
        <rFont val="Times New Roman"/>
        <family val="1"/>
      </rPr>
      <t>Ghi chú</t>
    </r>
    <r>
      <rPr>
        <i/>
        <sz val="14"/>
        <rFont val="Times New Roman"/>
        <family val="1"/>
      </rPr>
      <t>:</t>
    </r>
    <r>
      <rPr>
        <i/>
        <sz val="12"/>
        <rFont val="Times New Roman"/>
        <family val="1"/>
      </rPr>
      <t xml:space="preserve"> (1) Ngân sách xã không có nhiệm vụ chi bổ sung cân đối cho ngân sách cấp dưới.</t>
    </r>
  </si>
  <si>
    <t>Tổng số</t>
  </si>
  <si>
    <t>Chi chương trình MTQG</t>
  </si>
  <si>
    <t>CÁC CƠ QUAN, TỔ CHỨC</t>
  </si>
  <si>
    <t>Trong đó</t>
  </si>
  <si>
    <t>Chi giao thông</t>
  </si>
  <si>
    <t>Chi nông nghiệp, lâm nghiệp, thủy lợi, thủy sản</t>
  </si>
  <si>
    <t>STT</t>
  </si>
  <si>
    <t>Số TT</t>
  </si>
  <si>
    <t>Tương đối (%)</t>
  </si>
  <si>
    <t>NGÂN SÁCH CẤP HUYỆN</t>
  </si>
  <si>
    <t>Tổng thu NSNN trên địa bàn</t>
  </si>
  <si>
    <t>I- Thu nội địa</t>
  </si>
  <si>
    <t>II- Thu từ hoạt động XNK</t>
  </si>
  <si>
    <t>1. Thu từ khu vực DNNN do trung ương quản lý</t>
  </si>
  <si>
    <t>2. Thu từ khu vực DNNN do địa phương quản lý</t>
  </si>
  <si>
    <t>1</t>
  </si>
  <si>
    <t>2</t>
  </si>
  <si>
    <t>3</t>
  </si>
  <si>
    <t>4</t>
  </si>
  <si>
    <t>5</t>
  </si>
  <si>
    <t>6</t>
  </si>
  <si>
    <t>7</t>
  </si>
  <si>
    <t>8</t>
  </si>
  <si>
    <t>9</t>
  </si>
  <si>
    <t>10</t>
  </si>
  <si>
    <t>11</t>
  </si>
  <si>
    <t>12</t>
  </si>
  <si>
    <t>13</t>
  </si>
  <si>
    <t>14</t>
  </si>
  <si>
    <t>Thị trấn Đăk Glei</t>
  </si>
  <si>
    <t>Xã Đăk Pék</t>
  </si>
  <si>
    <t>Xã Đăk Kroong</t>
  </si>
  <si>
    <t>Xã Đăk Môn</t>
  </si>
  <si>
    <t>Xã Đăk Long</t>
  </si>
  <si>
    <t>Xã Đăk Nhoong</t>
  </si>
  <si>
    <t>Xã Đăk Man</t>
  </si>
  <si>
    <t>Xã Đăk Plô</t>
  </si>
  <si>
    <t>Xã Đăk Choong</t>
  </si>
  <si>
    <t>Xã Xốp</t>
  </si>
  <si>
    <t>Xã Mường Hoong</t>
  </si>
  <si>
    <t>Xã Ngọc Linh</t>
  </si>
  <si>
    <t>Thu nội địa</t>
  </si>
  <si>
    <t>Thu từ dầu thô</t>
  </si>
  <si>
    <t>Ngân sách xã</t>
  </si>
  <si>
    <t>TÊN ĐƠN VỊ</t>
  </si>
  <si>
    <r>
      <t xml:space="preserve">Chi đầu tư phát triển </t>
    </r>
    <r>
      <rPr>
        <i/>
        <sz val="13.5"/>
        <rFont val="Times New Roman"/>
        <family val="1"/>
      </rPr>
      <t>(không kể Chương trình MTQG)</t>
    </r>
  </si>
  <si>
    <r>
      <t>Chi thường xuyên</t>
    </r>
    <r>
      <rPr>
        <i/>
        <sz val="13.5"/>
        <rFont val="Times New Roman"/>
        <family val="1"/>
      </rPr>
      <t xml:space="preserve"> (không kể Chương trình MTQG)</t>
    </r>
  </si>
  <si>
    <t xml:space="preserve">Văn phòng HĐND-UBND </t>
  </si>
  <si>
    <t>Phòng Nông nghiệp và Phát triển nông thôn</t>
  </si>
  <si>
    <t>Phòng Tư pháp</t>
  </si>
  <si>
    <t>Phòng Kinh tế và Hạ tầng</t>
  </si>
  <si>
    <t>Phòng Tài chính - Kế hoạch</t>
  </si>
  <si>
    <t>Phòng Y tế</t>
  </si>
  <si>
    <t>Phòng Dân tộc</t>
  </si>
  <si>
    <t>Phòng Nội vụ</t>
  </si>
  <si>
    <t xml:space="preserve">Phòng Văn hóa và Thông tin </t>
  </si>
  <si>
    <t>Thanh tra huyện</t>
  </si>
  <si>
    <t>Phòng Giáo dục và Đào tạo</t>
  </si>
  <si>
    <t>Phòng Lao động -Thương binh và Xã hội</t>
  </si>
  <si>
    <t>Phòng Tài nguyên và Môi trường</t>
  </si>
  <si>
    <t>Ban Tiếp công dân</t>
  </si>
  <si>
    <t>15</t>
  </si>
  <si>
    <t>Văn phòng Huyện ủy</t>
  </si>
  <si>
    <t>16</t>
  </si>
  <si>
    <t>Ủy ban Mặt trận TQVN huyện</t>
  </si>
  <si>
    <t>17</t>
  </si>
  <si>
    <t>Huyện Đoàn</t>
  </si>
  <si>
    <t>18</t>
  </si>
  <si>
    <t xml:space="preserve">Hội Liên hiệp Phụ nữ </t>
  </si>
  <si>
    <t>19</t>
  </si>
  <si>
    <t>Hội Nông dân</t>
  </si>
  <si>
    <t>20</t>
  </si>
  <si>
    <t>Hội Cựu Chiến binh</t>
  </si>
  <si>
    <t>21</t>
  </si>
  <si>
    <t>22</t>
  </si>
  <si>
    <t>Hội Chữ thập đỏ</t>
  </si>
  <si>
    <t>23</t>
  </si>
  <si>
    <t>Hội Thanh niên xung phong</t>
  </si>
  <si>
    <t>24</t>
  </si>
  <si>
    <t>Ban đại diện Hội người cao tuổi</t>
  </si>
  <si>
    <t>25</t>
  </si>
  <si>
    <t>Hội Khuyến học</t>
  </si>
  <si>
    <t>26</t>
  </si>
  <si>
    <t>Hội nạn nhân chất độc Da cam/Dioxin</t>
  </si>
  <si>
    <t>27</t>
  </si>
  <si>
    <t>Trung tâm Văn hóa - Thể thao - Du lịch và Truyền thông</t>
  </si>
  <si>
    <t>28</t>
  </si>
  <si>
    <t>Trung tâm Dịch vụ nông nghiệp</t>
  </si>
  <si>
    <t>29</t>
  </si>
  <si>
    <t>Công An huyện</t>
  </si>
  <si>
    <t>30</t>
  </si>
  <si>
    <t>31</t>
  </si>
  <si>
    <t>32</t>
  </si>
  <si>
    <t>Hạt Kiểm lâm</t>
  </si>
  <si>
    <t>33</t>
  </si>
  <si>
    <t>34</t>
  </si>
  <si>
    <t>Trung tâm Giáo dục nghề nghiệp - GDTX</t>
  </si>
  <si>
    <t>35</t>
  </si>
  <si>
    <t>Trường Mầm non xã Mường Hoong</t>
  </si>
  <si>
    <t>36</t>
  </si>
  <si>
    <t>Trường Mầm non xã Xốp</t>
  </si>
  <si>
    <t>37</t>
  </si>
  <si>
    <t>Trường Mầm non xã Đăk Plô</t>
  </si>
  <si>
    <t>38</t>
  </si>
  <si>
    <t>Trường Mầm non xã Đăk Choong</t>
  </si>
  <si>
    <t>39</t>
  </si>
  <si>
    <t>Trường Mầm non xã Đăk Man</t>
  </si>
  <si>
    <t>40</t>
  </si>
  <si>
    <t>Trường Mầm non thị trấn Đăk Glei</t>
  </si>
  <si>
    <t>41</t>
  </si>
  <si>
    <t>Trường Mầm non xã Đăk Kroong</t>
  </si>
  <si>
    <t>42</t>
  </si>
  <si>
    <t>Trường Mầm non xã Ngọc Linh</t>
  </si>
  <si>
    <t>43</t>
  </si>
  <si>
    <t>Trường Mầm non xã Đăk Môn</t>
  </si>
  <si>
    <t>44</t>
  </si>
  <si>
    <t>Trường Mầm non xã Đăk Nhoong</t>
  </si>
  <si>
    <t>45</t>
  </si>
  <si>
    <t>Trường Mầm non xã Đăk Pék</t>
  </si>
  <si>
    <t>46</t>
  </si>
  <si>
    <t>Trường Mầm non xã Đăk Long</t>
  </si>
  <si>
    <t>47</t>
  </si>
  <si>
    <t>Trường Tiểu học Kim Đồng</t>
  </si>
  <si>
    <t>48</t>
  </si>
  <si>
    <t>49</t>
  </si>
  <si>
    <t>50</t>
  </si>
  <si>
    <t>51</t>
  </si>
  <si>
    <t>52</t>
  </si>
  <si>
    <t>Trường Tiểu học Võ Thị Sáu</t>
  </si>
  <si>
    <t>53</t>
  </si>
  <si>
    <t>Trường Tiểu học xã Đăk Long</t>
  </si>
  <si>
    <t>54</t>
  </si>
  <si>
    <t>Trường Tiểu học xã Đăk Môn</t>
  </si>
  <si>
    <t>55</t>
  </si>
  <si>
    <t>Trường Tiểu học thị trấn Đăk Glei</t>
  </si>
  <si>
    <t>56</t>
  </si>
  <si>
    <t>57</t>
  </si>
  <si>
    <t>Trường Tiểu học-THCS xã Đăk Nhoong</t>
  </si>
  <si>
    <t>58</t>
  </si>
  <si>
    <t>59</t>
  </si>
  <si>
    <t>Trường Tiểu học-THCS xã Đăk Plô</t>
  </si>
  <si>
    <t>60</t>
  </si>
  <si>
    <t>Trường THCS thị trấn Đăk Glei</t>
  </si>
  <si>
    <t>61</t>
  </si>
  <si>
    <t>Trường Tiểu học-THCS xã Đăk Man</t>
  </si>
  <si>
    <t>62</t>
  </si>
  <si>
    <t>63</t>
  </si>
  <si>
    <t>64</t>
  </si>
  <si>
    <t>65</t>
  </si>
  <si>
    <t>Trường THCS xã Đăk Môn</t>
  </si>
  <si>
    <t>66</t>
  </si>
  <si>
    <t>67</t>
  </si>
  <si>
    <t>Trường PTDTBT-THCS xã Đăk Long</t>
  </si>
  <si>
    <t>68</t>
  </si>
  <si>
    <t>Trường THCS xã Đăk Pék</t>
  </si>
  <si>
    <t>69</t>
  </si>
  <si>
    <t>KP hoạt động Trung tâm học tập cộng đồng 12 xã, Thị trấn</t>
  </si>
  <si>
    <t>Ban QLDA Đầu tư xây dựng</t>
  </si>
  <si>
    <t xml:space="preserve">                                                                                                                                                                                                                        </t>
  </si>
  <si>
    <t>TT</t>
  </si>
  <si>
    <t>Chi phát thanh truyền hình thông tấn</t>
  </si>
  <si>
    <t>Chi hoạt động của cơ quan quản lý nhà nước, Đảng, Đoàn thể</t>
  </si>
  <si>
    <t>Ban quản lý dự án đầu tư xây dựng</t>
  </si>
  <si>
    <r>
      <t xml:space="preserve">Phòng Tài nguyên và Môi trường </t>
    </r>
    <r>
      <rPr>
        <i/>
        <sz val="13.5"/>
        <color theme="1"/>
        <rFont val="Times New Roman"/>
        <family val="1"/>
        <charset val="163"/>
      </rPr>
      <t>(thực hiện các nhiệm vụ quản lý đất đai từ nguồn thu tiền sử dụng đất)</t>
    </r>
  </si>
  <si>
    <t>Biểu số 37</t>
  </si>
  <si>
    <t>Chi hoạt động của cơ quan QLNN, Đảng, đoàn thể</t>
  </si>
  <si>
    <t>NGÂN SÁCH XÃ</t>
  </si>
  <si>
    <t>Chi thuộc nhiệm vụ của ngân sách cấp xã</t>
  </si>
  <si>
    <t>TỔNG NGUỒN THU NSĐP</t>
  </si>
  <si>
    <t>Thu NSĐP được hưởng theo phân cấp</t>
  </si>
  <si>
    <t>Thu NSĐP hưởng 100%</t>
  </si>
  <si>
    <t>Thu NSĐP hưởng từ các khoản thu phân chia</t>
  </si>
  <si>
    <t>V</t>
  </si>
  <si>
    <t>Tổng chi cân đối NSĐP</t>
  </si>
  <si>
    <t>Chi các chương trình mục tiêu</t>
  </si>
  <si>
    <t>5=3/1</t>
  </si>
  <si>
    <t>6=4/2</t>
  </si>
  <si>
    <t>TỔNG THU NSNN</t>
  </si>
  <si>
    <t>Thuế thu nhập cá nhân</t>
  </si>
  <si>
    <t>Thuế bảo vệ môi trường</t>
  </si>
  <si>
    <t>Lệ phí trước bạ</t>
  </si>
  <si>
    <t xml:space="preserve">Thu phí, lệ phí </t>
  </si>
  <si>
    <t xml:space="preserve"> Phí và lệ phí trung 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</si>
  <si>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</si>
  <si>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</si>
  <si>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</si>
  <si>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</si>
  <si>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</si>
  <si>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</si>
  <si>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</si>
  <si>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</si>
  <si>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</si>
  <si>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từ hoạt động xuất, nhập khẩu</t>
  </si>
  <si>
    <t>Thu viện trợ</t>
  </si>
  <si>
    <r>
      <rPr>
        <b/>
        <i/>
        <sz val="14"/>
        <rFont val="Times New Roman"/>
        <family val="1"/>
      </rPr>
      <t>Ghi chú</t>
    </r>
    <r>
      <rPr>
        <i/>
        <sz val="14"/>
        <rFont val="Times New Roman"/>
        <family val="1"/>
      </rPr>
      <t>:</t>
    </r>
  </si>
  <si>
    <t>(2) Doanh nghiệp nhà nước do địa phương quản lý là doanh nghiệp do Ủy ban nhân dân cấp tỉnh đại diện Nhà nước chủ sở hữu 100% vốn điều lệ.</t>
  </si>
  <si>
    <t>(4) Doanh nghiệp khu vực kinh tế ngoài quốc doanh là các doanh nghiệp thành lập theo Luật doanh nghiệp, Luật các tổ chức tín dụng,</t>
  </si>
  <si>
    <t xml:space="preserve">  trừ các doanh nghiệp nhà nước do trung ương, địa phương quản lý, doanh nghiệp có vốn đầu tư nước ngoài nêu trên.</t>
  </si>
  <si>
    <t xml:space="preserve">(5) Thu ngân sách nhà nước trên địa bàn, thu ngân sách địa phương cấp huyện, xã không có thu từ cổ tức, lợi nhuận được chia của Nhà nước </t>
  </si>
  <si>
    <t xml:space="preserve"> và lợi nhuận sau thuế còn lại sau khi trích lập các quỹ của doanh nghiệp nhà nước,chênh lệch thu, chi Ngân hàng Nhà nước, thu từ dầu thô, </t>
  </si>
  <si>
    <t xml:space="preserve"> thu từ hoạt động xuất, nhập khẩu. Thu chênh lệch thu, chi Ngân hàng Nhà nước chỉ áp dụng đối với thành phố Hà Nội.</t>
  </si>
  <si>
    <t xml:space="preserve">  Chi giáo dục - đào tạo và dạy nghề</t>
  </si>
  <si>
    <t>VI</t>
  </si>
  <si>
    <t>NỘI DUNG</t>
  </si>
  <si>
    <t>Ghi chú: Ngân sách huyện, xã không có nhiệm vụ chi bổ sung quỹ dự trữ tài chính.</t>
  </si>
  <si>
    <t xml:space="preserve">              Đối với các chỉ tiêu chi NSĐP, so sánh dự toán năm kế hoạch với dự toán năm hiện hành.</t>
  </si>
  <si>
    <t xml:space="preserve">         (3) Đối với các chỉ tiêu thu NSĐP, so sánh dự toán năm kế hoạch với ước thực hiện năm hiện hành. </t>
  </si>
  <si>
    <t xml:space="preserve">               thu - chi quỹ dự trữ tài chính, bội chi NSĐP, vay và chi trả nợ gốc.</t>
  </si>
  <si>
    <t xml:space="preserve">         (2) Theo quy định tại Điều 7, Điều 11 Luật NSNN, ngân sách huyện, xã không có nhiệm vụ chi trả nợ lãi vay,</t>
  </si>
  <si>
    <t xml:space="preserve">              thường vụ Quốc hội quyết định cộng với (+) số bội chi ngân sách địa phương (nếu có) hoặc trừ đi (-) số bội thu ngân sách địa phương và chi trả nợ lãi (nếu có).</t>
  </si>
  <si>
    <r>
      <rPr>
        <b/>
        <i/>
        <sz val="14"/>
        <rFont val="Times New Roman"/>
        <family val="1"/>
      </rPr>
      <t>Ghi chú</t>
    </r>
    <r>
      <rPr>
        <i/>
        <sz val="10"/>
        <rFont val="Times New Roman"/>
        <family val="1"/>
      </rPr>
      <t>:</t>
    </r>
    <r>
      <rPr>
        <i/>
        <sz val="12"/>
        <rFont val="Times New Roman"/>
        <family val="1"/>
      </rPr>
      <t>(1) Năm đầu thời kỳ ổn định ngân sách, dự toán chi đầu tư phát triển ngân sách địa phương được xác định bằng định mức phân bổ chi đầu tư phát triển do Ủy ban</t>
    </r>
  </si>
  <si>
    <t>Thu từ quỹ dự trữ tài chính</t>
  </si>
  <si>
    <t>Biểu mẫu số 15</t>
  </si>
  <si>
    <t>Biểu mẫu số 16</t>
  </si>
  <si>
    <t xml:space="preserve">(1) Doanh nghiệp nhà nước do trung ương quản lý là doanh nghiệp do bộ, cơ quan ngang bộ, cơ quan thuộc Chính phủ, cơ quan khác ở trung ương </t>
  </si>
  <si>
    <t xml:space="preserve"> đại diện Nhà nước chủ sở hữu 100% vốn điều lệ.</t>
  </si>
  <si>
    <t xml:space="preserve">(3) Doanh nghiệp có vốn đầu tư nước ngoài là các doanh nghiệp mà phần vốn do tổ chức, cá nhân nước ngoài sở hữu từ 51% vốn điều lệ trở lên </t>
  </si>
  <si>
    <t xml:space="preserve"> hoặc có đa số thành viên hợp danh là cá nhân nước ngoài đối với tổ chức kinh tế là công ty hợp danh.</t>
  </si>
  <si>
    <t>Biểu mẫu số 17</t>
  </si>
  <si>
    <r>
      <t xml:space="preserve">  </t>
    </r>
    <r>
      <rPr>
        <b/>
        <i/>
        <sz val="14"/>
        <rFont val="Times New Roman"/>
        <family val="1"/>
      </rPr>
      <t>Ghi chú</t>
    </r>
    <r>
      <rPr>
        <i/>
        <sz val="10"/>
        <rFont val="Times New Roman"/>
        <family val="1"/>
      </rPr>
      <t>:</t>
    </r>
    <r>
      <rPr>
        <i/>
        <sz val="12"/>
        <rFont val="Times New Roman"/>
        <family val="1"/>
      </rPr>
      <t xml:space="preserve">(1) Năm đầu thời kỳ ổn định ngân sách, dự toán chi đầu tư phát triển ngân sách địa phương được xác định bằng </t>
    </r>
  </si>
  <si>
    <t xml:space="preserve">                định mức phân bổ chi đầu tư phát triển do Ủy ban thường vụ Quốc hội quyết định cộng với (+) số bội chi ngân sách </t>
  </si>
  <si>
    <t xml:space="preserve">               địa phương (nếu có) hoặc trừ đi (-) số bội thu ngân sách địa phương và chi trả nợ lãi (nếu có).</t>
  </si>
  <si>
    <t xml:space="preserve">        (2) Theo quy định tại Điều 7, Điều 11 và Điều 39 Luật NSNN, ngân sách huyện, xã không có nhiệm vụ chi </t>
  </si>
  <si>
    <t xml:space="preserve">             nghiên cứu khoa học và công nghệ, chi trả lãi vay, chi bổ sung quỹ dự trữ tài chính.</t>
  </si>
  <si>
    <t xml:space="preserve">So sánh </t>
  </si>
  <si>
    <t>Tổng thu NSNN</t>
  </si>
  <si>
    <t>Thu NSĐP</t>
  </si>
  <si>
    <t>So sánh (*)</t>
  </si>
  <si>
    <t xml:space="preserve">    (*) Đối với các chỉ tiêu thu NSĐP, so sánh dự toán năm kế hoạch với ước thực hiện năm hiện hành; Đối với các chỉ tiêu chi NSĐP, so sánh dự toán năm kế hoạch với dự toán năm hiện hành.</t>
  </si>
  <si>
    <t xml:space="preserve">Thu từ khu vực DNNN do trung ương quản lý </t>
  </si>
  <si>
    <t>Thuế giá trị gia tăng</t>
  </si>
  <si>
    <t>Thuế thu nhập doanh nghiệp</t>
  </si>
  <si>
    <t>Thuế tài nguyên</t>
  </si>
  <si>
    <t xml:space="preserve">Thu từ khu vực DNNN do địa phương quản lý </t>
  </si>
  <si>
    <t>+ Thuế tài nguyên rừng</t>
  </si>
  <si>
    <t>+ Thuế tài nguyên khác</t>
  </si>
  <si>
    <t>Thu từ khu vực doanh nghiệp có vốn đầu tư nước ngoài</t>
  </si>
  <si>
    <t>Thu từ khu vực kinh tế ngoài quốc doanh</t>
  </si>
  <si>
    <t>Thuế TTĐB hàng nội địa</t>
  </si>
  <si>
    <t>+ Thuế tài nguyên nước</t>
  </si>
  <si>
    <t xml:space="preserve"> Phí và lệ phí địa phương</t>
  </si>
  <si>
    <t>+ Phí bảo vệ môi trường khai thác khoáng sản</t>
  </si>
  <si>
    <t>+ Lệ phí môn bài</t>
  </si>
  <si>
    <t>+ Phí lệ phí khác</t>
  </si>
  <si>
    <t>Từ nguồn thu tiền sử dụng đất khác</t>
  </si>
  <si>
    <t xml:space="preserve">Thu hồi vốn, thu cổ tức </t>
  </si>
  <si>
    <t>Lợi nhuận được chia của Nhà nước và lợi nhuận sau thuế còn lại sau khi trích lập các quỹ của doanh nghiệp nhà nước</t>
  </si>
  <si>
    <t xml:space="preserve">Chênh lệch thu chi Ngân hàng Nhà nước </t>
  </si>
  <si>
    <t xml:space="preserve">  Chi khoa học và công nghệ</t>
  </si>
  <si>
    <t>Chi trả nợ lãi các khoản do chính quyền địa phương vay</t>
  </si>
  <si>
    <t>Chi bổ sung quỹ dự trữ tài chính</t>
  </si>
  <si>
    <t>Bổ sung kinh phí thực hiện nhiệm vụ đảm bảo trật tự an toàn giao thông</t>
  </si>
  <si>
    <t>Biểu số 30</t>
  </si>
  <si>
    <t>Số
TT</t>
  </si>
  <si>
    <r>
      <rPr>
        <b/>
        <i/>
        <sz val="14"/>
        <rFont val="Times New Roman"/>
        <family val="1"/>
      </rPr>
      <t>Ghi chú</t>
    </r>
    <r>
      <rPr>
        <i/>
        <sz val="12"/>
        <rFont val="Times New Roman"/>
        <family val="1"/>
      </rPr>
      <t>: (1) Theo quy định tại Điều 7, Điều 11 Luật NSNN, ngân sách huyện không có thu từ quỹ dự trữ tài chính, bội chi NSĐP.</t>
    </r>
  </si>
  <si>
    <t xml:space="preserve">        (3) Đối với các chỉ tiêu thu NSĐP, so sánh dự toán năm kế hoạch với ước thực hiện năm hiện hành. </t>
  </si>
  <si>
    <t>Biểu số 32</t>
  </si>
  <si>
    <t>3. Thu từ khu vực doanh nghiệp có vốn đầu tư nước ngoài</t>
  </si>
  <si>
    <t>4. Thu từ khu vực kinh tế ngoài quốc doanh</t>
  </si>
  <si>
    <t>5. Thuế thu nhập cá nhân</t>
  </si>
  <si>
    <t>6. Lệ phí trước bạ</t>
  </si>
  <si>
    <t xml:space="preserve">7. Thu phí, lệ phí </t>
  </si>
  <si>
    <t>8. Thuế sử dụng đất phi nông nghiệp</t>
  </si>
  <si>
    <t>9. Tiền cho thuê đất, thuê mặt nước</t>
  </si>
  <si>
    <t>10. Thu tiền sử dụng đất</t>
  </si>
  <si>
    <t>11. Thu tiền cấp quyền khai thác khoáng sản</t>
  </si>
  <si>
    <t>12. Thu khác ngân sách</t>
  </si>
  <si>
    <t>Biểu số 33</t>
  </si>
  <si>
    <t>Biểu số 34</t>
  </si>
  <si>
    <t xml:space="preserve">CHI BỔ SUNG CÂN ĐỐI CHO NGÂN SÁCH CẤP DƯỚI </t>
  </si>
  <si>
    <t>CHI NGÂN SÁCH CẤP HUYỆN THEO LĨNH VỰC</t>
  </si>
  <si>
    <t xml:space="preserve">                    (2) Năm đầu thời kỳ ổn định ngân sách, dự toán chi đầu tư phát triển ngân sách địa phương được xác định bằng </t>
  </si>
  <si>
    <t xml:space="preserve">                         định mức phân bổ chi đầu tư phát triển do Ủy ban thường vụ Quốc hội quyết định cộng với (+) số bội chi ngân sách </t>
  </si>
  <si>
    <t xml:space="preserve">                         địa phương (nếu có) hoặc trừ đi (-) số bội thu ngân sách địa phương và chi trả nợ lãi (nếu có).</t>
  </si>
  <si>
    <t xml:space="preserve">         (3) Theo quy định tại Điều 7, Điều 11 và Điều 39 Luật NSNN, ngân sách huyện, xã không có nhiệm vụ chi nghiên cứu khoa học</t>
  </si>
  <si>
    <t xml:space="preserve">               và công nghệ, chi trả lãi vay, chi bổ sung quỹ dự trữ tài chính.</t>
  </si>
  <si>
    <t>Biểu số 35</t>
  </si>
  <si>
    <t>Chi dự phòng ngân sách</t>
  </si>
  <si>
    <t>CHI DỰ PHÒNG NGÂN SÁCH</t>
  </si>
  <si>
    <t>Biểu số 36</t>
  </si>
  <si>
    <t>jjjj</t>
  </si>
  <si>
    <t>Biểu  số 39</t>
  </si>
  <si>
    <t xml:space="preserve">Chia ra </t>
  </si>
  <si>
    <t>Số bổ sung cân đối từ ngân sách cấp trên</t>
  </si>
  <si>
    <t>Số bổ sung thực hiện cải cách tiền lương</t>
  </si>
  <si>
    <t>Thu NSĐP  hưởng 100%</t>
  </si>
  <si>
    <t>Thu phân chia</t>
  </si>
  <si>
    <t>Trong đó: Phần NSĐP được hưởng</t>
  </si>
  <si>
    <t>2=3+5</t>
  </si>
  <si>
    <t>9=2+6+7+8</t>
  </si>
  <si>
    <t>Biểu số 41</t>
  </si>
  <si>
    <t>Tổng chi ngân sách địa phương</t>
  </si>
  <si>
    <t>Tổng chi cân đối ngân sách địa phương</t>
  </si>
  <si>
    <t>Chi chương trình mục tiêu</t>
  </si>
  <si>
    <t>Tổng  số</t>
  </si>
  <si>
    <t>Bổ sung vốn đầu tư để thực hiện các chương trình mục tiêu, nhiệm vụ</t>
  </si>
  <si>
    <t>Bổ sung vốn sự nghiệp thực hiện các chế độ, chính sách</t>
  </si>
  <si>
    <t>Trong đó: Chi đầu tư từ nguồn thu tiền sử dụng đất</t>
  </si>
  <si>
    <t>Trong đó: Chi giáo dục, đào tạo và dạy nghề</t>
  </si>
  <si>
    <t>1=2+9+13</t>
  </si>
  <si>
    <t>2=3+5+7+8</t>
  </si>
  <si>
    <t>9=10+11+12</t>
  </si>
  <si>
    <t xml:space="preserve">      (2) Theo quy định tại Điều 7, Điều 11 và Điều 39 Luật NSNN, ngân sách huyện, xã không có nhiệm vụ chi nghiên cứu khoa học và công nghệ.</t>
  </si>
  <si>
    <t>Biểu số 42</t>
  </si>
  <si>
    <t>Bổ sung vốn sự nghiệp thực hiện các chế độ, chính sách, nhiệm vụ</t>
  </si>
  <si>
    <t>1=2+3+4</t>
  </si>
  <si>
    <t>Biểu số 46</t>
  </si>
  <si>
    <t>Năng lực thiết kế</t>
  </si>
  <si>
    <t>Thời gian KC-HT</t>
  </si>
  <si>
    <t xml:space="preserve">Quyết định đầu tư </t>
  </si>
  <si>
    <t>Tổng mức đầu tư được duyệt</t>
  </si>
  <si>
    <t>Thực hiện đầu tư</t>
  </si>
  <si>
    <t>Dự án nhóm C</t>
  </si>
  <si>
    <t>TT Đăk Glei</t>
  </si>
  <si>
    <t>Bổ sung có mục tiêu cho ngân sách cấp dưới</t>
  </si>
  <si>
    <t>Chi chuyểnnguồn sang năm sau</t>
  </si>
  <si>
    <r>
      <rPr>
        <b/>
        <i/>
        <sz val="12"/>
        <rFont val="Times New Roman"/>
        <family val="1"/>
      </rPr>
      <t>Ghi chú</t>
    </r>
    <r>
      <rPr>
        <i/>
        <sz val="12"/>
        <rFont val="Times New Roman"/>
        <family val="1"/>
      </rPr>
      <t>:(1) Thu ngân sách nhà nước trên địa bàn tỉnh chi tiết đến từng huyện; thu ngân sách nhà nước trên địa bàn huyện chi tiết đến từng xã.</t>
    </r>
  </si>
  <si>
    <t>1.1</t>
  </si>
  <si>
    <t>1.2</t>
  </si>
  <si>
    <t>1.3</t>
  </si>
  <si>
    <t>2.1</t>
  </si>
  <si>
    <t>2.2</t>
  </si>
  <si>
    <t>Địa điểm XD</t>
  </si>
  <si>
    <t>Ghi chú</t>
  </si>
  <si>
    <t>Số QĐ; ngày, tháng, năm ban hành</t>
  </si>
  <si>
    <t xml:space="preserve">Tổng số (tất cả các nguồn vốn </t>
  </si>
  <si>
    <t>Chi hoạt động của cơ quan quản lý nhà nước</t>
  </si>
  <si>
    <t>(1)</t>
  </si>
  <si>
    <t>(2)</t>
  </si>
  <si>
    <t>*</t>
  </si>
  <si>
    <t>Phân cấp đầu tư từ nguồn thu tiền sử dụng đất trong cân đối</t>
  </si>
  <si>
    <t>Điều tiết ngân sách</t>
  </si>
  <si>
    <t>**</t>
  </si>
  <si>
    <t>839; 05/9/2021</t>
  </si>
  <si>
    <t>CHI BỔ SUNG CÓ MỤC TIÊU CHO NS XÃ</t>
  </si>
  <si>
    <t>CHI CHUYỂN NGUỒN SANG NS NĂM SAU</t>
  </si>
  <si>
    <t xml:space="preserve">     Đơn vị: Triệu đồng</t>
  </si>
  <si>
    <t>Chi khác ngân sách</t>
  </si>
  <si>
    <t>TỔNG CỘNG (A+B)</t>
  </si>
  <si>
    <t>NỘI DUNG CHI</t>
  </si>
  <si>
    <t>Dự toán năm 2023</t>
  </si>
  <si>
    <t>Ngân sách  huyện</t>
  </si>
  <si>
    <t>Chi ngân sách cấp huyện</t>
  </si>
  <si>
    <t>BSMT cho ngân sách xã</t>
  </si>
  <si>
    <t>Chi Đầu tư phát triển</t>
  </si>
  <si>
    <t>Chi đầu tư xây dựng cơ bản vốn trong nước</t>
  </si>
  <si>
    <t>Chi Đầu tư từ nguồn sử dụng đất</t>
  </si>
  <si>
    <t>Chi đầu tư dự án</t>
  </si>
  <si>
    <t xml:space="preserve">Chi sự nghiệp quản lý đất đai </t>
  </si>
  <si>
    <t>Chi Giáo dục - đào tạo và dạy nghề</t>
  </si>
  <si>
    <t>Chi Khoa học và công nghệ</t>
  </si>
  <si>
    <t>2a</t>
  </si>
  <si>
    <t>2=2a+2b</t>
  </si>
  <si>
    <t xml:space="preserve">         (2) Theo quy định tại Điều 7, Điều 11 và Điều 39 Luật NSNN, ngân sách huyện, xã không có nhiệm vụ chi nghiên cứu khoa học và công nghệ, chi trả lãi vay, chi bổ sung quỹ dự trữ tài chính.</t>
  </si>
  <si>
    <r>
      <rPr>
        <b/>
        <i/>
        <sz val="12"/>
        <rFont val="Times New Roman"/>
        <family val="1"/>
      </rPr>
      <t>Ghi chú</t>
    </r>
    <r>
      <rPr>
        <i/>
        <sz val="12"/>
        <rFont val="Times New Roman"/>
        <family val="1"/>
      </rPr>
      <t>:(1)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r>
  </si>
  <si>
    <t xml:space="preserve">Chi các chương trình mục tiêu quốc gia </t>
  </si>
  <si>
    <t>Chương trình mục tiêu quốc gia giảm nghèo bền vững giai đoạn 2021-2025</t>
  </si>
  <si>
    <t>Chương trình mục tiêu quốc gia phát triển kinh tế - xã hội vùng đồng bào dân tộc thiểu số và miền núi giai đoạn 2021-2030, giai đoạn I: 2021 - 2025</t>
  </si>
  <si>
    <t>Chương trình mục tiêu quốc gia xây dựng nông thôn mới giai đoạn 2021-2025</t>
  </si>
  <si>
    <t>CHI CHUYỂN NGUỒN SANG NĂM SAU</t>
  </si>
  <si>
    <t>Chi quốc phòng</t>
  </si>
  <si>
    <t>Chi Y tế, dân số và gia đình</t>
  </si>
  <si>
    <t>Chi Văn hóa thông tin</t>
  </si>
  <si>
    <t>Chi Phát thanh, truyền hình, thông tấn</t>
  </si>
  <si>
    <t>Chi Thể dục thể thao</t>
  </si>
  <si>
    <t>Chi Bảo vệ môi trường</t>
  </si>
  <si>
    <t>Chi hoạt động của các cơ quan quản lý nhà nước, đảng, đoàn thể</t>
  </si>
  <si>
    <t xml:space="preserve">Khác ngân sách </t>
  </si>
  <si>
    <t>Quỹ mua sắm, sửa chữa</t>
  </si>
  <si>
    <t>Danh mục dự án</t>
  </si>
  <si>
    <t>Kế hoạch đầu tư công trung hạn giai đoạn 2021-2025</t>
  </si>
  <si>
    <t>Chia theo nguồn</t>
  </si>
  <si>
    <t>Tổng số tất cả các nguồn</t>
  </si>
  <si>
    <t>TỔNG CỘNG</t>
  </si>
  <si>
    <t>Hỗ trợ có mục tiêu để thực hiện Chương trình xây dựng nông thôn mới</t>
  </si>
  <si>
    <t>Hỗ trợ có mục tiêu để thực hiện cho các huyện, thành phố thực hiện nhiệm vụ Chi đo đạc, cấp giấy chứng nhận, quản lý đất đai</t>
  </si>
  <si>
    <t>+</t>
  </si>
  <si>
    <t xml:space="preserve">Thu từ dự án khai thác quỹ đất do cấp huyện quản lý </t>
  </si>
  <si>
    <t>D</t>
  </si>
  <si>
    <t>CHI TỪ NGUỒN BỔ SUNG CÓ MỤC TIÊU</t>
  </si>
  <si>
    <t>70</t>
  </si>
  <si>
    <t>BCĐ chống thất thu huyện (Chi cục Thuế)</t>
  </si>
  <si>
    <t>Chi đầu tư</t>
  </si>
  <si>
    <t>Bổ sung thực hiện các chương trình MTQG (*)</t>
  </si>
  <si>
    <r>
      <rPr>
        <b/>
        <i/>
        <sz val="12"/>
        <rFont val="Times New Roman"/>
        <family val="1"/>
      </rPr>
      <t>Ghi chú</t>
    </r>
    <r>
      <rPr>
        <i/>
        <sz val="12"/>
        <rFont val="Times New Roman"/>
        <family val="1"/>
      </rPr>
      <t>: (*) Phân bổ chi tiết chương trình mục tiêu quốc gia cho các đơn vị khối huyện và bổ sung mục tiêu cho ngân sách cấp xã, thị trấn thực hiện theo Nghị quyết riêng của Hội đồng nhân dân huyện</t>
    </r>
  </si>
  <si>
    <t>Bổ sung thực hiện các chương trình mục tiêu quốc gia (*)</t>
  </si>
  <si>
    <r>
      <rPr>
        <b/>
        <sz val="12"/>
        <color theme="1"/>
        <rFont val="Times New Roman"/>
        <family val="1"/>
      </rPr>
      <t>Ghi chú:</t>
    </r>
    <r>
      <rPr>
        <i/>
        <sz val="12"/>
        <color theme="1"/>
        <rFont val="Times New Roman"/>
        <family val="1"/>
      </rPr>
      <t xml:space="preserve"> (*) Phân bổ chi tiết chương trình mục tiêu quốc gia cho các đơn vị khối huyện và bổ sung mục tiêu cho ngân sách cấp xã, thị trấn thực hiện theo Nghị quyết riêng của Hội đồng nhân dân huyện</t>
    </r>
  </si>
  <si>
    <t xml:space="preserve">Chi từ nguồn vốn sự nghiệp thực hiện các chế độ, nhiệm vụ và chính sách </t>
  </si>
  <si>
    <t>Vốn sự nghiệp đối ứng thực hiện các Chương trình MTQG 2023 (*)</t>
  </si>
  <si>
    <t>Ghi chú: (*) Phân bổ chi tiết cho các đơn vị, địa phương tại Nghị quyết riêng của Hội đồng nhân dân huyện</t>
  </si>
  <si>
    <t xml:space="preserve">Chưa phân bổ chi tiết </t>
  </si>
  <si>
    <t>Ước thực hiện năm 2023</t>
  </si>
  <si>
    <t>Dự toán năm 2024</t>
  </si>
  <si>
    <t>Tr/đó: Phí bảo vệ môi trường đối với nước thải</t>
  </si>
  <si>
    <t>Kinh phí biên chế giáo viên tăng thêm</t>
  </si>
  <si>
    <t>Chính sách hỗ trợ chi phí học tập và miễn giảm học phí theo quy định tại Nghị định số 81/2022/NĐ-CP ngày 27/08/2021 của Chính phủ (Theo Quyết định phê duyệt của UBND tỉnh)</t>
  </si>
  <si>
    <t>KP thực hiện chính sách phát triển giáo dục mầm non theo Nghị định số 105/2020/NĐ-CP ngày 08 tháng 9 năm 2020 của Chính phủ</t>
  </si>
  <si>
    <t>KP hỗ trợ học bổng, chi phí học tập cho học sinh khuyết tật theo Thông tư liên tịch số 42/2013/TTLT-BGDĐT-BLĐTBXH-BTC ngày 31 tháng 12 năm 2013</t>
  </si>
  <si>
    <t>KP hỗ trợ học sinh và Trường phổ thông xã, thôn đặc biệt khó khăn theo Nghị định số 116/2016/NĐ-CP ngày 18 tháng 07 năm 2016 của Chính phủ</t>
  </si>
  <si>
    <t>Bổ sung KP thực hiện hỗ trợ tiền điện hộ nghèo, hộ chính sách xã hội</t>
  </si>
  <si>
    <t>Kinh phí mua thẻ BHYT cho đối tượng cựu chiến binh, người trực tiếp tham gia kháng chiến, BVTQ, làm nhiệm vụ quốc tế Lào, CPC, TNXP</t>
  </si>
  <si>
    <t xml:space="preserve">Kinh phí thực hiện mua thẻ BHYT cho đối tượng BTXH </t>
  </si>
  <si>
    <t xml:space="preserve">Kinh phí thực hiện chính sách trợ giúp xã hội đối với đối tượng bảo trợ xã hội theo Nghị định số 20/2021/NĐ-CP ngày 15 tháng 3 năm 2021 của Chính phủ </t>
  </si>
  <si>
    <t xml:space="preserve">Chi thuộc nhiệm vụ của ngân sách cấp huyện </t>
  </si>
  <si>
    <t>Chính sách hỗ trợ chi phí học tập và miễn giảm học phí theo quy định tại Nghị định số 81/2022/NĐ-CP ngày 27/08/2021 của Chính phủ</t>
  </si>
  <si>
    <t>Trường Tiểu học-THCS Lý Tự Trọng</t>
  </si>
  <si>
    <t>Trường Tiểu học-THCS xã Xốp</t>
  </si>
  <si>
    <t>Trường Tiểu học-THCS xã Đăk Choong</t>
  </si>
  <si>
    <t>Trường PTDTBT Tiểu học-THCS xã Ngọc Linh</t>
  </si>
  <si>
    <t>Trường PTDTBT Tiểu học-THCS xã Mường Hoong</t>
  </si>
  <si>
    <t>Trung tâm Chính trị</t>
  </si>
  <si>
    <t>Chi  Quốc phòng</t>
  </si>
  <si>
    <t>Chi An ninh và trật tự ATXH</t>
  </si>
  <si>
    <r>
      <t xml:space="preserve">Thu NSĐP 
</t>
    </r>
    <r>
      <rPr>
        <sz val="14"/>
        <rFont val="Times New Roman"/>
        <family val="1"/>
      </rPr>
      <t>(*)</t>
    </r>
  </si>
  <si>
    <r>
      <t xml:space="preserve">Thu NSĐP
</t>
    </r>
    <r>
      <rPr>
        <sz val="14"/>
        <rFont val="Times New Roman"/>
        <family val="1"/>
      </rPr>
      <t>(*)</t>
    </r>
  </si>
  <si>
    <t>(*) Thu NSĐP (huyện, xã) hưởng theo phân cấp</t>
  </si>
  <si>
    <t>NS tỉnh</t>
  </si>
  <si>
    <t>NS huyện (theo nguồn)</t>
  </si>
  <si>
    <t>Nguồn vốn đầu tư trong cân đối</t>
  </si>
  <si>
    <t>Phân cấp cân đối theo tiêu chí quy định tại Nghị quyết 63/2020/NQ-HĐND</t>
  </si>
  <si>
    <t>Ban quản lý Dự án Đầu tư xây dựng</t>
  </si>
  <si>
    <t>Dự án khởi công mới</t>
  </si>
  <si>
    <t>II.1.</t>
  </si>
  <si>
    <t>II.2</t>
  </si>
  <si>
    <t>II.3.</t>
  </si>
  <si>
    <t>Ngân sách tỉnh bổ sung có mục tiêu</t>
  </si>
  <si>
    <t>2024-</t>
  </si>
  <si>
    <t>Kinh phí thực hiện các chính sách giáo dục chưa phân bổ chi tiết</t>
  </si>
  <si>
    <t>KP xử lý công nợ sau quyết toán dự án hoàn thành</t>
  </si>
  <si>
    <t>Ngân sách huyện</t>
  </si>
  <si>
    <t>Biểu mẫu số 12</t>
  </si>
  <si>
    <t>ĐÁNH GIÁ CÂN ĐỐI NGÂN SÁCH ĐỊA PHƯƠNG NĂM 2023</t>
  </si>
  <si>
    <t>Nội dung (1)</t>
  </si>
  <si>
    <t xml:space="preserve">Thu từ quỹ dự trữ tài chính </t>
  </si>
  <si>
    <t xml:space="preserve">Chi bổ sung quỹ dự trữ tài chính </t>
  </si>
  <si>
    <t xml:space="preserve">BỘI CHI NSĐP/BỘI THU NSĐP </t>
  </si>
  <si>
    <t xml:space="preserve">CHI TRẢ NỢ GỐC CỦA NSĐP </t>
  </si>
  <si>
    <t>Từ nguồn vay để trả nợ gốc</t>
  </si>
  <si>
    <t>Từ nguồn bội thu, tăng thu, tiết kiệm chi, kết dư ngân sách cấp tỉnh</t>
  </si>
  <si>
    <t>E</t>
  </si>
  <si>
    <t xml:space="preserve">TỔNG MỨC VAY CỦA NSĐP </t>
  </si>
  <si>
    <t>Vay để bù đắp bội chi</t>
  </si>
  <si>
    <t>Vay để trả nợ gốc</t>
  </si>
  <si>
    <r>
      <rPr>
        <b/>
        <i/>
        <sz val="13"/>
        <rFont val="Times New Roman"/>
        <family val="1"/>
      </rPr>
      <t>Ghi chú</t>
    </r>
    <r>
      <rPr>
        <i/>
        <sz val="13"/>
        <rFont val="Times New Roman"/>
        <family val="1"/>
      </rPr>
      <t>:(1)Theo quy định tại Điều 7, Điều 11 Luật NSNN, ngân sách huyện, xã không có nhiệm vụ chi trả nợ lãi vay, thu - chi quỹ dự trữ tài chính, bội chi NSĐP, vay và chi trả nợ gốc</t>
    </r>
  </si>
  <si>
    <t xml:space="preserve">   (2) Ước thực hiện tăng so với dựu toán giao là trong năm được cấp có thẩm quyền giao bổ sung từ nguồn Trung ương bổ sung có mục tiêu, nguồn năm trước chuyển sang, nguồn tăng thu NSĐP....</t>
  </si>
  <si>
    <t>Biểu mẫu số 13</t>
  </si>
  <si>
    <t>ĐÁNH GIÁ THỰC HIỆN THU NGÂN SÁCH NHÀ NƯỚC THEO LĨNH VỰC NĂM 2023</t>
  </si>
  <si>
    <t>(Kèm theo Tờ trình số          /TTr-UBND ngày     tháng     năm 2023 của Ủy ban nhân dân tỉnh Kon Tum)</t>
  </si>
  <si>
    <t>TỔNG THU NGÂN SÁCH NHÀ NƯỚC</t>
  </si>
  <si>
    <t xml:space="preserve">Thu từ khu vực DNNN do Trung ương quản lý </t>
  </si>
  <si>
    <t>Thuế tài nguyên nước</t>
  </si>
  <si>
    <t>Thuế tài nguyên khác</t>
  </si>
  <si>
    <t>2.3</t>
  </si>
  <si>
    <t>Thuế tài nguyên rừng</t>
  </si>
  <si>
    <t xml:space="preserve">Thu từ khu vực doanh nghiệp có vốn đầu tư nước ngoài </t>
  </si>
  <si>
    <t>3.1</t>
  </si>
  <si>
    <t>3.2</t>
  </si>
  <si>
    <t xml:space="preserve">Thu từ khu vực kinh tế ngoài quốc doanh </t>
  </si>
  <si>
    <t>4.1</t>
  </si>
  <si>
    <t>4.2</t>
  </si>
  <si>
    <t>4.3</t>
  </si>
  <si>
    <t>4.4</t>
  </si>
  <si>
    <t>Thu phí, lệ phí</t>
  </si>
  <si>
    <t>8.1</t>
  </si>
  <si>
    <t>Phí và lệ phí trung ương</t>
  </si>
  <si>
    <t>8.2</t>
  </si>
  <si>
    <t>Phí và lệ phí địa phương</t>
  </si>
  <si>
    <t>Phí bảo vệ môi trường khai thác khoáng sản</t>
  </si>
  <si>
    <t>Lệ phí môn bài</t>
  </si>
  <si>
    <t>Phí, lệ phí khác</t>
  </si>
  <si>
    <t xml:space="preserve">                    + Phí bảo vệ môi trường đối với nước thải</t>
  </si>
  <si>
    <t>Thu cho thuê mặt đất mặt nước</t>
  </si>
  <si>
    <t>Thu tiền cho thuê và bán nhà ở thuộc sở hữu nhà nước</t>
  </si>
  <si>
    <t xml:space="preserve">Thu từ hoạt động xổ số kiến thiết </t>
  </si>
  <si>
    <t>Thu tiền cấp quyền khai thác khoáng sản, tài nguyên nước</t>
  </si>
  <si>
    <t>Thu từ quỹ đất công ích, thu hoa lợi, công sản tại xã</t>
  </si>
  <si>
    <t>Thu cổ tức, lợi nhuận sau thuế</t>
  </si>
  <si>
    <t>Thu viện trợ thuộc nguồn thu ngân sách địa phương</t>
  </si>
  <si>
    <t>Thu huy động đóng góp</t>
  </si>
  <si>
    <r>
      <rPr>
        <b/>
        <i/>
        <sz val="12"/>
        <rFont val="Times New Roman"/>
        <family val="1"/>
      </rPr>
      <t>Ghi chú</t>
    </r>
    <r>
      <rPr>
        <i/>
        <sz val="12"/>
        <rFont val="Times New Roman"/>
        <family val="1"/>
      </rPr>
      <t>:</t>
    </r>
  </si>
  <si>
    <t>(1) Doanh nghiệp nhà nước do trung ương quản lý là doanh nghiệp do bộ, cơ quan ngang bộ, cơ quan thuộc Chính phủ, cơ quan khác ở trung ương  đại diện Nhà nước chủ sở hữu 100% vốn điều lệ.</t>
  </si>
  <si>
    <t>(3) Doanh nghiệp có vốn đầu 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</si>
  <si>
    <t>(4) Doanh nghiệp khu vực kinh tế ngoài quốc doanh là các doanh nghiệp thành lập theo Luật doanh nghiệp, Luật các tổ chức tín dụng,trừ các doanh nghiệp nhà nước do trung ương, địa phương quản lý, doanh nghiệp có vốn đầu tư nước ngoài nêu trên.</t>
  </si>
  <si>
    <t xml:space="preserve">(5)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nước,chênh lệch thu, chi Ngân hàng Nhà nước, thu từ dầu thô, thu từ hoạt động xuất, nhập khẩu. Thu chênh lệch thu, chi Ngân hàng Nhà nước chỉ áp dụng đối với thành phố Hà Nội. </t>
  </si>
  <si>
    <t xml:space="preserve"> </t>
  </si>
  <si>
    <t>Biểu mẫu số 14</t>
  </si>
  <si>
    <t>ĐÁNH GIÁ THỰC HIỆN CHI NGÂN SÁCH ĐỊA PHƯƠNG THEO CƠ CẤU CHI NĂM 2023</t>
  </si>
  <si>
    <t>TỔNG CHI NGÂN SÁCH ĐỊA PHƯƠNG</t>
  </si>
  <si>
    <t>A.1</t>
  </si>
  <si>
    <t>CHI CÂN ĐỐI NGÂN SÁCH ĐỊA PHƯƠNG</t>
  </si>
  <si>
    <t>Trong đó chia theo lĩnh vực:</t>
  </si>
  <si>
    <t>Trong đó chia theo nguồn vốn:</t>
  </si>
  <si>
    <t>Chi đầu tư và hỗ trợ vốn cho doanh nghiệp cung cấp sản phẩm, dịch vụ công ích do Nhà nước đặt hàng, các tổ chức kinh tế, các tổ chức tài chính của địa phương theo quy định của pháp luật</t>
  </si>
  <si>
    <t>VII</t>
  </si>
  <si>
    <t>Chi từ nguồn thu các dự án khai thác quỹ đất so với dự toán Trung ương giao (Bao gồm chi đền bù GPMB của các DA đầu tư mà nhà đầu tư đã tự nguyện ứng trước từ nguồn thu tiền thuê đất, tiền sử dụng đất  phân bổ cho các dự án, nhiệm vụ theo tiến độ nguồn thu thực tế)</t>
  </si>
  <si>
    <t>VIII</t>
  </si>
  <si>
    <t>Chi cho vay từ nguồn vốn trong nước (Ủy thác qua ngân hàng CSXH)</t>
  </si>
  <si>
    <t>A.2</t>
  </si>
  <si>
    <t>CHI TỪ NGUỒN BỘI CHI NSĐP</t>
  </si>
  <si>
    <t>Chương trình MTQG NTM</t>
  </si>
  <si>
    <t>Chương trình MTQG Giảm nghèo bền vững</t>
  </si>
  <si>
    <t>II.1</t>
  </si>
  <si>
    <t>Chi đầu tư thực hiện các chương trình mục tiêu, nhiệm vụ</t>
  </si>
  <si>
    <t>Bổ sung mục tiêu vốn sự nghiệp</t>
  </si>
  <si>
    <t>Vốn ngoài nước  (1)</t>
  </si>
  <si>
    <t>Vốn trong nước</t>
  </si>
  <si>
    <t>Hỗ trợ kinh phí thực hiện nhiệm vụ đảm bảo trật tự an toàn giao thông</t>
  </si>
  <si>
    <t>Sở Tư pháp</t>
  </si>
  <si>
    <t>Sở Khoa học và Công nghệ</t>
  </si>
  <si>
    <t>BQL Vườn quốc gia Chư Mom Ray</t>
  </si>
  <si>
    <r>
      <rPr>
        <b/>
        <i/>
        <sz val="14"/>
        <rFont val="Times New Roman"/>
        <family val="1"/>
      </rPr>
      <t>Ghi chú</t>
    </r>
    <r>
      <rPr>
        <i/>
        <sz val="14"/>
        <rFont val="Times New Roman"/>
        <family val="1"/>
      </rPr>
      <t>:</t>
    </r>
    <r>
      <rPr>
        <i/>
        <sz val="12"/>
        <rFont val="Times New Roman"/>
        <family val="1"/>
      </rPr>
      <t xml:space="preserve"> (1) Theo quy định tại Điều 7, Điều 11 và Điều 39 Luật NSNN, ngân sách huyện, xã không có nhiệm vụ chi </t>
    </r>
  </si>
  <si>
    <t xml:space="preserve">         nghiên cứu khoa học và công nghệ, chi trả lãi vay, chi bổ sung quỹ dự trữ tài chính.</t>
  </si>
  <si>
    <t>(Kèm theo Tờ trình số        /TTr-UBND ngày         tháng 11 năm 2023 của Ủy ban nhân dân huyện Đăk Glei)</t>
  </si>
  <si>
    <t xml:space="preserve">Chi trả nợ lãi các khoản do chính quyền địa phương vay </t>
  </si>
  <si>
    <t>(Kèm theo Tờ trình số          /TTr-UBND ngày     tháng     năm 2023 của Ủy ban nhân dân huyện Đăk Glei)</t>
  </si>
  <si>
    <t>(Kèm theo Tờ trình số        /TTr-UBND ngày       tháng 11 năm 2023 của Ủy ban nhân dân huyện Đăk Glei)</t>
  </si>
  <si>
    <t xml:space="preserve">TỔNG CHI NGÂN SÁCH ĐỊA PHƯƠNG </t>
  </si>
  <si>
    <t>Kinh phí hỗ trợ khắc phục hậu quả thiên tai 10 tháng đầu năm 2022 trên địa bàn tỉnh Kon Tum</t>
  </si>
  <si>
    <t>Biểu mẫu số 19</t>
  </si>
  <si>
    <t>Thu từ quỹ dự trữ tài chính (1)</t>
  </si>
  <si>
    <t>Chi thuộc nhiệm vụ của ngân sách cấp tỉnh</t>
  </si>
  <si>
    <t>Chi bổ sung cho ngân sách cấp dưới (2)</t>
  </si>
  <si>
    <r>
      <rPr>
        <b/>
        <i/>
        <sz val="14"/>
        <rFont val="Times New Roman"/>
        <family val="1"/>
      </rPr>
      <t>Ghi chú</t>
    </r>
    <r>
      <rPr>
        <i/>
        <sz val="14"/>
        <rFont val="Times New Roman"/>
        <family val="1"/>
      </rPr>
      <t>:</t>
    </r>
    <r>
      <rPr>
        <i/>
        <sz val="12"/>
        <rFont val="Times New Roman"/>
        <family val="1"/>
      </rPr>
      <t xml:space="preserve">(1) Theo quy định tại Điều 7, Điều 11 Luật NSNN, ngân sách huyện không có thu từ quỹ dự trữ tài chính, bội chi NSĐP. </t>
    </r>
  </si>
  <si>
    <t>Biểu mẫu số 20</t>
  </si>
  <si>
    <t>Tên đơn vị (1)</t>
  </si>
  <si>
    <t>Thu từ hoạt động XNK</t>
  </si>
  <si>
    <t>109=5/1</t>
  </si>
  <si>
    <t>11=6/2</t>
  </si>
  <si>
    <t>12=7/3</t>
  </si>
  <si>
    <t>13=8/4</t>
  </si>
  <si>
    <t>TỔNG SỐ (2)</t>
  </si>
  <si>
    <r>
      <rPr>
        <b/>
        <i/>
        <sz val="14"/>
        <rFont val="Times New Roman"/>
        <family val="1"/>
      </rPr>
      <t>Ghi chú</t>
    </r>
    <r>
      <rPr>
        <i/>
        <sz val="12"/>
        <rFont val="Times New Roman"/>
        <family val="1"/>
      </rPr>
      <t>:(1) Thu ngân sách nhà nước trên địa bàn tỉnh chi tiết đến từng huyện; thu ngân sách nhà nước trên địa bàn huyện chi tiết đến từng xã.</t>
    </r>
  </si>
  <si>
    <t xml:space="preserve">       (2) Thu NSNN trên địa bàn huyện, xã không có thu từ dầu thô, thu từ hoạt động xuất, nhập khẩu.  Các chỉ tiêu cột 3, 4, 7, 8 chỉ ghi dòng tổng số.</t>
  </si>
  <si>
    <t>Biểu mẫu số 21</t>
  </si>
  <si>
    <t>I- Thu nội địa (2)</t>
  </si>
  <si>
    <t>II- Thu từ dầu thô (3)</t>
  </si>
  <si>
    <t>III- Thu từ hoạt động xuất nhập khẩu (3)</t>
  </si>
  <si>
    <t>IV- Thu huy động đóng góp</t>
  </si>
  <si>
    <t>1. Thu từ  khu vực  DNNN do trung ương quản lý</t>
  </si>
  <si>
    <t>2. Thu từ  khu vực  DNNN do địa phương quản lý</t>
  </si>
  <si>
    <t xml:space="preserve">3. Thu từ khu vực doanh nghiệp có vốn đầu tư nước ngoài </t>
  </si>
  <si>
    <t xml:space="preserve">4. Thu từ khu vực kinh tế ngoài quốc doanh </t>
  </si>
  <si>
    <t>6. Thuế bảo vệ môi trường</t>
  </si>
  <si>
    <t>7. Lệ phí trước bạ</t>
  </si>
  <si>
    <t>8. Thu phí, lệ phí</t>
  </si>
  <si>
    <t>9. Thuế sử dụng đất nông nghiệp</t>
  </si>
  <si>
    <t>10. Thuế sử dụng đất phi nông nghiệp</t>
  </si>
  <si>
    <t>11. Thu cho thuê mặt đất mặt nước</t>
  </si>
  <si>
    <t>12. Thu tiền sử dụng đất</t>
  </si>
  <si>
    <t>13. Thu tiền cho thuê và bán nhà ở thuộc sở hữu nhà nước</t>
  </si>
  <si>
    <t xml:space="preserve">14. Thu từ hoạt động xổ số kiến thiết </t>
  </si>
  <si>
    <t>15. Thu tiền cấp quyền khai thác khoáng sản, tài nguyên nước</t>
  </si>
  <si>
    <t>16. Thu khác ngân sách</t>
  </si>
  <si>
    <t>17. Thu từ quỹ đất công ích, thu hoa lợi, công sản tại xã</t>
  </si>
  <si>
    <t>18. Thu cổ tức, lợi nhuận sau thuế</t>
  </si>
  <si>
    <t xml:space="preserve">       (4) Bao gồm Ghi thu tiền thuê đất, tiền sử dụng đất tương ứng số tiền đền bù GPMB của các DA đầu tư mà nhà đầu tư đã tự nguyện ứng trước và phân bổ chi đầu tư các dự án, nhiệm vụ theo tiến độ nguồn thu thực tế)</t>
  </si>
  <si>
    <t>ĐÁNH GIÁ CÂN ĐỐI NGUỒN THU, CHI NGÂN SÁCH CẤP HUYỆN VÀ NGÂN SÁCH XÃ NĂM 2023</t>
  </si>
  <si>
    <t>(Kèm theo Tờ trình số        /TTr-UBND ngày        tháng 11 năm 2023 của UBND huyện Đăk Glei)</t>
  </si>
  <si>
    <r>
      <t xml:space="preserve">Bội chi NSĐP/Bội thu NSĐP </t>
    </r>
    <r>
      <rPr>
        <sz val="14"/>
        <rFont val="Times New Roman"/>
        <family val="1"/>
      </rPr>
      <t>(1)</t>
    </r>
  </si>
  <si>
    <t>ĐÁNH GIÁ THỰC HIỆN THU NGÂN SÁCH NHÀ NƯỚC TRÊN ĐỊA BÀN TỪNG XÃ, THỊ TRẤN NĂM 2023</t>
  </si>
  <si>
    <t>(Kèm theo Tờ trình số         /TTr-UBND ngày      tháng 11 năm 2023 của Ủy ban nhân dân huyện Đăk Glei)</t>
  </si>
  <si>
    <t>ĐÁNH GIÁ THỰC HIỆN THU NGÂN SÁCH NHÀ NƯỚC TRÊN ĐỊA BÀN TỪNG  XÃ, THỊ TRẤN THEO LĨNH VỰC NĂM 2023</t>
  </si>
  <si>
    <t>(Kèm theo Tờ trình số       /TTr-UBND ngày       tháng 11 năm 2023 của Ủy ban nhân dân huyện Đăk Glei)</t>
  </si>
  <si>
    <t>Biểu mẫu số 22</t>
  </si>
  <si>
    <t>ĐÁNH GIÁ THỰC HIỆN CHI NGÂN SÁCH ĐỊA PHƯƠNG, CHI NGÂN SÁCH CẤP TỈNH VÀ CHI NGÂN SÁCH HUYỆN THEO CƠ CẤU CHI NĂM 2023</t>
  </si>
  <si>
    <t>Ngân sách cấp tỉnh</t>
  </si>
  <si>
    <t xml:space="preserve">Ngân sách cấp tỉnh </t>
  </si>
  <si>
    <t xml:space="preserve">Ngân sách huyện </t>
  </si>
  <si>
    <t>1=2+3</t>
  </si>
  <si>
    <t>4=5+6</t>
  </si>
  <si>
    <t>7=4/1</t>
  </si>
  <si>
    <t>8=5/2</t>
  </si>
  <si>
    <t>9=6/3</t>
  </si>
  <si>
    <t xml:space="preserve"> Chi khoa học và công nghệ </t>
  </si>
  <si>
    <t>Chi trả nợ gốc, lãi các khoản do chính quyền địa phương vay</t>
  </si>
  <si>
    <t>Chi từ nguồn tăng thu các dự án khai thác quỹ đất so với dự toán Trung ương giao (phân bổ cho các dự án, nhiệm vụ theo tiến độ nguồn thu thực tế) (1)</t>
  </si>
  <si>
    <t>Chương trình MTQG Phát triển KTXH vùng đồng bào DTTS&amp;MN</t>
  </si>
  <si>
    <r>
      <rPr>
        <b/>
        <i/>
        <sz val="14"/>
        <rFont val="Times New Roman"/>
        <family val="1"/>
      </rPr>
      <t>Ghi chú</t>
    </r>
    <r>
      <rPr>
        <i/>
        <sz val="14"/>
        <rFont val="Times New Roman"/>
        <family val="1"/>
      </rPr>
      <t>: (1) Theo quy định tại Điều 7, Điều 11 và Điều 39 Luật NSNN, ngân sách huyện, xã không có nhiệm vụ chi nghiên cứu khoa học và công nghệ, chi trả lãi vay, chi bổ sung quỹ dự trữ tài chính.</t>
    </r>
  </si>
  <si>
    <t>Biểu mẫu số 23</t>
  </si>
  <si>
    <t>ĐÁNH GIÁ THỰC HIỆN CHI NGÂN SÁCH CẤP TỈNH THEO LĨNH VỰC NĂM 2023</t>
  </si>
  <si>
    <t>(Kèm theo Tờ trình số        /TTr-UBND ngày      tháng 11 năm 2023 của Ủy ban nhân dân tỉnh Kon Tum)</t>
  </si>
  <si>
    <t>Nguồn DT giao đầu năm</t>
  </si>
  <si>
    <t>Bổ sung trong năm từ nguồn tăng thu, tiết kiệm chi, khác</t>
  </si>
  <si>
    <t>Từ nguồn tiết kiệm, cắt giảm theo NQ 58</t>
  </si>
  <si>
    <t>CHI BỔ SUNG CÂN ĐỐI CHO NGÂN SÁCH CẤP DƯỚI (1)</t>
  </si>
  <si>
    <t>CHI NGÂN SÁCH CẤP TỈNH THEO LĨNH VỰC</t>
  </si>
  <si>
    <t>Chi khoa học và công nghệ (2)</t>
  </si>
  <si>
    <t>Chi trả nợ lãi các khoản do chính quyền địa phương vay (2)</t>
  </si>
  <si>
    <t>Chi bổ sung quỹ dự trữ tài chính (2)</t>
  </si>
  <si>
    <t>Chi từ nguồn bội chi NSĐP</t>
  </si>
  <si>
    <t>IX</t>
  </si>
  <si>
    <t xml:space="preserve">CHI TỪ NGUỒN TRUNG ƯƠNG BỔ SUNG CÓ MỤC TIÊU </t>
  </si>
  <si>
    <t>Chi Chương trình MTQG</t>
  </si>
  <si>
    <t>Chi từ nguồn hỗ trợ vốn sự nghiệp thực hiện các chế độ, chính sách theo  quy định và một số chương trình mục tiêu</t>
  </si>
  <si>
    <r>
      <rPr>
        <i/>
        <sz val="14"/>
        <rFont val="Times New Roman"/>
        <family val="1"/>
      </rPr>
      <t>Ghi chú:</t>
    </r>
    <r>
      <rPr>
        <i/>
        <sz val="12"/>
        <rFont val="Times New Roman"/>
        <family val="1"/>
      </rPr>
      <t xml:space="preserve"> (1) Chi đầu tư phát triển ngân sách cấp tỉnh tăng tương ứng với số bội chi (nếu có); giảm tương ứng với số bội thu và chi trả nợ lãi (nếu có).</t>
    </r>
  </si>
  <si>
    <t xml:space="preserve">        (2) Theo quy định tại Điều 7, Điều 11 và Điều 39 Luật NSNN, Ngân sách huyện, xã không có nhiệm vụ chi </t>
  </si>
  <si>
    <t xml:space="preserve">        (3) Ngân sách xã không có nhiệm vụ chi bổ sung cân đối cho ngân sách cấp dưới.</t>
  </si>
  <si>
    <t>(Kèm theo Tờ trình số          /TTr-UBND ngày     tháng     năm 2022 của Ủy ban nhân dân huyện Đăk Glei)</t>
  </si>
  <si>
    <t>Biểu mẫu số 24</t>
  </si>
  <si>
    <t>ĐÁNH GIÁ THỰC HIỆN CHI NGÂN SÁCH CẤP TỈNH TỪNG CƠ QUAN, TỔ CHỨC THEO LĨNH VỰC NĂM 2023</t>
  </si>
  <si>
    <t xml:space="preserve">Chi thường xuyên </t>
  </si>
  <si>
    <t>Chi trả nợ lãi, gốc vay</t>
  </si>
  <si>
    <t>Chi bổ sung quỹ dự trữ tài chính; Chi BSCMT cho ngân sách cấp huyện; chi cho vay từ nguồn vốn trong nước</t>
  </si>
  <si>
    <t>Chi chuyển nguồn sang ngân sách năm sau</t>
  </si>
  <si>
    <t>Các cơ quan tổ chức</t>
  </si>
  <si>
    <t>Đơn vị dự toán toàn ngành</t>
  </si>
  <si>
    <t>Sở Nông nghiệp và PTNT</t>
  </si>
  <si>
    <t>BQL khai thác các công trình thủy lợi</t>
  </si>
  <si>
    <t>Sở Giao thông vận tải</t>
  </si>
  <si>
    <t>1.4</t>
  </si>
  <si>
    <t>Ban An toàn giao thông</t>
  </si>
  <si>
    <t>1.5</t>
  </si>
  <si>
    <t>Sở Xây dựng</t>
  </si>
  <si>
    <t>1.6</t>
  </si>
  <si>
    <t>Sở Tài nguyên Môi trường</t>
  </si>
  <si>
    <t>1.7</t>
  </si>
  <si>
    <t>Sở Công thương</t>
  </si>
  <si>
    <t>1.8</t>
  </si>
  <si>
    <t>Sở Giáo dục Đào tạo</t>
  </si>
  <si>
    <t>1.9</t>
  </si>
  <si>
    <t>Sở Y tế</t>
  </si>
  <si>
    <t>1.10</t>
  </si>
  <si>
    <t>Sở Văn hóa Thể thao Du lịch</t>
  </si>
  <si>
    <t>1.11</t>
  </si>
  <si>
    <t>Sở Lao động Thương binh Xã hội</t>
  </si>
  <si>
    <t>1.12</t>
  </si>
  <si>
    <t>1.13</t>
  </si>
  <si>
    <t>Văn phòng Tỉnh ủy</t>
  </si>
  <si>
    <t>1.14</t>
  </si>
  <si>
    <t>1.15</t>
  </si>
  <si>
    <t>Tỉnh đoàn</t>
  </si>
  <si>
    <t>1.16</t>
  </si>
  <si>
    <t>Sở Thông tin truyền thông</t>
  </si>
  <si>
    <t>1.17</t>
  </si>
  <si>
    <t>Ban Quản lý khu kinh tế</t>
  </si>
  <si>
    <t>1.18</t>
  </si>
  <si>
    <t>Sở Nội vụ</t>
  </si>
  <si>
    <t>Các đơn vị dự toán độc lập</t>
  </si>
  <si>
    <t>Trường Cao đẳng Cộng đồng</t>
  </si>
  <si>
    <t>Trường Chính trị</t>
  </si>
  <si>
    <t>2.4</t>
  </si>
  <si>
    <t>Đài phát thanh truyền hình</t>
  </si>
  <si>
    <t>2.6</t>
  </si>
  <si>
    <t>Ban Dân tộc tỉnh</t>
  </si>
  <si>
    <t>2.7</t>
  </si>
  <si>
    <t>Sở Ngoại vụ</t>
  </si>
  <si>
    <t>2.8</t>
  </si>
  <si>
    <t>Thanh tra tỉnh</t>
  </si>
  <si>
    <t>2.9</t>
  </si>
  <si>
    <t>Văn phòng Đoàn ĐBQH và HĐND tỉnh</t>
  </si>
  <si>
    <t>2.10</t>
  </si>
  <si>
    <t>Sở Kế hoạch và Đầu tư</t>
  </si>
  <si>
    <t>2.11</t>
  </si>
  <si>
    <t>Sở Tài chính</t>
  </si>
  <si>
    <t>2.12</t>
  </si>
  <si>
    <t>Văn phòng UBND tỉnh</t>
  </si>
  <si>
    <t>2.13</t>
  </si>
  <si>
    <t>Hội Cựu chiến binh</t>
  </si>
  <si>
    <t>2.14</t>
  </si>
  <si>
    <t>2.15</t>
  </si>
  <si>
    <t>Ủy ban Mặt trận Tổ quốc Việt Nam tỉnh</t>
  </si>
  <si>
    <t>2.16</t>
  </si>
  <si>
    <t>Hội Liên hiệp Phụ nữ</t>
  </si>
  <si>
    <t>2.17</t>
  </si>
  <si>
    <t>Công an tỉnh</t>
  </si>
  <si>
    <t>2.18</t>
  </si>
  <si>
    <t>Bộ Chỉ huy Quân sự</t>
  </si>
  <si>
    <t>2.19</t>
  </si>
  <si>
    <t>Bộ Chỉ huy Biên phòng</t>
  </si>
  <si>
    <t>2.20</t>
  </si>
  <si>
    <t>Ban quản lý dự án đầu tư XD các công trình GT, dân dụng và công nghiệp tỉnh Kon Tum</t>
  </si>
  <si>
    <t>2.21</t>
  </si>
  <si>
    <t>Ban quản lý dự án chuyển đổi NN bền vững tỉnh Kon Tum</t>
  </si>
  <si>
    <t>2.22</t>
  </si>
  <si>
    <t>Ban quản lý dự án đầu tư xây dựng các công trình Nông nghiệp và PTNT</t>
  </si>
  <si>
    <t>2.23</t>
  </si>
  <si>
    <t>Quỹ phát triển đất tỉnh</t>
  </si>
  <si>
    <t>2.24</t>
  </si>
  <si>
    <t>UBND huyện Tu Mơ Rông</t>
  </si>
  <si>
    <t>2.25</t>
  </si>
  <si>
    <t>UBND huyện Ia H'Drai</t>
  </si>
  <si>
    <t>2.26</t>
  </si>
  <si>
    <t>UBND huyện Kon Rẫy</t>
  </si>
  <si>
    <t>2.27</t>
  </si>
  <si>
    <t>UBND thành phố Kon Tum</t>
  </si>
  <si>
    <t>2.28</t>
  </si>
  <si>
    <t>UBND huyện Đăk Hà</t>
  </si>
  <si>
    <t>2.29</t>
  </si>
  <si>
    <t>Các chủ đầu tư khác</t>
  </si>
  <si>
    <t>Hỗ trợ các tổ chức xã hội - XHNN, tổ chức khác…</t>
  </si>
  <si>
    <t>Hội người cao tuổi</t>
  </si>
  <si>
    <t>Hội nạn nhân chất độc da cam/dioxin</t>
  </si>
  <si>
    <t>3.3</t>
  </si>
  <si>
    <t>Hội Bảo vệ quyền trẻ em và bảo trợ người khuyết tật</t>
  </si>
  <si>
    <t>3.4</t>
  </si>
  <si>
    <t>Hội khuyến học</t>
  </si>
  <si>
    <t>3.5</t>
  </si>
  <si>
    <t>Ban liên lạc tù chính trị</t>
  </si>
  <si>
    <t>3.6</t>
  </si>
  <si>
    <t>Hội nhà báo</t>
  </si>
  <si>
    <t>3.7</t>
  </si>
  <si>
    <t xml:space="preserve">Liên hiệp các hội KH và kỹ thuật </t>
  </si>
  <si>
    <t>3.8</t>
  </si>
  <si>
    <t>Hội Cựu Thanh niên xung phong</t>
  </si>
  <si>
    <t>3.9</t>
  </si>
  <si>
    <t>Hội Văn học Nghệ thuật</t>
  </si>
  <si>
    <t>3.10</t>
  </si>
  <si>
    <t>Hội hữu nghị Việt - Lào</t>
  </si>
  <si>
    <t>3.11</t>
  </si>
  <si>
    <t>Hội Hữu nghị Việt Nam - Campuchia</t>
  </si>
  <si>
    <t>3.12</t>
  </si>
  <si>
    <t>Hội liên lạc người Việt Nam ở nước ngoài</t>
  </si>
  <si>
    <t>3.13</t>
  </si>
  <si>
    <t>Hội Luật gia</t>
  </si>
  <si>
    <t>3.14</t>
  </si>
  <si>
    <t>3.15</t>
  </si>
  <si>
    <t>Liên minh Hợp tác xã</t>
  </si>
  <si>
    <t>3.16</t>
  </si>
  <si>
    <t>Đoàn Luật sư</t>
  </si>
  <si>
    <t>3.17</t>
  </si>
  <si>
    <t>KP hoạt động Ban chỉ đạo thi hành án dân sự tỉnh</t>
  </si>
  <si>
    <t>3.18</t>
  </si>
  <si>
    <t>Hội Bảo vệ người tiêu dùng</t>
  </si>
  <si>
    <t>3.19</t>
  </si>
  <si>
    <t>Ban Quản lý Dự án Phát triển trẻ thơ toàn diện tỉnh</t>
  </si>
  <si>
    <t>3.20</t>
  </si>
  <si>
    <t>Công đoàn viên chức tỉnh</t>
  </si>
  <si>
    <t>3.21</t>
  </si>
  <si>
    <t xml:space="preserve">Liên đoàn Lao động tỉnh </t>
  </si>
  <si>
    <t>3.22</t>
  </si>
  <si>
    <t>Chi nhánh Ngân hàng Chính sách xã hội</t>
  </si>
  <si>
    <t>3.23</t>
  </si>
  <si>
    <t>Bảo hiểm xã hội tỉnh</t>
  </si>
  <si>
    <t>3.24</t>
  </si>
  <si>
    <t>Hội Cựu Giáo chức Kon Tum</t>
  </si>
  <si>
    <t>3.25</t>
  </si>
  <si>
    <t>Toà án nhân dân tỉnh</t>
  </si>
  <si>
    <t>3.26</t>
  </si>
  <si>
    <t>Hội Truyền thống Ban Dân y Khu V</t>
  </si>
  <si>
    <t>3.27</t>
  </si>
  <si>
    <t xml:space="preserve"> Hỗ trợ tổ chức, đơn vị sử dụng lao động là người dân tộc thiểu số theo QĐ42</t>
  </si>
  <si>
    <t>Công ty TNHH MTV Lâm nghiệp Đăk Glei</t>
  </si>
  <si>
    <t>Công ty TNHH MTV Lâm nghiệp Kon Rẫy</t>
  </si>
  <si>
    <t>Công ty TNHH MTV Lâm nghiệp Sa Thầy</t>
  </si>
  <si>
    <t>Công ty TNHH MTV Lâm nghiệp Ngọc Hồi</t>
  </si>
  <si>
    <t>Công ty TNHH MTV Lâm nghiệp Đăk Tô</t>
  </si>
  <si>
    <t>Công ty TNHH MTV Lâm nghiệp Kon Plong</t>
  </si>
  <si>
    <t>Công ty TNHH MTV Lâm nghiệp Ia H'Drai</t>
  </si>
  <si>
    <t>Công ty cổ phần Sâm Ngọc Linh Kon Tum</t>
  </si>
  <si>
    <t>Công ty cổ phần đầu tư phát triển Duy Tân</t>
  </si>
  <si>
    <t>Công ty TNHH MTV Cao su Kon Tum</t>
  </si>
  <si>
    <t>Công ty TNHH MTV Cao su Chư Momray</t>
  </si>
  <si>
    <t>Công ty cổ phần Cao su Sa Thầy</t>
  </si>
  <si>
    <t>3.28</t>
  </si>
  <si>
    <t>Các đơn vị khác</t>
  </si>
  <si>
    <t>Chỉ trả nợ lãi, gốc vay (1)</t>
  </si>
  <si>
    <t>Chi bổ sung Quỹ dự trữ tài chính (1)</t>
  </si>
  <si>
    <t>Chi bổ sung có mục tiêu cho ngân sách cấp dưới (2)</t>
  </si>
  <si>
    <t>Chi từ nguồn trung ương bổ sung có mục tiêu</t>
  </si>
  <si>
    <r>
      <rPr>
        <b/>
        <i/>
        <sz val="14"/>
        <rFont val="Times New Roman"/>
        <family val="1"/>
      </rPr>
      <t>Ghi chú</t>
    </r>
    <r>
      <rPr>
        <i/>
        <sz val="14"/>
        <rFont val="Times New Roman"/>
        <family val="1"/>
      </rPr>
      <t>:</t>
    </r>
    <r>
      <rPr>
        <i/>
        <sz val="12"/>
        <rFont val="Times New Roman"/>
        <family val="1"/>
      </rPr>
      <t xml:space="preserve"> (1) Theo quy định tại Điều 7, Điều 11 Luật NSNN, ngân sách huyện, xã không có nhiệm vụ chi trả lãi vay, chi bổ sung quỹ dự trữ tài chính.</t>
    </r>
  </si>
  <si>
    <t xml:space="preserve">       (2) Ngân sách xã không có nhiệm vụ chi bổ sung có mục tiêu cho ngân sách cấp dưới</t>
  </si>
  <si>
    <t>Biểu mẫu số 25</t>
  </si>
  <si>
    <t/>
  </si>
  <si>
    <t>Trung tâm Nước sạch và Vệ sinh môi trường nông thôn</t>
  </si>
  <si>
    <t>(Kèm theo Tờ trình số        /TTr-UBND ngày        tháng 11 năm 2023 của Ủy ban nhân dân huyện Đăk Glei)</t>
  </si>
  <si>
    <t>ĐÁNH GIÁ THỰC HIỆN CHI ĐẦU TƯ PHÁT TRIỂN CỦA NGÂN SÁCH CẤP HUYỆN CHO TỪNG CƠ QUAN, TỔ CHỨC THEO LĨNH VỰC NĂM 2023</t>
  </si>
  <si>
    <t>Biểu mẫu số 26</t>
  </si>
  <si>
    <t>ĐÁNH GIÁ THỰC HIỆN CHI THƯỜNG XUYÊN CỦA NGÂN SÁCH CẤP TỈNH CHO TỪNG CƠ QUAN, TỔ CHỨC THEO LĨNH VỰC NĂM 2023</t>
  </si>
  <si>
    <t xml:space="preserve"> KP chi thường xuyên NSĐP năm 2023</t>
  </si>
  <si>
    <t>Trung ương bổ sung mục tiêu năm 2023</t>
  </si>
  <si>
    <t>KP thực hiện CTMTQG năm 2023</t>
  </si>
  <si>
    <t>Sở Tài nguyên và Môi trường</t>
  </si>
  <si>
    <t>Chi nộp trả ngân sách cấp trên (Nguồn CCTL, kinh phí ASXH theo đề nghị của Bộ Tài chính)</t>
  </si>
  <si>
    <t>Ghi chú:  - Theo quy định tại Điều 7, Điều 11 và Điều 39 Luật NSNN, Ngân sách huyện, xã không có nhiệm vụ chi nghiên cứu khoa học và công nghệ, chi trả lãi vay, chi bổ sung quỹ dự trữ tài chính.</t>
  </si>
  <si>
    <t xml:space="preserve">       - Chi đầu tư phát triển, chi thường xuyên chi tiết các lĩnh vực theo quy định tại Điều 38 Luật Ngân sách nhà nước.</t>
  </si>
  <si>
    <t>Biểu mẫu số 27</t>
  </si>
  <si>
    <t>Huyện/TP 
(1)</t>
  </si>
  <si>
    <t>Dự toán chi NSĐP năm 2023 (3)</t>
  </si>
  <si>
    <t>Ước thực hiện chi NSĐP năm 2023 (4)</t>
  </si>
  <si>
    <t>Chi đầu tư từ nguồn vốn trong nước</t>
  </si>
  <si>
    <r>
      <t xml:space="preserve">Chi đầu tư từ nguồn thu XSKT </t>
    </r>
    <r>
      <rPr>
        <sz val="14"/>
        <rFont val="Times New Roman"/>
        <family val="1"/>
      </rPr>
      <t>(nếu có)</t>
    </r>
  </si>
  <si>
    <t>Chi giáo dục, đào tạo và dạy nghề</t>
  </si>
  <si>
    <t>Chi cân đối ngân sách huyện</t>
  </si>
  <si>
    <t xml:space="preserve">Chi từ nguồn Ngân sách tỉnh, TW bổ sung </t>
  </si>
  <si>
    <t>Chi từ nguồn Ngân sách tỉnh bổ sung phân cấp vốn đầu tư phát triển</t>
  </si>
  <si>
    <t xml:space="preserve">Chi từ nguồn Ngân sách tỉnh bổ sung </t>
  </si>
  <si>
    <t>2b</t>
  </si>
  <si>
    <t>8a</t>
  </si>
  <si>
    <t>8b</t>
  </si>
  <si>
    <t>12a</t>
  </si>
  <si>
    <t>12b</t>
  </si>
  <si>
    <t>18a</t>
  </si>
  <si>
    <t>18b</t>
  </si>
  <si>
    <t>21=11/1</t>
  </si>
  <si>
    <t>22=12/2</t>
  </si>
  <si>
    <t>23=13/3</t>
  </si>
  <si>
    <t>24=14/4</t>
  </si>
  <si>
    <t>25=15/5</t>
  </si>
  <si>
    <t>26=16/6</t>
  </si>
  <si>
    <t>27=17/7</t>
  </si>
  <si>
    <t>28=18/8</t>
  </si>
  <si>
    <t>29=19/9</t>
  </si>
  <si>
    <t>30=20/10</t>
  </si>
  <si>
    <r>
      <rPr>
        <b/>
        <sz val="14"/>
        <rFont val="Times New Roman"/>
        <family val="1"/>
      </rPr>
      <t>Ghi chú</t>
    </r>
    <r>
      <rPr>
        <sz val="12"/>
        <rFont val="Times New Roman"/>
        <family val="1"/>
      </rPr>
      <t>: (1)  Chi ngân sách tỉnh chi tiết đến từng huyện; chi ngân sách huyện chi tiết đến từng xã.</t>
    </r>
  </si>
  <si>
    <t xml:space="preserve">      (2) Theo quy định tại Điều 39 Luật NSNN, ngân sách huyện, xã không có nhiệm vụ chi nghiên cứu khoa học và công nghệ.</t>
  </si>
  <si>
    <t xml:space="preserve">      (4) Bao gồm dự toán chi cân đối ngân sách huyện và bổ sung từ ngân sách cấp tỉnh cho ngân sách huyện, thành phố</t>
  </si>
  <si>
    <t xml:space="preserve">      (3) Bao gồm ước thực hiện dự toán chi cân đối ngân sách huyện và bổ sung từ ngân sách cấp tỉnh cho ngân sách huyện, thành phố</t>
  </si>
  <si>
    <t>ĐÁNH GIÁ THỰC HIỆN CHI CÂN ĐỐI NGÂN SÁCH TỪNG XÃ, THỊ TRẤN NĂM 2023</t>
  </si>
  <si>
    <t>Biểu mẫu số 28</t>
  </si>
  <si>
    <t>TÌNH HÌNH THỰC HIỆN KẾ HOẠCH TÀI CHÍNH CÁC QUỸ TÀI CHÍNH NHÀ NƯỚC NGOÀI NGÂN SÁCH DO ĐỊA PHƯƠNG QUẢN LÝ NĂM 2023</t>
  </si>
  <si>
    <t>Tên quỹ</t>
  </si>
  <si>
    <t>Số dư nguồn đến ngày 31/12/2022</t>
  </si>
  <si>
    <t>Kế hoạch năm 2023</t>
  </si>
  <si>
    <t>Số dư nguồn đến 31/12/2023</t>
  </si>
  <si>
    <t>Tổng nguồn vốn phát sinh trong năm</t>
  </si>
  <si>
    <t>Tổng sử dụng nguồn vốn trong năm</t>
  </si>
  <si>
    <t>Chênh lệch nguồn trong năm</t>
  </si>
  <si>
    <r>
      <t xml:space="preserve">Trong đó: Hỗ trợ từ NSĐP </t>
    </r>
    <r>
      <rPr>
        <sz val="14"/>
        <rFont val="Times New Roman"/>
        <family val="1"/>
      </rPr>
      <t>(nếu có)</t>
    </r>
  </si>
  <si>
    <t>5=1+2-4</t>
  </si>
  <si>
    <t>9=6-8</t>
  </si>
  <si>
    <t>10=1+6-8</t>
  </si>
  <si>
    <t>Ghi chú: (1) Đối với quỹ có vốn điều lệ thì thể hiện vốn điều lệ, đối với quỹ không có vốn đề lệ thì thể hiện số dư quỹ.</t>
  </si>
  <si>
    <t>Biểu mẫu số 29</t>
  </si>
  <si>
    <t xml:space="preserve">ĐÁNH GIÁ THỰC HIỆN THU DỊCH VỤ CỦA ĐƠN VỊ SỰ NGHIỆP CÔNG NĂM 2023
(KHÔNG BAO GỒM NGUỒN NSNN) </t>
  </si>
  <si>
    <t>3=2/1</t>
  </si>
  <si>
    <t xml:space="preserve"> Sự nghiệp giáo dục - đào tạo và dạy nghề</t>
  </si>
  <si>
    <t xml:space="preserve"> Sự nghiệp giáo dục </t>
  </si>
  <si>
    <t xml:space="preserve"> Sự nghiệp đào tạo, bồi dưỡng và dạy nghề</t>
  </si>
  <si>
    <t xml:space="preserve"> Trường Chính trị</t>
  </si>
  <si>
    <t xml:space="preserve"> Sự nghiệp khoa học và công nghệ</t>
  </si>
  <si>
    <t xml:space="preserve"> Sự nghiệp y tế</t>
  </si>
  <si>
    <t xml:space="preserve"> Sự nghiệp văn hóa thông tin</t>
  </si>
  <si>
    <t>Sở Văn hóa TTDL</t>
  </si>
  <si>
    <t>Tỉnh đoàn (Trung tâm Văn hóa thể thao TTN)</t>
  </si>
  <si>
    <t xml:space="preserve"> Sự nghiệp phát thanh truyền hình</t>
  </si>
  <si>
    <t xml:space="preserve"> Sự nghiệp thể dục thể thao</t>
  </si>
  <si>
    <t>Sự nghiệp kinh tế</t>
  </si>
  <si>
    <t>Ban Quản lý Khu kinh tế</t>
  </si>
  <si>
    <t>Trung tâm dịch vụ Hành chính-Hội nghị</t>
  </si>
  <si>
    <t xml:space="preserve"> Ban quản lý Khu BTTN Ngọc Linh</t>
  </si>
  <si>
    <t xml:space="preserve">Ban quản lý rừng phòng hộ Đăk Glei </t>
  </si>
  <si>
    <t>Ban quản lý rừng phòng hộ Kon Rẫy</t>
  </si>
  <si>
    <t>Ban quản lý rừng đặc dụng Đăk Uy</t>
  </si>
  <si>
    <t>Ban quản lý phòng hộ Tu Mơ Rông</t>
  </si>
  <si>
    <t xml:space="preserve"> Ban quản lý rừng phòng hộ Thạch Nham</t>
  </si>
  <si>
    <t>Ban quản lý rừng phòng hộ Đăk Hà</t>
  </si>
  <si>
    <t>BQL VQG Chư Mom Ray</t>
  </si>
  <si>
    <t>Văn phòng Đăng ký đất đai tỉnh</t>
  </si>
  <si>
    <t>Sự nghiệp bảo đảm xã hội</t>
  </si>
  <si>
    <t>Phòng Công chức số 1</t>
  </si>
  <si>
    <t>Phòng Công chức số 2</t>
  </si>
  <si>
    <t>Văn phòng Sở Tư pháp</t>
  </si>
  <si>
    <t>Sự nghiệp bảo vệ môi trường</t>
  </si>
  <si>
    <t>Trung tâm Quan trắc Tài nguyên và Môi trường</t>
  </si>
  <si>
    <t>Biểu mẫu số 31</t>
  </si>
  <si>
    <t>10=6/1</t>
  </si>
  <si>
    <t>11=7/2</t>
  </si>
  <si>
    <t>12=8/3</t>
  </si>
  <si>
    <t>13=9/4</t>
  </si>
  <si>
    <r>
      <rPr>
        <b/>
        <i/>
        <sz val="14"/>
        <rFont val="Times New Roman"/>
        <family val="1"/>
      </rPr>
      <t>Ghi chú</t>
    </r>
    <r>
      <rPr>
        <i/>
        <sz val="12"/>
        <rFont val="Times New Roman"/>
        <family val="1"/>
      </rPr>
      <t>: (1) Thu ngân sách nhà nước trên địa bàn tỉnh chi tiết đến từng huyện; thu ngân sách nhà nước trên địa bàn huyện chi tiết đến từng xã.</t>
    </r>
  </si>
  <si>
    <t xml:space="preserve">        (2) Thu NSNN trên địa bàn huyện, xã không có thu từ dầu thô, thu từ hoạt động xuất, nhập khẩu.  Các chỉ tiêu cột 3, 4, 7, 8 chỉ ghi dòng tổng số.</t>
  </si>
  <si>
    <t>DỰ TOÁN THU NGÂN SÁCH NHÀ NƯỚC TRÊN ĐỊA BÀN TỪNG  XÃ NĂM 2024</t>
  </si>
  <si>
    <t>Biểu mẫu số 38</t>
  </si>
  <si>
    <t>Tên đơn vị         (1)</t>
  </si>
  <si>
    <t>Chương trình mục tiêu quốc gia …</t>
  </si>
  <si>
    <t>Đầu tư phát triển</t>
  </si>
  <si>
    <t>Kinh phí sự nghiệp</t>
  </si>
  <si>
    <t>Tổng    số</t>
  </si>
  <si>
    <t>Vốn  trong  nước</t>
  </si>
  <si>
    <t>Vốn  ngoài  nước</t>
  </si>
  <si>
    <t>2=5+12</t>
  </si>
  <si>
    <t>3=8+15</t>
  </si>
  <si>
    <t>4=5+8</t>
  </si>
  <si>
    <t>5=6+7</t>
  </si>
  <si>
    <t>8=9+10</t>
  </si>
  <si>
    <t>11=12+15</t>
  </si>
  <si>
    <t>12=13+14</t>
  </si>
  <si>
    <t>15=16+17</t>
  </si>
  <si>
    <r>
      <rPr>
        <i/>
        <sz val="14"/>
        <rFont val="Times New Roman"/>
        <family val="1"/>
      </rPr>
      <t xml:space="preserve"> </t>
    </r>
    <r>
      <rPr>
        <b/>
        <i/>
        <sz val="14"/>
        <rFont val="Times New Roman"/>
        <family val="1"/>
      </rPr>
      <t>Ghi chú</t>
    </r>
    <r>
      <rPr>
        <i/>
        <sz val="14"/>
        <rFont val="Times New Roman"/>
        <family val="1"/>
      </rPr>
      <t>:</t>
    </r>
    <r>
      <rPr>
        <i/>
        <sz val="12"/>
        <rFont val="Times New Roman"/>
        <family val="1"/>
      </rPr>
      <t xml:space="preserve"> (1) Chi Chương trình mục tiêu quốc gia ngân sách tỉnh chi tiết đến từng cơ quan, tổ chức và từng huyện. Chi Chương trình mục tiêu quốc gia ngân sách huyện chi tiết đến từng xã; Chi Chương trình mục tiêu quốc gia ngân sách xã chi tiết đến từng cơ quan, tổ chức.</t>
    </r>
  </si>
  <si>
    <t xml:space="preserve">                   chi bổ sung có mục tiêu từ ngân sách huyện chi tiết đến từng xã.</t>
  </si>
  <si>
    <t xml:space="preserve"> (2) Dự toán năm 2022 Trung ương chưa giao bổ sung kinh phí thực hiện các Chương trình MTQG. Sau khi Trung ương bổ sung cho địa phương Ủy ban nhân dân tỉnh trình Hội đồng nhân dân tỉnh theo quy định</t>
  </si>
  <si>
    <t>DỰ TOÁN CHI CHƯƠNG TRÌNH MỤC TIÊU QUỐC GIA NGÂN SÁCH CẤP HUYỆN VÀ NGÂN SÁCH XÃ NĂM 2023</t>
  </si>
  <si>
    <t>(*) Thực hiện khi có nguồn thu</t>
  </si>
  <si>
    <t>Chưa phân bổ</t>
  </si>
  <si>
    <t xml:space="preserve">Nguồn CCTL </t>
  </si>
  <si>
    <t>Nguồn CCTL</t>
  </si>
  <si>
    <t>Bố trí chuẩn bị đầu tư</t>
  </si>
  <si>
    <t xml:space="preserve"> CÂN ĐỐI NGÂN SÁCH ĐỊA PHƯƠNG NĂM 2025</t>
  </si>
  <si>
    <t>Ước thực hiện năm 2024</t>
  </si>
  <si>
    <t>Dự toán năm 2025</t>
  </si>
  <si>
    <t>DỰ TOÁN THU NGÂN SÁCH NHÀ NƯỚC THEO LĨNH VỰC NĂM 2025</t>
  </si>
  <si>
    <t>DỰ TOÁN CHI NGÂN SÁCH ĐỊA PHƯƠNG THEO CƠ CẤU CHI NĂM 2025</t>
  </si>
  <si>
    <t xml:space="preserve">Bổ sung KP thực hiện Chính sách đối với người có uy tín trong đồng bào dân tộc thiểu số theo quy định tại Quyết định số 12/2018/QĐ-TTg và Quyết định số 28/2023/QĐ-TTg của Thủ tướng Chính phủ </t>
  </si>
  <si>
    <t>Kinh phí hỗ trợ địa phương sản xuất lúa</t>
  </si>
  <si>
    <t>CÂN ĐỐI NGUỒN THU, CHI DỰ TOÁN NGÂN SÁCH CẤP HUYỆN VÀ NGÂN SÁCH XÃ NĂM 2025</t>
  </si>
  <si>
    <t>DỰ TOÁN THU NGÂN SÁCH NHÀ NƯỚC TRÊN ĐỊA BÀN TỪNG XÃ THEO LĨNH VỰC NĂM 2025</t>
  </si>
  <si>
    <t xml:space="preserve">Kinh phí hỗ trợ địa phương sản xuất lúa </t>
  </si>
  <si>
    <t>DỰ TOÁN CHI NGÂN SÁCH ĐỊA PHƯƠNG, CHI NGÂN SÁCH CẤP HUYỆN 
VÀ CHI NGÂN SÁCH XÃ THEO CƠ CẤU CHI NĂM 2025</t>
  </si>
  <si>
    <t>DỰ TOÁN CHI NGÂN SÁCH CẤP HUYỆN THEO LĨNH VỰC NĂM 2025</t>
  </si>
  <si>
    <t>DỰ TOÁN CHI ĐẦU TƯ PHÁT TRIỂN CỦA NGÂN SÁCH CẤP HUYỆN CHO TỪNG CƠ QUAN, TỔ CHỨC THEO LĨNH VỰC NĂM 2025</t>
  </si>
  <si>
    <t>Chi đầu tư khác (bao gồm chưa phân bổ chi tiết)</t>
  </si>
  <si>
    <t>DỰ TOÁN CHI THƯỜNG XUYÊN CỦA NGÂN SÁCH CẤP HUYỆN CHO TỪNG CƠ QUAN, TỔ CHỨC THEO LĨNH VỰC NĂM 2025</t>
  </si>
  <si>
    <t>Trường Tiểu học-THCS xã Đăk Kroong</t>
  </si>
  <si>
    <t>Dự phòng (nâng lương thường xuyên, trợ cấp lần đầu, trợ cấp chuyển vùng, KP dạy trẻ, học sinh khuyết tật, KP hợp đồng theo NĐ 111 và các nhiệm vụ chi khác: phân bổ khi phát sinh nhiệm vụ)</t>
  </si>
  <si>
    <t>Ban chỉ huy quân sự huyện</t>
  </si>
  <si>
    <t>Hỗ trợ hoạt động của 05 Đồn Biên phòng</t>
  </si>
  <si>
    <t>Cấp vốn ủy thác qua Ngân hàng CSXH</t>
  </si>
  <si>
    <t>Trung tâm Y tế huyện</t>
  </si>
  <si>
    <t>KP Hỗ trợ đóng BHXH tự nguyện và mua thẻ BHYT cho Tổ bảo vệ ANTT ở cơ sở theo Nghị quyết số 24/2024/NQ-HĐND</t>
  </si>
  <si>
    <t>DỰ TOÁN CHI NGÂN SÁCH CẤP HUYỆN CHO TỪNG CƠ QUAN, TỔ CHỨC 
THEO LĨNH VỰC NĂM 2025</t>
  </si>
  <si>
    <t>CHI CÁC CHƯƠNG TRÌNH MỤC TIÊU QUỐC GIA</t>
  </si>
  <si>
    <t>KP huấn luyện DQTV toàn huyện (phân bổ chi tiết cho BCHQS huyện và các xã, thị trấn sau khi KH huấn luyện được phê duyệt)</t>
  </si>
  <si>
    <t>KP huấn luyện DQTV toàn huyện (phân bổ chi tiết cho BCHQS huyện và các xã, thị trấn sau khi KH huấn luyện  được phê duyệt)</t>
  </si>
  <si>
    <t>DỰ TOÁN THU, CHI NGÂN SÁCH ĐỊA PHƯƠNG VÀ SỐ BỔ SUNG CÂN ĐỐI TỪ NGÂN SÁCH CẤP TRÊN 
CHO NGÂN SÁCH CẤP DƯỚI NĂM 2025</t>
  </si>
  <si>
    <t>DỰ TOÁN CHI NGÂN SÁCH ĐỊA PHƯƠNG TỪNG XÃ NĂM 2025</t>
  </si>
  <si>
    <t>DỰ TOÁN BỔ SUNG CÓ MỤC TIÊU TỪ NGÂN SÁCH CẤP HUYỆN 
CHO NGÂN SÁCH TỪNG XÃ NĂM 2025</t>
  </si>
  <si>
    <t>Bố trí các công trình chuyển tiếp thực hiện từ năm 2024</t>
  </si>
  <si>
    <t xml:space="preserve">Nhà làm việc khối Đảng, Mặt trận Tổ quốc và các tổ chức chính trị xã hội </t>
  </si>
  <si>
    <t>511; 13/5/2024</t>
  </si>
  <si>
    <t>Bố trí các công trình chuyển tiếp từ năm 2024</t>
  </si>
  <si>
    <t>Hỗ trợ có mục tiêu từ nguồn thu tiền sử dụng đất, tiền thuê đất giao tăng thu so với dự toán trung ương giao để đầu tư cho công tác đo đạc, đăng ký đất đai, cấp Giấy chứng nhận, xây dựng cơ sở dữ liệu đất đai và đăng ký biến động, chỉnh lý hồ sơ địa chính thường xuyên (*)</t>
  </si>
  <si>
    <t>Bố trí các công trình đã hoàn thành năm 2024</t>
  </si>
  <si>
    <t xml:space="preserve">Trường mầm non xã Đăk Choong </t>
  </si>
  <si>
    <t>981; 11/12/2023</t>
  </si>
  <si>
    <t>980; 11/12/2023</t>
  </si>
  <si>
    <t>Bố trí các công trình chuyển tiếp hoàn thành trong năm 2025</t>
  </si>
  <si>
    <t>Trường TH-THCS xã Đăk Nhoong</t>
  </si>
  <si>
    <t>163; 08/7/2024</t>
  </si>
  <si>
    <t>Chưa phân bổ chi tiết</t>
  </si>
  <si>
    <t>Giá trị khối lương thực hiện từ khởi công đến 31/12/2024</t>
  </si>
  <si>
    <t>Lũy kế vốn bố trí đến 31/12/2024</t>
  </si>
  <si>
    <t>Kế hoạch vốn năm 2025</t>
  </si>
  <si>
    <t>Dự án nhóm B</t>
  </si>
  <si>
    <t>2024-2026</t>
  </si>
  <si>
    <t>2024-2025</t>
  </si>
  <si>
    <t>(3)</t>
  </si>
  <si>
    <t>Phân cấp thực hiện nhiệm vụ thống kế đất đai</t>
  </si>
  <si>
    <t>DANH MỤC CÁC CHƯƠNG TRÌNH, DỰ ÁN SỬ DỤNG VỐN NGÂN SÁCH NHÀ NƯỚC NĂM 2025</t>
  </si>
  <si>
    <t>(**) Thực hiện khi được tỉnh thông báo vốn</t>
  </si>
  <si>
    <t>(Kèm theo Nghị quyết số:             /NQ-HĐND ngày         /         /2024 của Hội đồng nhân dân huyện Đăk Glei)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</si>
</sst>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4">
    <numFmt numFmtId="41" formatCode="_-* #,##0\ _₫_-;\-* #,##0\ _₫_-;_-* &quot;-&quot;\ _₫_-;_-@_-"/>
    <numFmt numFmtId="43" formatCode="_-* #,##0.00\ _₫_-;\-* #,##0.00\ _₫_-;_-* &quot;-&quot;??\ _₫_-;_-@_-"/>
    <numFmt numFmtId="164" formatCode="_-* #,##0_-;\-* #,##0_-;_-* &quot;-&quot;_-;_-@_-"/>
    <numFmt numFmtId="165" formatCode="_-* #,##0.00_-;\-* #,##0.00_-;_-* &quot;-&quot;??_-;_-@_-"/>
    <numFmt numFmtId="166" formatCode="&quot;$&quot;#,##0_);[Red]\(&quot;$&quot;#,##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
    <numFmt numFmtId="172" formatCode="###,###,###"/>
    <numFmt numFmtId="173" formatCode="0.0%"/>
    <numFmt numFmtId="174" formatCode="#,##0.0"/>
    <numFmt numFmtId="175" formatCode="_-&quot;$&quot;* #,##0_-;\-&quot;$&quot;* #,##0_-;_-&quot;$&quot;* &quot;-&quot;_-;_-@_-"/>
    <numFmt numFmtId="176" formatCode="_-&quot;$&quot;* #,##0.00_-;\-&quot;$&quot;* #,##0.00_-;_-&quot;$&quot;* &quot;-&quot;??_-;_-@_-"/>
    <numFmt numFmtId="177" formatCode="\$#,##0\ ;\(\$#,##0\)"/>
    <numFmt numFmtId="178" formatCode="&quot;\&quot;#,##0;[Red]&quot;\&quot;&quot;\&quot;\-#,##0"/>
    <numFmt numFmtId="179" formatCode="&quot;\&quot;#,##0.00;[Red]&quot;\&quot;\-#,##0.00"/>
    <numFmt numFmtId="180" formatCode="&quot;\&quot;#,##0;[Red]&quot;\&quot;\-#,##0"/>
    <numFmt numFmtId="181" formatCode="0##,###.00"/>
    <numFmt numFmtId="182" formatCode="_-* #,##0.00\ &quot;®ång&quot;_-;_-* #,##0.00\ &quot;®ång&quot;\-;_-* &quot;-&quot;??\ &quot;®ång&quot;_-;_-@_-"/>
    <numFmt numFmtId="183" formatCode="_(* #,##0.00_);_(* \(#,##0.00\);_(* \-??_);_(@_)"/>
    <numFmt numFmtId="184" formatCode="_-* #,##0.00\ _€_-;\-* #,##0.00\ _€_-;_-* &quot;-&quot;??\ _€_-;_-@_-"/>
    <numFmt numFmtId="185" formatCode="_(* #,##0_);_(* \(#,##0\);_(* &quot;-&quot;??_);_(@_)"/>
    <numFmt numFmtId="186" formatCode="_-* #,##0\ &quot;€&quot;_-;\-* #,##0\ &quot;€&quot;_-;_-* &quot;-&quot;\ &quot;€&quot;_-;_-@_-"/>
    <numFmt numFmtId="187" formatCode="_-* #,##0\ _€_-;\-* #,##0\ _€_-;_-* &quot;-&quot;\ _€_-;_-@_-"/>
    <numFmt numFmtId="188" formatCode="\$#,##0\ ;&quot;($&quot;#,##0\)"/>
    <numFmt numFmtId="189" formatCode="_(* #,##0_);_(* \(#,##0\);_(* \-??_);_(@_)"/>
    <numFmt numFmtId="190" formatCode="_(* #,##0.0_);_(* \(#,##0.0\);_(* &quot;-&quot;??_);_(@_)"/>
    <numFmt numFmtId="191" formatCode="_(&quot;£&quot;\ * #,##0_);_(&quot;£&quot;\ * \(#,##0\);_(&quot;£&quot;\ * &quot;-&quot;_);_(@_)"/>
    <numFmt numFmtId="192" formatCode="&quot;€&quot;###,0&quot;.&quot;00_);\(&quot;€&quot;###,0&quot;.&quot;00\)"/>
    <numFmt numFmtId="193" formatCode="_-&quot;£&quot;* #,##0_-;\-&quot;£&quot;* #,##0_-;_-&quot;£&quot;* &quot;-&quot;_-;_-@_-"/>
    <numFmt numFmtId="194" formatCode="_-&quot;£&quot;* #,##0.00_-;\-&quot;£&quot;* #,##0.00_-;_-&quot;£&quot;* &quot;-&quot;??_-;_-@_-"/>
    <numFmt numFmtId="195" formatCode="#.##00"/>
    <numFmt numFmtId="196" formatCode="_-* #,##0\ _F_-;\-* #,##0\ _F_-;_-* &quot;-&quot;\ _F_-;_-@_-"/>
    <numFmt numFmtId="197" formatCode="_-* #,##0\ &quot;F&quot;_-;\-* #,##0\ &quot;F&quot;_-;_-* &quot;-&quot;\ &quot;F&quot;_-;_-@_-"/>
    <numFmt numFmtId="198" formatCode="_-* #,##0&quot;$&quot;_-;_-* #,##0&quot;$&quot;\-;_-* &quot;-&quot;&quot;$&quot;_-;_-@_-"/>
    <numFmt numFmtId="199" formatCode="_-* #,##0\ &quot;$&quot;_-;\-* #,##0\ &quot;$&quot;_-;_-* &quot;-&quot;\ &quot;$&quot;_-;_-@_-"/>
    <numFmt numFmtId="200" formatCode="_-* #,##0_-;\-* #,##0_-;_-* &quot;-&quot;??_-;_-@_-"/>
    <numFmt numFmtId="201" formatCode="_-&quot;ñ&quot;* #,##0_-;\-&quot;ñ&quot;* #,##0_-;_-&quot;ñ&quot;* &quot;-&quot;_-;_-@_-"/>
    <numFmt numFmtId="202" formatCode="0.0000"/>
    <numFmt numFmtId="203" formatCode="_-&quot;€&quot;* #,##0_-;\-&quot;€&quot;* #,##0_-;_-&quot;€&quot;* &quot;-&quot;_-;_-@_-"/>
    <numFmt numFmtId="204" formatCode="_-* ###,0&quot;.&quot;00_-;\-* ###,0&quot;.&quot;00_-;_-* &quot;-&quot;??_-;_-@_-"/>
    <numFmt numFmtId="205" formatCode="_-* #,##0.00\ _F_-;\-* #,##0.00\ _F_-;_-* &quot;-&quot;??\ _F_-;_-@_-"/>
    <numFmt numFmtId="206" formatCode="_ * #,##0.00_ ;_ * \-#,##0.00_ ;_ * &quot;-&quot;??_ ;_ @_ "/>
    <numFmt numFmtId="207" formatCode="_-* #,##0.00\ _V_N_D_-;\-* #,##0.00\ _V_N_D_-;_-* &quot;-&quot;??\ _V_N_D_-;_-@_-"/>
    <numFmt numFmtId="208" formatCode="_-* #,##0.00\ _V_N_Ñ_-;_-* #,##0.00\ _V_N_Ñ\-;_-* &quot;-&quot;??\ _V_N_Ñ_-;_-@_-"/>
    <numFmt numFmtId="209" formatCode="_-* #,##0.00_$_-;_-* #,##0.00_$\-;_-* &quot;-&quot;??_$_-;_-@_-"/>
    <numFmt numFmtId="210" formatCode="_(* ###,0&quot;.&quot;00_);_(* \(###,0&quot;.&quot;00\);_(* &quot;-&quot;??_);_(@_)"/>
    <numFmt numFmtId="211" formatCode="&quot;£&quot;#,##0;[Red]\-&quot;£&quot;#,##0"/>
    <numFmt numFmtId="212" formatCode="_-* #,##0.00\ _ñ_-;\-* #,##0.00\ _ñ_-;_-* &quot;-&quot;??\ _ñ_-;_-@_-"/>
    <numFmt numFmtId="213" formatCode="0.00000"/>
    <numFmt numFmtId="214" formatCode="#,##0.00\ &quot;F&quot;;\-#,##0.00\ &quot;F&quot;"/>
    <numFmt numFmtId="215" formatCode="&quot;$&quot;#,##0;[Red]\-&quot;$&quot;#,##0"/>
    <numFmt numFmtId="216" formatCode="_(&quot;$&quot;\ * #,##0_);_(&quot;$&quot;\ * \(#,##0\);_(&quot;$&quot;\ * &quot;-&quot;_);_(@_)"/>
    <numFmt numFmtId="217" formatCode="&quot;$&quot;#,##0.00;[Red]\-&quot;$&quot;#,##0.00"/>
    <numFmt numFmtId="218" formatCode="_-* #,##0\ &quot;ñ&quot;_-;\-* #,##0\ &quot;ñ&quot;_-;_-* &quot;-&quot;\ &quot;ñ&quot;_-;_-@_-"/>
    <numFmt numFmtId="219" formatCode="0.0000000"/>
    <numFmt numFmtId="220" formatCode="_(&quot;€&quot;* #,##0_);_(&quot;€&quot;* \(#,##0\);_(&quot;€&quot;* &quot;-&quot;_);_(@_)"/>
    <numFmt numFmtId="221" formatCode="_ * #,##0_ ;_ * \-#,##0_ ;_ * &quot;-&quot;_ ;_ @_ "/>
    <numFmt numFmtId="222" formatCode="_-* #,##0\ _V_N_D_-;\-* #,##0\ _V_N_D_-;_-* &quot;-&quot;\ _V_N_D_-;_-@_-"/>
    <numFmt numFmtId="223" formatCode="_-* #,##0\ _V_N_Ñ_-;_-* #,##0\ _V_N_Ñ\-;_-* &quot;-&quot;\ _V_N_Ñ_-;_-@_-"/>
    <numFmt numFmtId="224" formatCode="_-* #,##0_$_-;_-* #,##0_$\-;_-* &quot;-&quot;_$_-;_-@_-"/>
    <numFmt numFmtId="225" formatCode="_-* #,##0\ _$_-;\-* #,##0\ _$_-;_-* &quot;-&quot;\ _$_-;_-@_-"/>
    <numFmt numFmtId="226" formatCode="_-* #,##0\ _m_k_-;\-* #,##0\ _m_k_-;_-* &quot;-&quot;\ _m_k_-;_-@_-"/>
    <numFmt numFmtId="227" formatCode="&quot;£&quot;#,##0;\-&quot;£&quot;#,##0"/>
    <numFmt numFmtId="228" formatCode="_-* #,##0\ _ñ_-;\-* #,##0\ _ñ_-;_-* &quot;-&quot;\ _ñ_-;_-@_-"/>
    <numFmt numFmtId="229" formatCode="0.000000"/>
    <numFmt numFmtId="230" formatCode="#,##0.0_);[Red]\(#,##0.0\)"/>
    <numFmt numFmtId="231" formatCode="_ &quot;\&quot;* #,##0_ ;_ &quot;\&quot;* \-#,##0_ ;_ &quot;\&quot;* &quot;-&quot;_ ;_ @_ "/>
    <numFmt numFmtId="232" formatCode="&quot;SFr.&quot;\ #,##0.00;[Red]&quot;SFr.&quot;\ \-#,##0.00"/>
    <numFmt numFmtId="233" formatCode="&quot;SFr.&quot;\ #,##0.00;&quot;SFr.&quot;\ \-#,##0.00"/>
    <numFmt numFmtId="234" formatCode="_ &quot;SFr.&quot;\ * #,##0_ ;_ &quot;SFr.&quot;\ * \-#,##0_ ;_ &quot;SFr.&quot;\ * &quot;-&quot;_ ;_ @_ "/>
    <numFmt numFmtId="235" formatCode="#,##0.0_);\(#,##0.0\)"/>
    <numFmt numFmtId="236" formatCode="_(* #,##0.0000_);_(* \(#,##0.0000\);_(* &quot;-&quot;??_);_(@_)"/>
    <numFmt numFmtId="237" formatCode="0.0%;[Red]\(0.0%\)"/>
    <numFmt numFmtId="238" formatCode="_ * #,##0.00_)&quot;£&quot;_ ;_ * \(#,##0.00\)&quot;£&quot;_ ;_ * &quot;-&quot;??_)&quot;£&quot;_ ;_ @_ "/>
    <numFmt numFmtId="239" formatCode="0.0%;\(0.0%\)"/>
    <numFmt numFmtId="240" formatCode="_-* #,##0.00\ &quot;F&quot;_-;\-* #,##0.00\ &quot;F&quot;_-;_-* &quot;-&quot;??\ &quot;F&quot;_-;_-@_-"/>
    <numFmt numFmtId="241" formatCode="0.000_)"/>
    <numFmt numFmtId="242" formatCode="_(* #,##0_);_(* \(#,##0\);_(* \-_);_(@_)"/>
    <numFmt numFmtId="243" formatCode="#,##0.00;[Red]#,##0.00"/>
    <numFmt numFmtId="244" formatCode="#,##0;\(#,##0\)"/>
    <numFmt numFmtId="245" formatCode="_ &quot;R&quot;\ * #,##0_ ;_ &quot;R&quot;\ * \-#,##0_ ;_ &quot;R&quot;\ * &quot;-&quot;_ ;_ @_ "/>
    <numFmt numFmtId="246" formatCode="#,##0.000_);\(#,##0.000\)"/>
    <numFmt numFmtId="247" formatCode="\t0.00%"/>
    <numFmt numFmtId="248" formatCode="0.000"/>
    <numFmt numFmtId="249" formatCode="?\,???.??__;[Red]&quot;- &quot;?\,???.??__"/>
    <numFmt numFmtId="250" formatCode="?,???.??__;[Red]\-\ ?,???.??__;"/>
    <numFmt numFmtId="251" formatCode="\U\S\$#,##0.00;\(\U\S\$#,##0.00\)"/>
    <numFmt numFmtId="252" formatCode="_(\§\g\ #,##0_);_(\§\g\ \(#,##0\);_(\§\g\ &quot;-&quot;??_);_(@_)"/>
    <numFmt numFmtId="253" formatCode="_(\§\g\ #,##0_);_(\§\g\ \(#,##0\);_(\§\g\ &quot;-&quot;_);_(@_)"/>
    <numFmt numFmtId="254" formatCode="\t#\ ??/??"/>
    <numFmt numFmtId="255" formatCode="\§\g#,##0_);\(\§\g#,##0\)"/>
    <numFmt numFmtId="256" formatCode="_-&quot;VND&quot;* #,##0_-;\-&quot;VND&quot;* #,##0_-;_-&quot;VND&quot;* &quot;-&quot;_-;_-@_-"/>
    <numFmt numFmtId="257" formatCode="_(&quot;Rp&quot;* #,##0.00_);_(&quot;Rp&quot;* \(#,##0.00\);_(&quot;Rp&quot;* &quot;-&quot;??_);_(@_)"/>
    <numFmt numFmtId="258" formatCode="#,##0.00\ &quot;FB&quot;;[Red]\-#,##0.00\ &quot;FB&quot;"/>
    <numFmt numFmtId="259" formatCode="#,##0\ &quot;$&quot;;\-#,##0\ &quot;$&quot;"/>
    <numFmt numFmtId="260" formatCode="&quot;$&quot;#,##0;\-&quot;$&quot;#,##0"/>
    <numFmt numFmtId="261" formatCode="_-* #,##0\ _F_B_-;\-* #,##0\ _F_B_-;_-* &quot;-&quot;\ _F_B_-;_-@_-"/>
    <numFmt numFmtId="262" formatCode="_-[$€]* #,##0.00_-;\-[$€]* #,##0.00_-;_-[$€]* &quot;-&quot;??_-;_-@_-"/>
    <numFmt numFmtId="263" formatCode="&quot;öS&quot;\ #,##0;[Red]\-&quot;öS&quot;\ #,##0"/>
    <numFmt numFmtId="264" formatCode="&quot;Q&quot;#,##0_);\(&quot;Q&quot;#,##0\)"/>
    <numFmt numFmtId="265" formatCode="#,##0_);\-#,##0_)"/>
    <numFmt numFmtId="266" formatCode="_(* #,##0.000000_);_(* \(#,##0.000000\);_(* &quot;-&quot;??_);_(@_)"/>
    <numFmt numFmtId="267" formatCode="#,##0\ &quot;$&quot;_);\(#,##0\ &quot;$&quot;\)"/>
    <numFmt numFmtId="268" formatCode="#,###"/>
    <numFmt numFmtId="269" formatCode="#,##0\ &quot;£&quot;_);[Red]\(#,##0\ &quot;£&quot;\)"/>
    <numFmt numFmtId="270" formatCode="&quot;£&quot;###,0&quot;.&quot;00_);[Red]\(&quot;£&quot;###,0&quot;.&quot;00\)"/>
    <numFmt numFmtId="271" formatCode="&quot;\&quot;#,##0;[Red]\-&quot;\&quot;#,##0"/>
    <numFmt numFmtId="272" formatCode="&quot;\&quot;#,##0.00;\-&quot;\&quot;#,##0.00"/>
    <numFmt numFmtId="273" formatCode="0#,###,#&quot;.&quot;00"/>
    <numFmt numFmtId="274" formatCode="_ * #,##0_)\ &quot;$&quot;_ ;_ * \(#,##0\)\ &quot;$&quot;_ ;_ * &quot;-&quot;_)\ &quot;$&quot;_ ;_ @_ "/>
    <numFmt numFmtId="275" formatCode="&quot;VND&quot;#,##0_);[Red]\(&quot;VND&quot;#,##0\)"/>
    <numFmt numFmtId="276" formatCode="_ * #,##0_)&quot; $&quot;_ ;_ * \(#,##0&quot;) $&quot;_ ;_ * \-_)&quot; $&quot;_ ;_ @_ "/>
    <numFmt numFmtId="277" formatCode="#,##0.00_);\-#,##0.00_)"/>
    <numFmt numFmtId="278" formatCode="#"/>
    <numFmt numFmtId="279" formatCode="#,##0.0000"/>
    <numFmt numFmtId="280" formatCode="&quot;¡Ì&quot;#,##0;[Red]\-&quot;¡Ì&quot;#,##0"/>
    <numFmt numFmtId="281" formatCode="#,##0.00\ &quot;F&quot;;[Red]\-#,##0.00\ &quot;F&quot;"/>
    <numFmt numFmtId="282" formatCode="#,##0.00&quot; F&quot;;[Red]\-#,##0.00&quot; F&quot;"/>
    <numFmt numFmtId="283" formatCode="_-* #,##0.0\ _F_-;\-* #,##0.0\ _F_-;_-* &quot;-&quot;??\ _F_-;_-@_-"/>
    <numFmt numFmtId="284" formatCode="#,##0.00\ \ "/>
    <numFmt numFmtId="285" formatCode="0.00000000"/>
    <numFmt numFmtId="286" formatCode="_ * #,##0.0_ ;_ * \-#,##0.0_ ;_ * &quot;-&quot;??_ ;_ @_ "/>
    <numFmt numFmtId="287" formatCode="#,##0.00\ \ \ \ "/>
    <numFmt numFmtId="288" formatCode="_(* #.##0.00_);_(* \(#.##0.00\);_(* &quot;-&quot;??_);_(@_)"/>
    <numFmt numFmtId="289" formatCode="###\ ###\ ##0"/>
    <numFmt numFmtId="290" formatCode="&quot;\&quot;#,##0;&quot;\&quot;\-#,##0"/>
    <numFmt numFmtId="291" formatCode="_-* ###,0&quot;.&quot;00\ _F_B_-;\-* ###,0&quot;.&quot;00\ _F_B_-;_-* &quot;-&quot;??\ _F_B_-;_-@_-"/>
    <numFmt numFmtId="292" formatCode="\\#,##0;[Red]&quot;-\&quot;#,##0"/>
    <numFmt numFmtId="293" formatCode="_ * #.##._ ;_ * \-#.##._ ;_ * &quot;-&quot;??_ ;_ @_ⴆ"/>
    <numFmt numFmtId="294" formatCode="#,##0\ &quot;F&quot;;\-#,##0\ &quot;F&quot;"/>
    <numFmt numFmtId="295" formatCode="#,##0\ &quot;F&quot;;[Red]\-#,##0\ &quot;F&quot;"/>
    <numFmt numFmtId="296" formatCode="_-* #,##0\ _F_-;\-* #,##0\ _F_-;_-* &quot;-&quot;??\ _F_-;_-@_-"/>
    <numFmt numFmtId="297" formatCode="#.00\ ##0"/>
    <numFmt numFmtId="298" formatCode="#.\ ##0"/>
    <numFmt numFmtId="299" formatCode="_-* #,##0\ &quot;DM&quot;_-;\-* #,##0\ &quot;DM&quot;_-;_-* &quot;-&quot;\ &quot;DM&quot;_-;_-@_-"/>
    <numFmt numFmtId="300" formatCode="_-* #,##0.00\ &quot;DM&quot;_-;\-* #,##0.00\ &quot;DM&quot;_-;_-* &quot;-&quot;??\ &quot;DM&quot;_-;_-@_-"/>
    <numFmt numFmtId="301" formatCode="#,##0.000"/>
    <numFmt numFmtId="302" formatCode="#,###;\-#,###;&quot;&quot;;_(@_)"/>
    <numFmt numFmtId="303" formatCode="#,##0_ ;\-#,##0\ "/>
    <numFmt numFmtId="304" formatCode="_(* #,##0.000_);_(* \(#,##0.000\);_(* &quot;-&quot;??_);_(@_)"/>
    <numFmt numFmtId="305" formatCode="_(* #,##0.00_);_(* \(#,##0.00\);_(* &quot;-&quot;_);_(@_)"/>
  </numFmts>
  <fonts count="324">
    <font>
      <sz val="12"/>
      <name val=".VnTime"/>
      <family val="2"/>
    </font>
    <font>
      <sz val="13"/>
      <color theme="1"/>
      <name val="Times New Roman"/>
      <family val="2"/>
    </font>
    <font>
      <sz val="13"/>
      <color theme="1"/>
      <name val="Times New Roman"/>
      <family val="2"/>
    </font>
    <font>
      <b/>
      <sz val="12"/>
      <name val="Times New Roman"/>
      <family val="1"/>
    </font>
    <font>
      <sz val="12"/>
      <name val="Times New Roman"/>
      <family val="1"/>
    </font>
    <font>
      <b/>
      <sz val="14"/>
      <name val="Times New Roman"/>
      <family val="1"/>
    </font>
    <font>
      <i/>
      <sz val="14"/>
      <name val="Times New Roman"/>
      <family val="1"/>
    </font>
    <font>
      <sz val="14"/>
      <name val="Times New Roman"/>
      <family val="1"/>
    </font>
    <font>
      <sz val="13"/>
      <name val="Times New Roman"/>
      <family val="1"/>
    </font>
    <font>
      <b/>
      <sz val="11"/>
      <name val="Times New Roman"/>
      <family val="1"/>
    </font>
    <font>
      <b/>
      <sz val="14"/>
      <name val="Times New Romanh"/>
    </font>
    <font>
      <b/>
      <u/>
      <sz val="14"/>
      <name val="Times New Roman"/>
      <family val="1"/>
    </font>
    <font>
      <i/>
      <sz val="12"/>
      <name val="Times New Roman"/>
      <family val="1"/>
    </font>
    <font>
      <b/>
      <i/>
      <sz val="14"/>
      <name val="Times New Roman"/>
      <family val="1"/>
    </font>
    <font>
      <b/>
      <sz val="10"/>
      <name val="Times New Roman"/>
      <family val="1"/>
    </font>
    <font>
      <b/>
      <sz val="14"/>
      <name val="Times New Roman h"/>
    </font>
    <font>
      <sz val="13"/>
      <name val="VnTime"/>
    </font>
    <font>
      <sz val="12"/>
      <name val=".VnArial Narrow"/>
      <family val="2"/>
    </font>
    <font>
      <sz val="11"/>
      <color theme="1"/>
      <name val="Calibri"/>
      <family val="2"/>
      <charset val="163"/>
      <scheme val="minor"/>
    </font>
    <font>
      <sz val="14"/>
      <color theme="1"/>
      <name val="Times New Roman"/>
      <family val="1"/>
    </font>
    <font>
      <b/>
      <sz val="14"/>
      <color theme="1"/>
      <name val="Times New Roman"/>
      <family val="1"/>
    </font>
    <font>
      <b/>
      <sz val="14"/>
      <name val="Times New Roman"/>
      <family val="1"/>
      <charset val="163"/>
    </font>
    <font>
      <sz val="14"/>
      <color theme="1"/>
      <name val="Times New Roman"/>
      <family val="1"/>
      <charset val="163"/>
    </font>
    <font>
      <i/>
      <sz val="10"/>
      <name val="Times New Roman"/>
      <family val="1"/>
    </font>
    <font>
      <sz val="13"/>
      <color theme="1"/>
      <name val="Times New Roman"/>
      <family val="2"/>
    </font>
    <font>
      <sz val="13.5"/>
      <color rgb="FF000000"/>
      <name val="Times New Roman"/>
      <family val="1"/>
    </font>
    <font>
      <b/>
      <sz val="13.5"/>
      <color rgb="FF000000"/>
      <name val="Times New Roman"/>
      <family val="1"/>
    </font>
    <font>
      <sz val="13.5"/>
      <color theme="1"/>
      <name val="Times New Roman"/>
      <family val="1"/>
    </font>
    <font>
      <b/>
      <sz val="13.5"/>
      <color theme="1"/>
      <name val="Times New Roman"/>
      <family val="1"/>
    </font>
    <font>
      <b/>
      <sz val="16"/>
      <color rgb="FF000000"/>
      <name val="Times New Roman"/>
      <family val="1"/>
    </font>
    <font>
      <sz val="15"/>
      <color theme="1"/>
      <name val="Times New Roman"/>
      <family val="1"/>
    </font>
    <font>
      <i/>
      <sz val="14"/>
      <color rgb="FF000000"/>
      <name val="Times New Roman"/>
      <family val="1"/>
    </font>
    <font>
      <i/>
      <sz val="13.5"/>
      <color rgb="FF000000"/>
      <name val="Times New Roman"/>
      <family val="1"/>
    </font>
    <font>
      <b/>
      <sz val="13.5"/>
      <name val="Times New Roman"/>
      <family val="1"/>
    </font>
    <font>
      <i/>
      <sz val="13.5"/>
      <name val="Times New Roman"/>
      <family val="1"/>
    </font>
    <font>
      <sz val="13.5"/>
      <name val="Times New Roman"/>
      <family val="1"/>
    </font>
    <font>
      <b/>
      <sz val="13"/>
      <name val="Times New Roman"/>
      <family val="1"/>
    </font>
    <font>
      <b/>
      <sz val="13.5"/>
      <name val="Times New Roman"/>
      <family val="1"/>
      <charset val="163"/>
    </font>
    <font>
      <i/>
      <sz val="13.5"/>
      <color theme="1"/>
      <name val="Times New Roman"/>
      <family val="1"/>
    </font>
    <font>
      <b/>
      <sz val="12"/>
      <color theme="1"/>
      <name val="Times New Roman"/>
      <family val="1"/>
    </font>
    <font>
      <b/>
      <sz val="14"/>
      <color rgb="FF000000"/>
      <name val="Times New Roman"/>
      <family val="1"/>
    </font>
    <font>
      <sz val="11"/>
      <color theme="1"/>
      <name val="Calibri"/>
      <family val="2"/>
      <scheme val="minor"/>
    </font>
    <font>
      <i/>
      <sz val="13.5"/>
      <color indexed="8"/>
      <name val="Times New Roman"/>
      <family val="1"/>
    </font>
    <font>
      <sz val="13.5"/>
      <color indexed="8"/>
      <name val="Times New Roman"/>
      <family val="1"/>
    </font>
    <font>
      <i/>
      <sz val="13.5"/>
      <color theme="1"/>
      <name val="Times New Roman"/>
      <family val="1"/>
      <charset val="163"/>
    </font>
    <font>
      <sz val="8"/>
      <name val=".VnTime"/>
      <family val="2"/>
    </font>
    <font>
      <sz val="13"/>
      <color theme="1"/>
      <name val="Times New Roman"/>
      <family val="1"/>
    </font>
    <font>
      <sz val="12"/>
      <name val=".VnTime"/>
      <family val="2"/>
    </font>
    <font>
      <sz val="14"/>
      <name val="Times New Roman"/>
      <family val="1"/>
      <charset val="163"/>
    </font>
    <font>
      <i/>
      <sz val="13"/>
      <name val="Times New Roman"/>
      <family val="1"/>
      <charset val="163"/>
    </font>
    <font>
      <i/>
      <sz val="14"/>
      <name val="Times New Roman"/>
      <family val="1"/>
      <charset val="163"/>
    </font>
    <font>
      <i/>
      <sz val="12"/>
      <name val="Times New Roman"/>
      <family val="1"/>
      <charset val="163"/>
    </font>
    <font>
      <i/>
      <sz val="13.5"/>
      <name val="Times New Roman"/>
      <family val="1"/>
      <charset val="163"/>
    </font>
    <font>
      <sz val="13.5"/>
      <name val="Times New Roman"/>
      <family val="1"/>
      <charset val="163"/>
    </font>
    <font>
      <b/>
      <sz val="12"/>
      <name val="Times New Roman"/>
      <family val="1"/>
      <charset val="163"/>
    </font>
    <font>
      <sz val="13"/>
      <name val="Times New Roman"/>
      <family val="1"/>
      <charset val="163"/>
    </font>
    <font>
      <sz val="10"/>
      <name val="Arial"/>
      <family val="2"/>
    </font>
    <font>
      <b/>
      <sz val="13.5"/>
      <color rgb="FF000000"/>
      <name val="Times New Roman"/>
      <family val="1"/>
      <charset val="163"/>
    </font>
    <font>
      <b/>
      <sz val="13.5"/>
      <color theme="1"/>
      <name val="Times New Roman"/>
      <family val="1"/>
      <charset val="163"/>
    </font>
    <font>
      <b/>
      <i/>
      <sz val="12"/>
      <name val="Times New Roman"/>
      <family val="1"/>
    </font>
    <font>
      <b/>
      <sz val="15"/>
      <name val="Times New Roman"/>
      <family val="1"/>
    </font>
    <font>
      <b/>
      <sz val="16"/>
      <name val="Times New Roman"/>
      <family val="1"/>
    </font>
    <font>
      <b/>
      <sz val="16"/>
      <name val="Times New Roman"/>
      <family val="1"/>
      <charset val="163"/>
    </font>
    <font>
      <sz val="16"/>
      <name val="Times New Roman"/>
      <family val="1"/>
      <charset val="163"/>
    </font>
    <font>
      <i/>
      <sz val="16"/>
      <name val="Times New Roman"/>
      <family val="1"/>
      <charset val="163"/>
    </font>
    <font>
      <i/>
      <sz val="13"/>
      <name val="Times New Roman"/>
      <family val="1"/>
    </font>
    <font>
      <sz val="15"/>
      <name val="Times New Roman"/>
      <family val="1"/>
    </font>
    <font>
      <i/>
      <sz val="15"/>
      <name val="Times New Roman"/>
      <family val="1"/>
    </font>
    <font>
      <i/>
      <sz val="16"/>
      <name val="Times New Roman"/>
      <family val="1"/>
    </font>
    <font>
      <b/>
      <sz val="13.5"/>
      <color indexed="8"/>
      <name val="Times New Roman"/>
      <family val="1"/>
      <charset val="163"/>
    </font>
    <font>
      <b/>
      <i/>
      <sz val="13.5"/>
      <color theme="1"/>
      <name val="Times New Roman"/>
      <family val="1"/>
      <charset val="163"/>
    </font>
    <font>
      <b/>
      <i/>
      <sz val="13.5"/>
      <name val="Times New Roman"/>
      <family val="1"/>
      <charset val="163"/>
    </font>
    <font>
      <b/>
      <sz val="17"/>
      <name val="Times New Roman"/>
      <family val="1"/>
    </font>
    <font>
      <i/>
      <sz val="17"/>
      <name val="Times New Roman"/>
      <family val="1"/>
    </font>
    <font>
      <i/>
      <sz val="16"/>
      <color rgb="FF000000"/>
      <name val="Times New Roman"/>
      <family val="1"/>
    </font>
    <font>
      <b/>
      <sz val="15"/>
      <color rgb="FF000000"/>
      <name val="Times New Roman"/>
      <family val="1"/>
    </font>
    <font>
      <i/>
      <sz val="15"/>
      <color rgb="FF000000"/>
      <name val="Times New Roman"/>
      <family val="1"/>
    </font>
    <font>
      <sz val="12"/>
      <name val="Times New Roman"/>
      <family val="1"/>
      <charset val="163"/>
    </font>
    <font>
      <b/>
      <sz val="13"/>
      <name val="Times New Roman"/>
      <family val="1"/>
      <charset val="163"/>
    </font>
    <font>
      <sz val="12"/>
      <name val="Times New Roman"/>
      <family val="1"/>
      <charset val="163"/>
    </font>
    <font>
      <i/>
      <sz val="12"/>
      <color theme="1"/>
      <name val="Times New Roman"/>
      <family val="1"/>
    </font>
    <font>
      <sz val="12"/>
      <name val="Times New Roman"/>
      <family val="1"/>
    </font>
    <font>
      <sz val="13"/>
      <color indexed="8"/>
      <name val="Times New Roman"/>
      <family val="2"/>
    </font>
    <font>
      <sz val="13"/>
      <color indexed="9"/>
      <name val="Times New Roman"/>
      <family val="2"/>
    </font>
    <font>
      <sz val="13"/>
      <color indexed="20"/>
      <name val="Times New Roman"/>
      <family val="2"/>
    </font>
    <font>
      <b/>
      <sz val="13"/>
      <color indexed="52"/>
      <name val="Times New Roman"/>
      <family val="2"/>
    </font>
    <font>
      <b/>
      <sz val="13"/>
      <color indexed="9"/>
      <name val="Times New Roman"/>
      <family val="2"/>
    </font>
    <font>
      <sz val="13"/>
      <name val=".VnTime"/>
      <family val="2"/>
    </font>
    <font>
      <i/>
      <sz val="13"/>
      <color indexed="23"/>
      <name val="Times New Roman"/>
      <family val="2"/>
    </font>
    <font>
      <sz val="13"/>
      <color indexed="17"/>
      <name val="Times New Roman"/>
      <family val="2"/>
    </font>
    <font>
      <b/>
      <sz val="12"/>
      <name val="Arial"/>
      <family val="2"/>
    </font>
    <font>
      <b/>
      <sz val="18"/>
      <name val="Arial"/>
      <family val="2"/>
    </font>
    <font>
      <b/>
      <sz val="11"/>
      <color indexed="56"/>
      <name val="Times New Roman"/>
      <family val="2"/>
    </font>
    <font>
      <sz val="13"/>
      <color indexed="62"/>
      <name val="Times New Roman"/>
      <family val="2"/>
    </font>
    <font>
      <sz val="13"/>
      <color indexed="52"/>
      <name val="Times New Roman"/>
      <family val="2"/>
    </font>
    <font>
      <sz val="12"/>
      <name val="Arial"/>
      <family val="2"/>
    </font>
    <font>
      <sz val="13"/>
      <color indexed="60"/>
      <name val="Times New Roman"/>
      <family val="2"/>
    </font>
    <font>
      <sz val="12"/>
      <name val="VNtimes new roman"/>
      <family val="2"/>
    </font>
    <font>
      <b/>
      <sz val="13"/>
      <color indexed="63"/>
      <name val="Times New Roman"/>
      <family val="2"/>
    </font>
    <font>
      <b/>
      <sz val="18"/>
      <color indexed="56"/>
      <name val="Cambria"/>
      <family val="2"/>
    </font>
    <font>
      <sz val="13"/>
      <color indexed="10"/>
      <name val="Times New Roman"/>
      <family val="2"/>
    </font>
    <font>
      <sz val="14"/>
      <name val="뼻뮝"/>
      <family val="3"/>
      <charset val="129"/>
    </font>
    <font>
      <sz val="12"/>
      <name val="뼻뮝"/>
      <family val="1"/>
      <charset val="129"/>
    </font>
    <font>
      <sz val="12"/>
      <name val="Courier"/>
      <family val="3"/>
    </font>
    <font>
      <sz val="12"/>
      <name val="바탕체"/>
      <family val="1"/>
      <charset val="129"/>
    </font>
    <font>
      <sz val="10"/>
      <name val=" "/>
      <family val="1"/>
      <charset val="136"/>
    </font>
    <font>
      <sz val="10"/>
      <name val="Arial"/>
      <family val="2"/>
      <charset val="163"/>
    </font>
    <font>
      <sz val="11"/>
      <color theme="1"/>
      <name val="times new roman"/>
      <family val="2"/>
      <charset val="163"/>
    </font>
    <font>
      <sz val="11"/>
      <color indexed="8"/>
      <name val="Calibri"/>
      <family val="2"/>
    </font>
    <font>
      <sz val="12"/>
      <color theme="1"/>
      <name val="Times New Roman"/>
      <family val="2"/>
    </font>
    <font>
      <sz val="12"/>
      <color theme="1"/>
      <name val="Times New Roman"/>
      <family val="2"/>
      <charset val="16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Narrow"/>
      <family val="2"/>
    </font>
    <font>
      <sz val="10"/>
      <name val=".VnArial"/>
      <family val="2"/>
    </font>
    <font>
      <b/>
      <sz val="11"/>
      <color indexed="63"/>
      <name val="Calibri"/>
      <family val="2"/>
    </font>
    <font>
      <sz val="11"/>
      <color indexed="10"/>
      <name val="Calibri"/>
      <family val="2"/>
    </font>
    <font>
      <sz val="8"/>
      <name val="Arial"/>
      <family val="2"/>
    </font>
    <font>
      <sz val="12"/>
      <name val="VNI-Times"/>
    </font>
    <font>
      <sz val="12"/>
      <name val="돋움체"/>
      <family val="3"/>
      <charset val="129"/>
    </font>
    <font>
      <sz val="10"/>
      <name val=".VnTime"/>
      <family val="2"/>
    </font>
    <font>
      <sz val="10"/>
      <name val="Helv"/>
      <family val="2"/>
    </font>
    <font>
      <sz val="10"/>
      <name val="Times New Roman"/>
      <family val="1"/>
    </font>
    <font>
      <sz val="12"/>
      <name val=".VnArial"/>
      <family val="2"/>
    </font>
    <font>
      <sz val="10"/>
      <name val="??"/>
      <family val="3"/>
      <charset val="129"/>
    </font>
    <font>
      <sz val="16"/>
      <name val="AngsanaUPC"/>
      <family val="3"/>
    </font>
    <font>
      <sz val="12"/>
      <name val="????"/>
      <family val="1"/>
      <charset val="136"/>
    </font>
    <font>
      <sz val="10"/>
      <name val="AngsanaUPC"/>
      <family val="1"/>
    </font>
    <font>
      <sz val="12"/>
      <name val="|??¢¥¢¬¨Ï"/>
      <family val="1"/>
      <charset val="129"/>
    </font>
    <font>
      <sz val="10"/>
      <name val="VNI-Times"/>
    </font>
    <font>
      <sz val="10"/>
      <name val="MS Sans Serif"/>
      <family val="2"/>
    </font>
    <font>
      <sz val="10"/>
      <color indexed="8"/>
      <name val="Arial"/>
      <family val="2"/>
    </font>
    <font>
      <sz val="10"/>
      <name val="VNtimes new roman"/>
      <family val="2"/>
    </font>
    <font>
      <sz val="10"/>
      <name val="VNI-Helve"/>
    </font>
    <font>
      <sz val="12"/>
      <name val="???"/>
    </font>
    <font>
      <sz val="11"/>
      <name val="‚l‚r ‚oƒSƒVƒbƒN"/>
      <family val="3"/>
      <charset val="128"/>
    </font>
    <font>
      <sz val="11"/>
      <name val="–¾’©"/>
      <family val="1"/>
      <charset val="128"/>
    </font>
    <font>
      <sz val="14"/>
      <name val="Terminal"/>
      <family val="3"/>
      <charset val="128"/>
    </font>
    <font>
      <sz val="14"/>
      <name val="VnTime"/>
    </font>
    <font>
      <b/>
      <sz val="10"/>
      <name val=".VnTimeH"/>
      <family val="2"/>
    </font>
    <font>
      <sz val="11"/>
      <name val=".VnTime"/>
      <family val="2"/>
    </font>
    <font>
      <b/>
      <u/>
      <sz val="14"/>
      <color indexed="8"/>
      <name val=".VnBook-AntiquaH"/>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2"/>
      <color indexed="8"/>
      <name val="Arial Narrow"/>
      <family val="2"/>
    </font>
    <font>
      <b/>
      <sz val="12"/>
      <color indexed="8"/>
      <name val=".VnBook-Antiqua"/>
      <family val="2"/>
    </font>
    <font>
      <i/>
      <sz val="12"/>
      <color indexed="8"/>
      <name val=".VnBook-Antiqua"/>
      <family val="2"/>
    </font>
    <font>
      <sz val="12"/>
      <color indexed="9"/>
      <name val="Arial Narrow"/>
      <family val="2"/>
    </font>
    <font>
      <sz val="14"/>
      <name val=".VnTime"/>
      <family val="2"/>
    </font>
    <font>
      <sz val="12"/>
      <name val="¹UAAA¼"/>
      <family val="3"/>
      <charset val="129"/>
    </font>
    <font>
      <sz val="8"/>
      <name val="Times New Roman"/>
      <family val="1"/>
    </font>
    <font>
      <b/>
      <sz val="12"/>
      <color indexed="63"/>
      <name val="VNI-Times"/>
    </font>
    <font>
      <sz val="12"/>
      <name val="¹ÙÅÁÃ¼"/>
      <charset val="129"/>
    </font>
    <font>
      <sz val="12"/>
      <color indexed="20"/>
      <name val="Arial Narrow"/>
      <family val="2"/>
    </font>
    <font>
      <sz val="12"/>
      <name val="Tms Rmn"/>
    </font>
    <font>
      <sz val="11"/>
      <name val="µ¸¿ò"/>
      <charset val="129"/>
    </font>
    <font>
      <sz val="10"/>
      <name val="±¼¸²A¼"/>
      <family val="3"/>
      <charset val="129"/>
    </font>
    <font>
      <sz val="12"/>
      <name val="¹ÙÅÁÃ¼"/>
      <family val="1"/>
      <charset val="129"/>
    </font>
    <font>
      <sz val="10"/>
      <name val="Helv"/>
    </font>
    <font>
      <b/>
      <sz val="12"/>
      <color indexed="52"/>
      <name val="Arial Narrow"/>
      <family val="2"/>
    </font>
    <font>
      <b/>
      <sz val="10"/>
      <name val="Helv"/>
    </font>
    <font>
      <b/>
      <sz val="12"/>
      <color indexed="9"/>
      <name val="Arial Narrow"/>
      <family val="2"/>
    </font>
    <font>
      <sz val="11"/>
      <name val="VNbook-Antiqua"/>
      <family val="2"/>
    </font>
    <font>
      <sz val="10"/>
      <name val="VNI-Aptima"/>
    </font>
    <font>
      <sz val="11"/>
      <name val="VNtimes new roman"/>
      <family val="2"/>
    </font>
    <font>
      <sz val="11"/>
      <name val="Tms Rmn"/>
    </font>
    <font>
      <sz val="11"/>
      <name val="UVnTime"/>
      <family val="2"/>
    </font>
    <font>
      <sz val="12"/>
      <color indexed="8"/>
      <name val="Times New Roman"/>
      <family val="2"/>
    </font>
    <font>
      <sz val="10"/>
      <name val="BERNHARD"/>
    </font>
    <font>
      <b/>
      <sz val="12"/>
      <name val="VNTime"/>
      <family val="2"/>
    </font>
    <font>
      <sz val="10"/>
      <name val="MS Serif"/>
      <family val="1"/>
    </font>
    <font>
      <b/>
      <sz val="12"/>
      <name val="VNTimeH"/>
      <family val="2"/>
    </font>
    <font>
      <b/>
      <sz val="15"/>
      <color indexed="56"/>
      <name val="Calibri"/>
      <family val="2"/>
    </font>
    <font>
      <b/>
      <sz val="13"/>
      <color indexed="56"/>
      <name val="Calibri"/>
      <family val="2"/>
    </font>
    <font>
      <sz val="1"/>
      <color indexed="8"/>
      <name val="Courier"/>
      <family val="3"/>
    </font>
    <font>
      <sz val="10"/>
      <name val="Arial CE"/>
      <charset val="238"/>
    </font>
    <font>
      <b/>
      <sz val="1"/>
      <color indexed="8"/>
      <name val="Courier"/>
      <family val="3"/>
    </font>
    <font>
      <sz val="10"/>
      <color indexed="16"/>
      <name val="MS Serif"/>
      <family val="1"/>
    </font>
    <font>
      <sz val="14"/>
      <name val="VNtimes new roman"/>
      <family val="2"/>
    </font>
    <font>
      <i/>
      <sz val="12"/>
      <color indexed="23"/>
      <name val="Arial Narrow"/>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6"/>
      <color indexed="14"/>
      <name val="VNottawa"/>
      <family val="2"/>
    </font>
    <font>
      <sz val="8"/>
      <color indexed="8"/>
      <name val="Helvetica"/>
    </font>
    <font>
      <sz val="12"/>
      <name val="VNTime"/>
      <family val="2"/>
    </font>
    <font>
      <sz val="12"/>
      <color indexed="17"/>
      <name val="Arial Narrow"/>
      <family val="2"/>
    </font>
    <font>
      <sz val="10"/>
      <name val=".VnArialH"/>
      <family val="2"/>
    </font>
    <font>
      <b/>
      <sz val="12"/>
      <name val=".VnBook-AntiquaH"/>
      <family val="2"/>
    </font>
    <font>
      <b/>
      <sz val="12"/>
      <color indexed="9"/>
      <name val="Tms Rmn"/>
    </font>
    <font>
      <b/>
      <sz val="12"/>
      <name val="Helv"/>
    </font>
    <font>
      <b/>
      <sz val="11"/>
      <color indexed="56"/>
      <name val="Arial Narrow"/>
      <family val="2"/>
    </font>
    <font>
      <b/>
      <sz val="8"/>
      <name val="MS Sans Serif"/>
      <family val="2"/>
    </font>
    <font>
      <b/>
      <sz val="10"/>
      <name val=".VnTime"/>
      <family val="2"/>
    </font>
    <font>
      <sz val="10"/>
      <name val="vnTimesRoman"/>
    </font>
    <font>
      <b/>
      <sz val="14"/>
      <name val=".VnTimeH"/>
      <family val="2"/>
    </font>
    <font>
      <sz val="12"/>
      <name val="±¼¸²Ã¼"/>
      <family val="3"/>
      <charset val="129"/>
    </font>
    <font>
      <sz val="12"/>
      <color indexed="62"/>
      <name val="Arial Narrow"/>
      <family val="2"/>
    </font>
    <font>
      <u/>
      <sz val="10"/>
      <color indexed="12"/>
      <name val=".VnTime"/>
      <family val="2"/>
    </font>
    <font>
      <u/>
      <sz val="12"/>
      <color indexed="12"/>
      <name val=".VnTime"/>
      <family val="2"/>
    </font>
    <font>
      <u/>
      <sz val="12"/>
      <color indexed="12"/>
      <name val="Arial"/>
      <family val="2"/>
    </font>
    <font>
      <sz val="10"/>
      <name val="VNI-Avo"/>
    </font>
    <font>
      <b/>
      <sz val="14"/>
      <name val=".VnArialH"/>
      <family val="2"/>
    </font>
    <font>
      <sz val="12"/>
      <color indexed="52"/>
      <name val="Arial Narrow"/>
      <family val="2"/>
    </font>
    <font>
      <sz val="8"/>
      <name val="VNarial"/>
      <family val="2"/>
    </font>
    <font>
      <b/>
      <sz val="11"/>
      <name val="Helv"/>
    </font>
    <font>
      <sz val="10"/>
      <name val=".VnAvant"/>
      <family val="2"/>
    </font>
    <font>
      <sz val="12"/>
      <color indexed="60"/>
      <name val="Arial Narrow"/>
      <family val="2"/>
    </font>
    <font>
      <sz val="7"/>
      <name val="Small Fonts"/>
      <family val="2"/>
    </font>
    <font>
      <b/>
      <sz val="12"/>
      <name val="VN-NTime"/>
    </font>
    <font>
      <sz val="12"/>
      <name val="???"/>
      <family val="1"/>
      <charset val="129"/>
    </font>
    <font>
      <sz val="11"/>
      <color indexed="8"/>
      <name val="Helvetica Neue"/>
    </font>
    <font>
      <sz val="10"/>
      <name val="VNlucida sans"/>
      <family val="2"/>
    </font>
    <font>
      <sz val="11"/>
      <name val="VNI-Aptima"/>
    </font>
    <font>
      <b/>
      <sz val="11"/>
      <name val="Arial"/>
      <family val="2"/>
    </font>
    <font>
      <b/>
      <sz val="12"/>
      <color indexed="63"/>
      <name val="Arial Narrow"/>
      <family val="2"/>
    </font>
    <font>
      <sz val="14"/>
      <name val=".VnArial Narrow"/>
      <family val="2"/>
    </font>
    <font>
      <sz val="12"/>
      <color indexed="8"/>
      <name val="Times New Roman"/>
      <family val="1"/>
    </font>
    <font>
      <sz val="12"/>
      <name val="Helv"/>
      <family val="2"/>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b/>
      <sz val="12"/>
      <name val="VNI-Times"/>
    </font>
    <font>
      <sz val="12"/>
      <color indexed="8"/>
      <name val=".VnTime"/>
      <family val="2"/>
    </font>
    <font>
      <sz val="11"/>
      <name val=".VnAvant"/>
      <family val="2"/>
    </font>
    <font>
      <b/>
      <sz val="13"/>
      <color indexed="8"/>
      <name val=".VnTimeH"/>
      <family val="2"/>
    </font>
    <font>
      <b/>
      <u val="double"/>
      <sz val="12"/>
      <color indexed="12"/>
      <name val=".VnBahamasB"/>
      <family val="2"/>
    </font>
    <font>
      <sz val="9.5"/>
      <name val=".VnBlackH"/>
      <family val="2"/>
    </font>
    <font>
      <b/>
      <sz val="10"/>
      <name val=".VnBahamasBH"/>
      <family val="2"/>
    </font>
    <font>
      <b/>
      <sz val="11"/>
      <name val=".VnArialH"/>
      <family val="2"/>
    </font>
    <font>
      <b/>
      <sz val="11"/>
      <color indexed="8"/>
      <name val="Calibri"/>
      <family val="2"/>
    </font>
    <font>
      <b/>
      <sz val="10"/>
      <name val=".VnArialH"/>
      <family val="2"/>
    </font>
    <font>
      <sz val="10"/>
      <name val=".VnArial Narrow"/>
      <family val="2"/>
    </font>
    <font>
      <sz val="9"/>
      <name val="VNswitzerlandCondensed"/>
      <family val="2"/>
    </font>
    <font>
      <sz val="11"/>
      <name val="VNI-Times"/>
    </font>
    <font>
      <sz val="8"/>
      <name val="VNI-Helve"/>
    </font>
    <font>
      <sz val="10"/>
      <color indexed="8"/>
      <name val="MS Sans Serif"/>
      <family val="2"/>
    </font>
    <font>
      <sz val="14"/>
      <name val="VnTime"/>
      <family val="2"/>
    </font>
    <font>
      <b/>
      <sz val="8"/>
      <name val="VN Helvetica"/>
    </font>
    <font>
      <b/>
      <sz val="12"/>
      <name val=".VnTime"/>
      <family val="2"/>
    </font>
    <font>
      <b/>
      <sz val="10"/>
      <name val="VN AvantGBook"/>
    </font>
    <font>
      <b/>
      <sz val="16"/>
      <name val=".VnTime"/>
      <family val="2"/>
    </font>
    <font>
      <sz val="9"/>
      <name val=".VnTime"/>
      <family val="2"/>
    </font>
    <font>
      <sz val="12"/>
      <color indexed="10"/>
      <name val="Arial Narrow"/>
      <family val="2"/>
    </font>
    <font>
      <sz val="10"/>
      <name val="Geneva"/>
      <family val="2"/>
    </font>
    <font>
      <sz val="14"/>
      <name val=".VnArial"/>
      <family val="2"/>
    </font>
    <font>
      <sz val="12"/>
      <color indexed="8"/>
      <name val="바탕체"/>
      <family val="3"/>
    </font>
    <font>
      <sz val="10"/>
      <name val="명조"/>
      <family val="3"/>
      <charset val="129"/>
    </font>
    <font>
      <sz val="10"/>
      <name val="돋움체"/>
      <family val="3"/>
      <charset val="129"/>
    </font>
    <font>
      <sz val="9"/>
      <name val="Arial"/>
      <family val="2"/>
    </font>
    <font>
      <sz val="11"/>
      <color indexed="8"/>
      <name val="Arial"/>
      <family val="2"/>
    </font>
    <font>
      <b/>
      <u/>
      <sz val="13"/>
      <name val="VnTime"/>
    </font>
    <font>
      <sz val="12"/>
      <color indexed="8"/>
      <name val="Times New Roman"/>
      <family val="2"/>
      <charset val="163"/>
    </font>
    <font>
      <sz val="8"/>
      <name val="Tms Rmn"/>
    </font>
    <font>
      <sz val="13"/>
      <color theme="1"/>
      <name val="Calibri"/>
      <family val="2"/>
      <scheme val="minor"/>
    </font>
    <font>
      <sz val="14"/>
      <color theme="1"/>
      <name val="Calibri"/>
      <family val="2"/>
      <scheme val="minor"/>
    </font>
    <font>
      <sz val="14"/>
      <color indexed="8"/>
      <name val="Calibri"/>
      <family val="2"/>
    </font>
    <font>
      <sz val="14"/>
      <color rgb="FF000000"/>
      <name val="Times New Roman"/>
      <family val="1"/>
    </font>
    <font>
      <b/>
      <sz val="12"/>
      <color rgb="FFFF0000"/>
      <name val="Times New Roman"/>
      <family val="1"/>
    </font>
    <font>
      <sz val="9"/>
      <color indexed="81"/>
      <name val="Tahoma"/>
      <family val="2"/>
    </font>
    <font>
      <b/>
      <sz val="9"/>
      <color indexed="81"/>
      <name val="Tahoma"/>
      <family val="2"/>
    </font>
    <font>
      <sz val="12"/>
      <color rgb="FFFF0000"/>
      <name val="Times New Roman"/>
      <family val="1"/>
    </font>
    <font>
      <sz val="13"/>
      <color rgb="FFFF0000"/>
      <name val="Times New Roman"/>
      <family val="1"/>
    </font>
    <font>
      <sz val="14"/>
      <color rgb="FFFF0000"/>
      <name val="Times New Roman"/>
      <family val="1"/>
    </font>
    <font>
      <u/>
      <sz val="9.6"/>
      <color indexed="12"/>
      <name val=".VnTime"/>
      <family val="2"/>
    </font>
    <font>
      <b/>
      <sz val="14"/>
      <name val="Calibri Light"/>
      <family val="1"/>
      <scheme val="major"/>
    </font>
    <font>
      <b/>
      <sz val="11"/>
      <name val="Times New Roman"/>
      <family val="1"/>
      <charset val="163"/>
    </font>
    <font>
      <b/>
      <sz val="14"/>
      <name val="Times New Romanh"/>
      <charset val="163"/>
    </font>
    <font>
      <b/>
      <i/>
      <sz val="13"/>
      <name val="Times New Roman"/>
      <family val="1"/>
    </font>
    <font>
      <sz val="12"/>
      <name val=".VnTime"/>
      <family val="2"/>
    </font>
    <font>
      <b/>
      <sz val="14"/>
      <name val="Times New Roman h"/>
      <charset val="163"/>
    </font>
    <font>
      <b/>
      <sz val="14"/>
      <name val="Arial"/>
      <family val="2"/>
      <charset val="163"/>
    </font>
    <font>
      <b/>
      <i/>
      <sz val="14"/>
      <name val="Times New Roman"/>
      <family val="1"/>
      <charset val="163"/>
    </font>
    <font>
      <sz val="14"/>
      <color rgb="FF0000FF"/>
      <name val="Times New Roman"/>
      <family val="1"/>
    </font>
    <font>
      <b/>
      <sz val="10"/>
      <color rgb="FFFF0000"/>
      <name val="Times New Roman"/>
      <family val="1"/>
    </font>
    <font>
      <b/>
      <sz val="14"/>
      <color rgb="FFFF0000"/>
      <name val="Times New Roman"/>
      <family val="1"/>
    </font>
    <font>
      <b/>
      <sz val="14"/>
      <color theme="1"/>
      <name val="Times New Roman"/>
      <family val="1"/>
      <charset val="163"/>
    </font>
    <font>
      <b/>
      <sz val="11"/>
      <color theme="1"/>
      <name val="Times New Roman"/>
      <family val="1"/>
    </font>
    <font>
      <b/>
      <sz val="8"/>
      <name val="Times New Roman"/>
      <family val="1"/>
    </font>
    <font>
      <b/>
      <sz val="8"/>
      <color theme="1"/>
      <name val="Times New Roman"/>
      <family val="1"/>
    </font>
    <font>
      <sz val="12"/>
      <color theme="1"/>
      <name val="Times New Roman"/>
      <family val="1"/>
    </font>
    <font>
      <b/>
      <sz val="15"/>
      <name val="Times New Roman"/>
      <family val="1"/>
      <charset val="163"/>
    </font>
    <font>
      <i/>
      <sz val="15"/>
      <name val="Times New Roman"/>
      <family val="1"/>
      <charset val="163"/>
    </font>
    <font>
      <sz val="13.5"/>
      <color theme="0"/>
      <name val="Times New Roman"/>
      <family val="1"/>
    </font>
    <font>
      <sz val="15"/>
      <color theme="0"/>
      <name val="Times New Roman"/>
      <family val="1"/>
    </font>
    <font>
      <b/>
      <sz val="13.5"/>
      <color theme="0"/>
      <name val="Times New Roman"/>
      <family val="1"/>
    </font>
    <font>
      <i/>
      <sz val="13.5"/>
      <color theme="0"/>
      <name val="Times New Roman"/>
      <family val="1"/>
    </font>
    <font>
      <sz val="12"/>
      <color theme="0"/>
      <name val="Times New Roman"/>
      <family val="1"/>
    </font>
    <font>
      <sz val="13"/>
      <color theme="0"/>
      <name val="Times New Roman"/>
      <family val="1"/>
    </font>
    <font>
      <b/>
      <sz val="11"/>
      <color theme="0"/>
      <name val="Times New Roman"/>
      <family val="1"/>
    </font>
    <font>
      <sz val="14"/>
      <color theme="0"/>
      <name val="Times New Roman"/>
      <family val="1"/>
    </font>
    <font>
      <i/>
      <sz val="12"/>
      <color theme="0"/>
      <name val="Times New Roman"/>
      <family val="1"/>
    </font>
    <font>
      <i/>
      <sz val="14"/>
      <color theme="0"/>
      <name val="Times New Roman"/>
      <family val="1"/>
    </font>
  </fonts>
  <fills count="71">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64"/>
      </patternFill>
    </fill>
    <fill>
      <patternFill patternType="solid">
        <fgColor indexed="13"/>
        <bgColor indexed="64"/>
      </patternFill>
    </fill>
    <fill>
      <patternFill patternType="solid">
        <fgColor indexed="9"/>
        <bgColor indexed="9"/>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9"/>
        <bgColor indexed="10"/>
      </patternFill>
    </fill>
  </fills>
  <borders count="9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thin">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diagonal/>
    </border>
    <border>
      <left/>
      <right/>
      <top style="thin">
        <color indexed="64"/>
      </top>
      <bottom/>
      <diagonal/>
    </border>
    <border>
      <left style="thin">
        <color rgb="FF000000"/>
      </left>
      <right style="thin">
        <color rgb="FF000000"/>
      </right>
      <top/>
      <bottom style="hair">
        <color rgb="FF000000"/>
      </bottom>
      <diagonal/>
    </border>
    <border>
      <left style="thin">
        <color rgb="FF000000"/>
      </left>
      <right style="thin">
        <color rgb="FF000000"/>
      </right>
      <top/>
      <bottom style="thin">
        <color indexed="64"/>
      </bottom>
      <diagonal/>
    </border>
    <border>
      <left style="thin">
        <color indexed="64"/>
      </left>
      <right style="thin">
        <color indexed="64"/>
      </right>
      <top style="hair">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style="double">
        <color indexed="64"/>
      </right>
      <top/>
      <bottom/>
      <diagonal/>
    </border>
    <border>
      <left/>
      <right/>
      <top/>
      <bottom style="thick">
        <color indexed="62"/>
      </bottom>
      <diagonal/>
    </border>
    <border>
      <left/>
      <right/>
      <top/>
      <bottom style="thick">
        <color indexed="22"/>
      </bottom>
      <diagonal/>
    </border>
    <border>
      <left/>
      <right/>
      <top style="double">
        <color indexed="64"/>
      </top>
      <bottom style="double">
        <color indexed="64"/>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rgb="FF000000"/>
      </left>
      <right style="thin">
        <color rgb="FF000000"/>
      </right>
      <top style="hair">
        <color rgb="FF000000"/>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952">
    <xf numFmtId="0" fontId="0" fillId="0" borderId="0"/>
    <xf numFmtId="0" fontId="16" fillId="0" borderId="0"/>
    <xf numFmtId="0" fontId="17" fillId="0" borderId="0"/>
    <xf numFmtId="0" fontId="18" fillId="0" borderId="0"/>
    <xf numFmtId="0" fontId="24" fillId="0" borderId="0"/>
    <xf numFmtId="0" fontId="41" fillId="0" borderId="0"/>
    <xf numFmtId="0" fontId="41" fillId="0" borderId="0"/>
    <xf numFmtId="0" fontId="47" fillId="0" borderId="0"/>
    <xf numFmtId="0" fontId="56" fillId="0" borderId="0"/>
    <xf numFmtId="0" fontId="56" fillId="0" borderId="0"/>
    <xf numFmtId="170" fontId="41" fillId="0" borderId="0" applyFont="0" applyFill="0" applyBorder="0" applyAlignment="0" applyProtection="0"/>
    <xf numFmtId="0" fontId="41" fillId="0" borderId="0"/>
    <xf numFmtId="0" fontId="77" fillId="0" borderId="0"/>
    <xf numFmtId="170" fontId="4" fillId="0" borderId="0" applyFont="0" applyFill="0" applyBorder="0" applyAlignment="0" applyProtection="0"/>
    <xf numFmtId="0" fontId="4" fillId="0" borderId="0"/>
    <xf numFmtId="0" fontId="79" fillId="0" borderId="0"/>
    <xf numFmtId="170" fontId="17" fillId="0" borderId="0" applyFont="0" applyFill="0" applyBorder="0" applyAlignment="0" applyProtection="0"/>
    <xf numFmtId="0" fontId="4" fillId="0" borderId="0"/>
    <xf numFmtId="0" fontId="56" fillId="0" borderId="0"/>
    <xf numFmtId="0" fontId="81" fillId="0" borderId="0"/>
    <xf numFmtId="0" fontId="82" fillId="3" borderId="0" applyNumberFormat="0" applyBorder="0" applyAlignment="0" applyProtection="0"/>
    <xf numFmtId="0" fontId="82" fillId="4" borderId="0" applyNumberFormat="0" applyBorder="0" applyAlignment="0" applyProtection="0"/>
    <xf numFmtId="0" fontId="82" fillId="5" borderId="0" applyNumberFormat="0" applyBorder="0" applyAlignment="0" applyProtection="0"/>
    <xf numFmtId="0" fontId="82" fillId="6" borderId="0" applyNumberFormat="0" applyBorder="0" applyAlignment="0" applyProtection="0"/>
    <xf numFmtId="0" fontId="82" fillId="7" borderId="0" applyNumberFormat="0" applyBorder="0" applyAlignment="0" applyProtection="0"/>
    <xf numFmtId="0" fontId="82" fillId="8" borderId="0" applyNumberFormat="0" applyBorder="0" applyAlignment="0" applyProtection="0"/>
    <xf numFmtId="0" fontId="82" fillId="9" borderId="0" applyNumberFormat="0" applyBorder="0" applyAlignment="0" applyProtection="0"/>
    <xf numFmtId="0" fontId="82" fillId="10" borderId="0" applyNumberFormat="0" applyBorder="0" applyAlignment="0" applyProtection="0"/>
    <xf numFmtId="0" fontId="82" fillId="11" borderId="0" applyNumberFormat="0" applyBorder="0" applyAlignment="0" applyProtection="0"/>
    <xf numFmtId="0" fontId="82" fillId="6" borderId="0" applyNumberFormat="0" applyBorder="0" applyAlignment="0" applyProtection="0"/>
    <xf numFmtId="0" fontId="82" fillId="9" borderId="0" applyNumberFormat="0" applyBorder="0" applyAlignment="0" applyProtection="0"/>
    <xf numFmtId="0" fontId="82" fillId="12" borderId="0" applyNumberFormat="0" applyBorder="0" applyAlignment="0" applyProtection="0"/>
    <xf numFmtId="0" fontId="83" fillId="13" borderId="0" applyNumberFormat="0" applyBorder="0" applyAlignment="0" applyProtection="0"/>
    <xf numFmtId="0" fontId="83" fillId="10" borderId="0" applyNumberFormat="0" applyBorder="0" applyAlignment="0" applyProtection="0"/>
    <xf numFmtId="0" fontId="83" fillId="11" borderId="0" applyNumberFormat="0" applyBorder="0" applyAlignment="0" applyProtection="0"/>
    <xf numFmtId="0" fontId="83" fillId="14" borderId="0" applyNumberFormat="0" applyBorder="0" applyAlignment="0" applyProtection="0"/>
    <xf numFmtId="0" fontId="83" fillId="15" borderId="0" applyNumberFormat="0" applyBorder="0" applyAlignment="0" applyProtection="0"/>
    <xf numFmtId="0" fontId="83" fillId="16" borderId="0" applyNumberFormat="0" applyBorder="0" applyAlignment="0" applyProtection="0"/>
    <xf numFmtId="0" fontId="83" fillId="17" borderId="0" applyNumberFormat="0" applyBorder="0" applyAlignment="0" applyProtection="0"/>
    <xf numFmtId="0" fontId="83" fillId="18" borderId="0" applyNumberFormat="0" applyBorder="0" applyAlignment="0" applyProtection="0"/>
    <xf numFmtId="0" fontId="83" fillId="19" borderId="0" applyNumberFormat="0" applyBorder="0" applyAlignment="0" applyProtection="0"/>
    <xf numFmtId="0" fontId="83" fillId="14" borderId="0" applyNumberFormat="0" applyBorder="0" applyAlignment="0" applyProtection="0"/>
    <xf numFmtId="0" fontId="83" fillId="15" borderId="0" applyNumberFormat="0" applyBorder="0" applyAlignment="0" applyProtection="0"/>
    <xf numFmtId="0" fontId="83" fillId="20" borderId="0" applyNumberFormat="0" applyBorder="0" applyAlignment="0" applyProtection="0"/>
    <xf numFmtId="0" fontId="84" fillId="4" borderId="0" applyNumberFormat="0" applyBorder="0" applyAlignment="0" applyProtection="0"/>
    <xf numFmtId="0" fontId="85" fillId="21" borderId="30" applyNumberFormat="0" applyAlignment="0" applyProtection="0"/>
    <xf numFmtId="43" fontId="18" fillId="0" borderId="0" applyFont="0" applyFill="0" applyBorder="0" applyAlignment="0" applyProtection="0"/>
    <xf numFmtId="183" fontId="56" fillId="0" borderId="0" applyFill="0" applyBorder="0" applyAlignment="0" applyProtection="0"/>
    <xf numFmtId="165" fontId="17" fillId="0" borderId="0" applyFont="0" applyFill="0" applyBorder="0" applyAlignment="0" applyProtection="0"/>
    <xf numFmtId="3" fontId="56" fillId="0" borderId="0" applyFont="0" applyFill="0" applyBorder="0" applyAlignment="0" applyProtection="0"/>
    <xf numFmtId="182" fontId="87" fillId="0" borderId="0" applyFont="0" applyFill="0" applyBorder="0" applyAlignment="0" applyProtection="0"/>
    <xf numFmtId="177" fontId="56" fillId="0" borderId="0" applyFont="0" applyFill="0" applyBorder="0" applyAlignment="0" applyProtection="0"/>
    <xf numFmtId="0" fontId="86" fillId="22" borderId="31" applyNumberFormat="0" applyAlignment="0" applyProtection="0"/>
    <xf numFmtId="0" fontId="56" fillId="0" borderId="0" applyFont="0" applyFill="0" applyBorder="0" applyAlignment="0" applyProtection="0"/>
    <xf numFmtId="0" fontId="88" fillId="0" borderId="0" applyNumberFormat="0" applyFill="0" applyBorder="0" applyAlignment="0" applyProtection="0"/>
    <xf numFmtId="2" fontId="56" fillId="0" borderId="0" applyFont="0" applyFill="0" applyBorder="0" applyAlignment="0" applyProtection="0"/>
    <xf numFmtId="0" fontId="89" fillId="5" borderId="0" applyNumberFormat="0" applyBorder="0" applyAlignment="0" applyProtection="0"/>
    <xf numFmtId="0" fontId="90" fillId="0" borderId="32" applyNumberFormat="0" applyAlignment="0" applyProtection="0">
      <alignment horizontal="left" vertical="center"/>
    </xf>
    <xf numFmtId="0" fontId="90" fillId="0" borderId="33">
      <alignment horizontal="left" vertical="center"/>
    </xf>
    <xf numFmtId="0" fontId="91" fillId="0" borderId="0" applyNumberFormat="0" applyFill="0" applyBorder="0" applyAlignment="0" applyProtection="0"/>
    <xf numFmtId="0" fontId="90" fillId="0" borderId="0" applyNumberFormat="0" applyFill="0" applyBorder="0" applyAlignment="0" applyProtection="0"/>
    <xf numFmtId="0" fontId="92" fillId="0" borderId="34" applyNumberFormat="0" applyFill="0" applyAlignment="0" applyProtection="0"/>
    <xf numFmtId="0" fontId="92" fillId="0" borderId="0" applyNumberFormat="0" applyFill="0" applyBorder="0" applyAlignment="0" applyProtection="0"/>
    <xf numFmtId="0" fontId="93" fillId="8" borderId="30" applyNumberFormat="0" applyAlignment="0" applyProtection="0"/>
    <xf numFmtId="0" fontId="94" fillId="0" borderId="35" applyNumberFormat="0" applyFill="0" applyAlignment="0" applyProtection="0"/>
    <xf numFmtId="0" fontId="95" fillId="0" borderId="0" applyNumberFormat="0" applyFont="0" applyFill="0" applyAlignment="0"/>
    <xf numFmtId="0" fontId="96" fillId="23" borderId="0" applyNumberFormat="0" applyBorder="0" applyAlignment="0" applyProtection="0"/>
    <xf numFmtId="181" fontId="97" fillId="0" borderId="0"/>
    <xf numFmtId="0" fontId="87" fillId="0" borderId="0"/>
    <xf numFmtId="0" fontId="81" fillId="0" borderId="0"/>
    <xf numFmtId="0" fontId="87" fillId="24" borderId="36" applyNumberFormat="0" applyFont="0" applyAlignment="0" applyProtection="0"/>
    <xf numFmtId="0" fontId="98" fillId="21" borderId="37" applyNumberFormat="0" applyAlignment="0" applyProtection="0"/>
    <xf numFmtId="0" fontId="99" fillId="0" borderId="0" applyNumberFormat="0" applyFill="0" applyBorder="0" applyAlignment="0" applyProtection="0"/>
    <xf numFmtId="0" fontId="56" fillId="0" borderId="38" applyNumberFormat="0" applyFont="0" applyFill="0" applyAlignment="0" applyProtection="0"/>
    <xf numFmtId="0" fontId="100" fillId="0" borderId="0" applyNumberFormat="0" applyFill="0" applyBorder="0" applyAlignment="0" applyProtection="0"/>
    <xf numFmtId="40" fontId="101" fillId="0" borderId="0" applyFont="0" applyFill="0" applyBorder="0" applyAlignment="0" applyProtection="0"/>
    <xf numFmtId="38" fontId="101" fillId="0" borderId="0" applyFont="0" applyFill="0" applyBorder="0" applyAlignment="0" applyProtection="0"/>
    <xf numFmtId="0" fontId="101" fillId="0" borderId="0" applyFont="0" applyFill="0" applyBorder="0" applyAlignment="0" applyProtection="0"/>
    <xf numFmtId="0" fontId="101" fillId="0" borderId="0" applyFont="0" applyFill="0" applyBorder="0" applyAlignment="0" applyProtection="0"/>
    <xf numFmtId="0" fontId="102" fillId="0" borderId="0"/>
    <xf numFmtId="166" fontId="103" fillId="0" borderId="0" applyFont="0" applyFill="0" applyBorder="0" applyAlignment="0" applyProtection="0"/>
    <xf numFmtId="0" fontId="105" fillId="0" borderId="0" applyFont="0" applyFill="0" applyBorder="0" applyAlignment="0" applyProtection="0"/>
    <xf numFmtId="0" fontId="105" fillId="0" borderId="0" applyFont="0" applyFill="0" applyBorder="0" applyAlignment="0" applyProtection="0"/>
    <xf numFmtId="0" fontId="4" fillId="0" borderId="0">
      <alignment vertical="center"/>
    </xf>
    <xf numFmtId="0" fontId="2" fillId="0" borderId="0"/>
    <xf numFmtId="170" fontId="2"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84" fontId="106" fillId="0" borderId="0" applyFont="0" applyFill="0" applyBorder="0" applyAlignment="0" applyProtection="0"/>
    <xf numFmtId="165" fontId="17" fillId="0" borderId="0" applyFont="0" applyFill="0" applyBorder="0" applyAlignment="0" applyProtection="0"/>
    <xf numFmtId="0" fontId="106" fillId="0" borderId="0"/>
    <xf numFmtId="9" fontId="17" fillId="0" borderId="0" applyFont="0" applyFill="0" applyBorder="0" applyAlignment="0" applyProtection="0"/>
    <xf numFmtId="0" fontId="107" fillId="0" borderId="0"/>
    <xf numFmtId="0" fontId="2" fillId="0" borderId="0"/>
    <xf numFmtId="0" fontId="107" fillId="0" borderId="0"/>
    <xf numFmtId="0" fontId="41" fillId="0" borderId="0"/>
    <xf numFmtId="43" fontId="41" fillId="0" borderId="0" applyFont="0" applyFill="0" applyBorder="0" applyAlignment="0" applyProtection="0"/>
    <xf numFmtId="165" fontId="56" fillId="0" borderId="0" applyFont="0" applyFill="0" applyBorder="0" applyAlignment="0" applyProtection="0"/>
    <xf numFmtId="183" fontId="56" fillId="0" borderId="0" applyFill="0" applyBorder="0" applyAlignment="0" applyProtection="0"/>
    <xf numFmtId="0" fontId="41" fillId="0" borderId="0"/>
    <xf numFmtId="165" fontId="41" fillId="0" borderId="0" applyFont="0" applyFill="0" applyBorder="0" applyAlignment="0" applyProtection="0"/>
    <xf numFmtId="9" fontId="41" fillId="0" borderId="0" applyFont="0" applyFill="0" applyBorder="0" applyAlignment="0" applyProtection="0"/>
    <xf numFmtId="0" fontId="18" fillId="0" borderId="0"/>
    <xf numFmtId="9" fontId="18" fillId="0" borderId="0" applyFont="0" applyFill="0" applyBorder="0" applyAlignment="0" applyProtection="0"/>
    <xf numFmtId="0" fontId="56" fillId="0" borderId="0"/>
    <xf numFmtId="0" fontId="56" fillId="0" borderId="0"/>
    <xf numFmtId="165" fontId="108" fillId="0" borderId="0" applyFont="0" applyFill="0" applyBorder="0" applyAlignment="0" applyProtection="0"/>
    <xf numFmtId="0" fontId="41" fillId="0" borderId="0"/>
    <xf numFmtId="0" fontId="41" fillId="0" borderId="0"/>
    <xf numFmtId="0" fontId="41" fillId="0" borderId="0"/>
    <xf numFmtId="0" fontId="77" fillId="0" borderId="0"/>
    <xf numFmtId="0" fontId="77" fillId="0" borderId="0"/>
    <xf numFmtId="0" fontId="56" fillId="0" borderId="0"/>
    <xf numFmtId="0" fontId="108" fillId="25" borderId="0" applyNumberFormat="0" applyBorder="0" applyAlignment="0" applyProtection="0"/>
    <xf numFmtId="0" fontId="108" fillId="26" borderId="0" applyNumberFormat="0" applyBorder="0" applyAlignment="0" applyProtection="0"/>
    <xf numFmtId="0" fontId="108" fillId="27" borderId="0" applyNumberFormat="0" applyBorder="0" applyAlignment="0" applyProtection="0"/>
    <xf numFmtId="0" fontId="108" fillId="28" borderId="0" applyNumberFormat="0" applyBorder="0" applyAlignment="0" applyProtection="0"/>
    <xf numFmtId="0" fontId="108" fillId="29" borderId="0" applyNumberFormat="0" applyBorder="0" applyAlignment="0" applyProtection="0"/>
    <xf numFmtId="0" fontId="108" fillId="30" borderId="0" applyNumberFormat="0" applyBorder="0" applyAlignment="0" applyProtection="0"/>
    <xf numFmtId="0" fontId="108" fillId="31" borderId="0" applyNumberFormat="0" applyBorder="0" applyAlignment="0" applyProtection="0"/>
    <xf numFmtId="0" fontId="108" fillId="32" borderId="0" applyNumberFormat="0" applyBorder="0" applyAlignment="0" applyProtection="0"/>
    <xf numFmtId="0" fontId="108" fillId="33" borderId="0" applyNumberFormat="0" applyBorder="0" applyAlignment="0" applyProtection="0"/>
    <xf numFmtId="0" fontId="108" fillId="28" borderId="0" applyNumberFormat="0" applyBorder="0" applyAlignment="0" applyProtection="0"/>
    <xf numFmtId="0" fontId="108" fillId="31" borderId="0" applyNumberFormat="0" applyBorder="0" applyAlignment="0" applyProtection="0"/>
    <xf numFmtId="0" fontId="108" fillId="34" borderId="0" applyNumberFormat="0" applyBorder="0" applyAlignment="0" applyProtection="0"/>
    <xf numFmtId="0" fontId="111" fillId="35" borderId="0" applyNumberFormat="0" applyBorder="0" applyAlignment="0" applyProtection="0"/>
    <xf numFmtId="0" fontId="111" fillId="32" borderId="0" applyNumberFormat="0" applyBorder="0" applyAlignment="0" applyProtection="0"/>
    <xf numFmtId="0" fontId="111" fillId="33" borderId="0" applyNumberFormat="0" applyBorder="0" applyAlignment="0" applyProtection="0"/>
    <xf numFmtId="0" fontId="111" fillId="36" borderId="0" applyNumberFormat="0" applyBorder="0" applyAlignment="0" applyProtection="0"/>
    <xf numFmtId="0" fontId="111" fillId="37" borderId="0" applyNumberFormat="0" applyBorder="0" applyAlignment="0" applyProtection="0"/>
    <xf numFmtId="0" fontId="111" fillId="38" borderId="0" applyNumberFormat="0" applyBorder="0" applyAlignment="0" applyProtection="0"/>
    <xf numFmtId="0" fontId="111" fillId="39" borderId="0" applyNumberFormat="0" applyBorder="0" applyAlignment="0" applyProtection="0"/>
    <xf numFmtId="0" fontId="111" fillId="40" borderId="0" applyNumberFormat="0" applyBorder="0" applyAlignment="0" applyProtection="0"/>
    <xf numFmtId="0" fontId="111" fillId="41" borderId="0" applyNumberFormat="0" applyBorder="0" applyAlignment="0" applyProtection="0"/>
    <xf numFmtId="0" fontId="111" fillId="36" borderId="0" applyNumberFormat="0" applyBorder="0" applyAlignment="0" applyProtection="0"/>
    <xf numFmtId="0" fontId="111" fillId="37" borderId="0" applyNumberFormat="0" applyBorder="0" applyAlignment="0" applyProtection="0"/>
    <xf numFmtId="0" fontId="111" fillId="42" borderId="0" applyNumberFormat="0" applyBorder="0" applyAlignment="0" applyProtection="0"/>
    <xf numFmtId="0" fontId="56" fillId="0" borderId="0"/>
    <xf numFmtId="0" fontId="56" fillId="0" borderId="0"/>
    <xf numFmtId="0" fontId="112" fillId="26" borderId="0" applyNumberFormat="0" applyBorder="0" applyAlignment="0" applyProtection="0"/>
    <xf numFmtId="0" fontId="113" fillId="43" borderId="40" applyNumberFormat="0" applyAlignment="0" applyProtection="0"/>
    <xf numFmtId="0" fontId="114" fillId="44" borderId="31" applyNumberFormat="0" applyAlignment="0" applyProtection="0"/>
    <xf numFmtId="165" fontId="56" fillId="0" borderId="0" applyFont="0" applyFill="0" applyBorder="0" applyAlignment="0" applyProtection="0"/>
    <xf numFmtId="165" fontId="56" fillId="0" borderId="0" applyFont="0" applyFill="0" applyBorder="0" applyAlignment="0" applyProtection="0"/>
    <xf numFmtId="183" fontId="56" fillId="0" borderId="0" applyFill="0" applyBorder="0" applyAlignment="0" applyProtection="0"/>
    <xf numFmtId="165" fontId="56" fillId="0" borderId="0" applyFont="0" applyFill="0" applyBorder="0" applyAlignment="0" applyProtection="0"/>
    <xf numFmtId="3" fontId="56" fillId="0" borderId="0" applyFill="0" applyBorder="0" applyAlignment="0" applyProtection="0"/>
    <xf numFmtId="188" fontId="56" fillId="0" borderId="0" applyFill="0" applyBorder="0" applyAlignment="0" applyProtection="0"/>
    <xf numFmtId="0" fontId="56" fillId="0" borderId="0" applyFill="0" applyBorder="0" applyAlignment="0" applyProtection="0"/>
    <xf numFmtId="0" fontId="115" fillId="0" borderId="0" applyNumberFormat="0" applyFill="0" applyBorder="0" applyAlignment="0" applyProtection="0"/>
    <xf numFmtId="2" fontId="56" fillId="0" borderId="0" applyFill="0" applyBorder="0" applyAlignment="0" applyProtection="0"/>
    <xf numFmtId="0" fontId="116" fillId="27" borderId="0" applyNumberFormat="0" applyBorder="0" applyAlignment="0" applyProtection="0"/>
    <xf numFmtId="0" fontId="117" fillId="0" borderId="34" applyNumberFormat="0" applyFill="0" applyAlignment="0" applyProtection="0"/>
    <xf numFmtId="0" fontId="117" fillId="0" borderId="0" applyNumberFormat="0" applyFill="0" applyBorder="0" applyAlignment="0" applyProtection="0"/>
    <xf numFmtId="0" fontId="118" fillId="30" borderId="40" applyNumberFormat="0" applyAlignment="0" applyProtection="0"/>
    <xf numFmtId="0" fontId="119" fillId="0" borderId="35" applyNumberFormat="0" applyFill="0" applyAlignment="0" applyProtection="0"/>
    <xf numFmtId="0" fontId="120" fillId="45" borderId="0" applyNumberFormat="0" applyBorder="0" applyAlignment="0" applyProtection="0"/>
    <xf numFmtId="0" fontId="121" fillId="0" borderId="0"/>
    <xf numFmtId="0" fontId="122" fillId="0" borderId="0"/>
    <xf numFmtId="0" fontId="108" fillId="0" borderId="0"/>
    <xf numFmtId="0" fontId="55" fillId="0" borderId="0"/>
    <xf numFmtId="0" fontId="108" fillId="0" borderId="0"/>
    <xf numFmtId="0" fontId="56" fillId="46" borderId="41" applyNumberFormat="0" applyAlignment="0" applyProtection="0"/>
    <xf numFmtId="0" fontId="123" fillId="43" borderId="42" applyNumberFormat="0" applyAlignment="0" applyProtection="0"/>
    <xf numFmtId="0" fontId="56" fillId="0" borderId="43" applyNumberFormat="0" applyFill="0" applyAlignment="0" applyProtection="0"/>
    <xf numFmtId="0" fontId="124" fillId="0" borderId="0" applyNumberFormat="0" applyFill="0" applyBorder="0" applyAlignment="0" applyProtection="0"/>
    <xf numFmtId="0" fontId="56" fillId="0" borderId="0"/>
    <xf numFmtId="0" fontId="56" fillId="0" borderId="0"/>
    <xf numFmtId="165" fontId="56" fillId="0" borderId="0" applyFont="0" applyFill="0" applyBorder="0" applyAlignment="0" applyProtection="0"/>
    <xf numFmtId="165" fontId="56" fillId="0" borderId="0" applyFont="0" applyFill="0" applyBorder="0" applyAlignment="0" applyProtection="0"/>
    <xf numFmtId="165" fontId="56" fillId="0" borderId="0" applyFont="0" applyFill="0" applyBorder="0" applyAlignment="0" applyProtection="0"/>
    <xf numFmtId="165" fontId="108" fillId="0" borderId="0" applyFont="0" applyFill="0" applyBorder="0" applyAlignment="0" applyProtection="0"/>
    <xf numFmtId="165" fontId="56" fillId="0" borderId="0" applyFont="0" applyFill="0" applyBorder="0" applyAlignment="0" applyProtection="0"/>
    <xf numFmtId="165" fontId="56" fillId="0" borderId="0" applyFont="0" applyFill="0" applyBorder="0" applyAlignment="0" applyProtection="0"/>
    <xf numFmtId="165" fontId="56" fillId="0" borderId="0" applyFont="0" applyFill="0" applyBorder="0" applyAlignment="0" applyProtection="0"/>
    <xf numFmtId="165" fontId="56" fillId="0" borderId="0" applyFont="0" applyFill="0" applyBorder="0" applyAlignment="0" applyProtection="0"/>
    <xf numFmtId="165" fontId="56" fillId="0" borderId="0" applyFont="0" applyFill="0" applyBorder="0" applyAlignment="0" applyProtection="0"/>
    <xf numFmtId="165" fontId="56" fillId="0" borderId="0" applyFont="0" applyFill="0" applyBorder="0" applyAlignment="0" applyProtection="0"/>
    <xf numFmtId="165" fontId="56" fillId="0" borderId="0" applyFont="0" applyFill="0" applyBorder="0" applyAlignment="0" applyProtection="0"/>
    <xf numFmtId="165" fontId="56" fillId="0" borderId="0" applyFont="0" applyFill="0" applyBorder="0" applyAlignment="0" applyProtection="0"/>
    <xf numFmtId="165" fontId="56" fillId="0" borderId="0" applyFont="0" applyFill="0" applyBorder="0" applyAlignment="0" applyProtection="0"/>
    <xf numFmtId="165" fontId="56" fillId="0" borderId="0" applyFont="0" applyFill="0" applyBorder="0" applyAlignment="0" applyProtection="0"/>
    <xf numFmtId="0" fontId="108" fillId="0" borderId="0"/>
    <xf numFmtId="9" fontId="108" fillId="0" borderId="0" applyFont="0" applyFill="0" applyBorder="0" applyAlignment="0" applyProtection="0"/>
    <xf numFmtId="165" fontId="56" fillId="0" borderId="0" applyFont="0" applyFill="0" applyBorder="0" applyAlignment="0" applyProtection="0"/>
    <xf numFmtId="0" fontId="56" fillId="0" borderId="0"/>
    <xf numFmtId="0" fontId="41" fillId="0" borderId="0"/>
    <xf numFmtId="165" fontId="41" fillId="0" borderId="0" applyFont="0" applyFill="0" applyBorder="0" applyAlignment="0" applyProtection="0"/>
    <xf numFmtId="3" fontId="87" fillId="0" borderId="0"/>
    <xf numFmtId="0" fontId="41" fillId="0" borderId="0"/>
    <xf numFmtId="165" fontId="41" fillId="0" borderId="0" applyFont="0" applyFill="0" applyBorder="0" applyAlignment="0" applyProtection="0"/>
    <xf numFmtId="165" fontId="41" fillId="0" borderId="0" applyFont="0" applyFill="0" applyBorder="0" applyAlignment="0" applyProtection="0"/>
    <xf numFmtId="43" fontId="18" fillId="0" borderId="0" applyFont="0" applyFill="0" applyBorder="0" applyAlignment="0" applyProtection="0"/>
    <xf numFmtId="0" fontId="18" fillId="0" borderId="0"/>
    <xf numFmtId="175" fontId="126" fillId="0" borderId="0" applyFont="0" applyFill="0" applyBorder="0" applyAlignment="0" applyProtection="0"/>
    <xf numFmtId="0" fontId="47" fillId="0" borderId="0" applyNumberFormat="0" applyFill="0" applyBorder="0" applyAlignment="0" applyProtection="0"/>
    <xf numFmtId="3" fontId="127" fillId="0" borderId="2"/>
    <xf numFmtId="185" fontId="97" fillId="0" borderId="47" applyFont="0" applyBorder="0"/>
    <xf numFmtId="189" fontId="121" fillId="0" borderId="0" applyBorder="0"/>
    <xf numFmtId="185" fontId="97" fillId="0" borderId="47" applyFont="0" applyBorder="0"/>
    <xf numFmtId="0" fontId="128" fillId="0" borderId="0"/>
    <xf numFmtId="191" fontId="122" fillId="0" borderId="0" applyFont="0" applyFill="0" applyBorder="0" applyAlignment="0" applyProtection="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192" fontId="130" fillId="0" borderId="0" applyFont="0" applyFill="0" applyBorder="0" applyAlignment="0" applyProtection="0"/>
    <xf numFmtId="178" fontId="56" fillId="0" borderId="0" applyFont="0" applyFill="0" applyBorder="0" applyAlignment="0" applyProtection="0"/>
    <xf numFmtId="0" fontId="56" fillId="0" borderId="0" applyNumberFormat="0" applyFill="0" applyBorder="0" applyAlignment="0" applyProtection="0"/>
    <xf numFmtId="0" fontId="131" fillId="0" borderId="0" applyFont="0" applyFill="0" applyBorder="0" applyAlignment="0" applyProtection="0"/>
    <xf numFmtId="0" fontId="132" fillId="0" borderId="48"/>
    <xf numFmtId="193" fontId="133" fillId="0" borderId="0" applyFont="0" applyFill="0" applyBorder="0" applyAlignment="0" applyProtection="0"/>
    <xf numFmtId="194" fontId="133" fillId="0" borderId="0" applyFont="0" applyFill="0" applyBorder="0" applyAlignment="0" applyProtection="0"/>
    <xf numFmtId="195" fontId="128" fillId="0" borderId="0" applyFont="0" applyFill="0" applyBorder="0" applyAlignment="0" applyProtection="0"/>
    <xf numFmtId="164" fontId="134" fillId="0" borderId="0" applyFont="0" applyFill="0" applyBorder="0" applyAlignment="0" applyProtection="0"/>
    <xf numFmtId="165" fontId="134" fillId="0" borderId="0" applyFont="0" applyFill="0" applyBorder="0" applyAlignment="0" applyProtection="0"/>
    <xf numFmtId="166" fontId="103" fillId="0" borderId="0" applyFont="0" applyFill="0" applyBorder="0" applyAlignment="0" applyProtection="0"/>
    <xf numFmtId="0" fontId="135" fillId="0" borderId="0" applyFont="0" applyFill="0" applyBorder="0" applyAlignment="0" applyProtection="0"/>
    <xf numFmtId="0" fontId="56" fillId="0" borderId="0" applyFont="0" applyFill="0" applyBorder="0" applyAlignment="0" applyProtection="0"/>
    <xf numFmtId="0" fontId="56" fillId="0" borderId="0" applyFont="0" applyFill="0" applyBorder="0" applyAlignment="0" applyProtection="0"/>
    <xf numFmtId="0" fontId="136" fillId="0" borderId="0"/>
    <xf numFmtId="0" fontId="56" fillId="0" borderId="0" applyNumberFormat="0" applyFill="0" applyBorder="0" applyAlignment="0" applyProtection="0"/>
    <xf numFmtId="164" fontId="47" fillId="0" borderId="0" applyFont="0" applyFill="0" applyBorder="0" applyAlignment="0" applyProtection="0"/>
    <xf numFmtId="167" fontId="137" fillId="0" borderId="0" applyFont="0" applyFill="0" applyBorder="0" applyAlignment="0" applyProtection="0"/>
    <xf numFmtId="196" fontId="47" fillId="0" borderId="0" applyFont="0" applyFill="0" applyBorder="0" applyAlignment="0" applyProtection="0"/>
    <xf numFmtId="167" fontId="137" fillId="0" borderId="0" applyFont="0" applyFill="0" applyBorder="0" applyAlignment="0" applyProtection="0"/>
    <xf numFmtId="0" fontId="138" fillId="0" borderId="0"/>
    <xf numFmtId="0" fontId="129" fillId="0" borderId="0"/>
    <xf numFmtId="0" fontId="139" fillId="0" borderId="0">
      <alignment vertical="top"/>
    </xf>
    <xf numFmtId="0" fontId="139" fillId="0" borderId="0">
      <alignment vertical="top"/>
    </xf>
    <xf numFmtId="167" fontId="137" fillId="0" borderId="0" applyFont="0" applyFill="0" applyBorder="0" applyAlignment="0" applyProtection="0"/>
    <xf numFmtId="197" fontId="126" fillId="0" borderId="0" applyFont="0" applyFill="0" applyBorder="0" applyAlignment="0" applyProtection="0"/>
    <xf numFmtId="198" fontId="137" fillId="0" borderId="0" applyFont="0" applyFill="0" applyBorder="0" applyAlignment="0" applyProtection="0"/>
    <xf numFmtId="199" fontId="137" fillId="0" borderId="0" applyFont="0" applyFill="0" applyBorder="0" applyAlignment="0" applyProtection="0"/>
    <xf numFmtId="198" fontId="137" fillId="0" borderId="0" applyFont="0" applyFill="0" applyBorder="0" applyAlignment="0" applyProtection="0"/>
    <xf numFmtId="197" fontId="126" fillId="0" borderId="0" applyFont="0" applyFill="0" applyBorder="0" applyAlignment="0" applyProtection="0"/>
    <xf numFmtId="0" fontId="129" fillId="0" borderId="0"/>
    <xf numFmtId="0" fontId="128" fillId="0" borderId="0" applyNumberFormat="0" applyFill="0" applyBorder="0" applyAlignment="0" applyProtection="0"/>
    <xf numFmtId="0" fontId="128" fillId="0" borderId="0" applyNumberFormat="0" applyFill="0" applyBorder="0" applyAlignment="0" applyProtection="0"/>
    <xf numFmtId="197" fontId="126" fillId="0" borderId="0" applyFont="0" applyFill="0" applyBorder="0" applyAlignment="0" applyProtection="0"/>
    <xf numFmtId="0" fontId="129" fillId="0" borderId="0"/>
    <xf numFmtId="167" fontId="137" fillId="0" borderId="0" applyFont="0" applyFill="0" applyBorder="0" applyAlignment="0" applyProtection="0"/>
    <xf numFmtId="167" fontId="137" fillId="0" borderId="0" applyFont="0" applyFill="0" applyBorder="0" applyAlignment="0" applyProtection="0"/>
    <xf numFmtId="175" fontId="140" fillId="0" borderId="0" applyFon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9" fillId="0" borderId="0"/>
    <xf numFmtId="0" fontId="129" fillId="0" borderId="0"/>
    <xf numFmtId="0" fontId="129" fillId="0" borderId="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38" fillId="0" borderId="0" applyFont="0" applyFill="0" applyBorder="0" applyAlignment="0" applyProtection="0"/>
    <xf numFmtId="0" fontId="138" fillId="0" borderId="0" applyFont="0" applyFill="0" applyBorder="0" applyAlignment="0" applyProtection="0"/>
    <xf numFmtId="0" fontId="129" fillId="0" borderId="0"/>
    <xf numFmtId="167" fontId="137" fillId="0" borderId="0" applyFont="0" applyFill="0" applyBorder="0" applyAlignment="0" applyProtection="0"/>
    <xf numFmtId="200" fontId="126" fillId="0" borderId="0" applyFont="0" applyFill="0" applyBorder="0" applyAlignment="0" applyProtection="0"/>
    <xf numFmtId="193" fontId="137" fillId="0" borderId="0" applyFont="0" applyFill="0" applyBorder="0" applyAlignment="0" applyProtection="0"/>
    <xf numFmtId="193" fontId="126" fillId="0" borderId="0" applyFont="0" applyFill="0" applyBorder="0" applyAlignment="0" applyProtection="0"/>
    <xf numFmtId="175" fontId="126" fillId="0" borderId="0" applyFont="0" applyFill="0" applyBorder="0" applyAlignment="0" applyProtection="0"/>
    <xf numFmtId="175" fontId="126" fillId="0" borderId="0" applyFont="0" applyFill="0" applyBorder="0" applyAlignment="0" applyProtection="0"/>
    <xf numFmtId="176" fontId="141" fillId="0" borderId="0" applyFont="0" applyFill="0" applyBorder="0" applyAlignment="0" applyProtection="0"/>
    <xf numFmtId="201" fontId="126" fillId="0" borderId="0" applyFont="0" applyFill="0" applyBorder="0" applyAlignment="0" applyProtection="0"/>
    <xf numFmtId="201" fontId="126" fillId="0" borderId="0" applyFont="0" applyFill="0" applyBorder="0" applyAlignment="0" applyProtection="0"/>
    <xf numFmtId="202" fontId="56" fillId="0" borderId="0" applyFont="0" applyFill="0" applyBorder="0" applyAlignment="0" applyProtection="0"/>
    <xf numFmtId="202" fontId="141" fillId="0" borderId="0" applyFont="0" applyFill="0" applyBorder="0" applyAlignment="0" applyProtection="0"/>
    <xf numFmtId="201" fontId="126" fillId="0" borderId="0" applyFont="0" applyFill="0" applyBorder="0" applyAlignment="0" applyProtection="0"/>
    <xf numFmtId="176" fontId="141" fillId="0" borderId="0" applyFont="0" applyFill="0" applyBorder="0" applyAlignment="0" applyProtection="0"/>
    <xf numFmtId="203" fontId="126" fillId="0" borderId="0" applyFont="0" applyFill="0" applyBorder="0" applyAlignment="0" applyProtection="0"/>
    <xf numFmtId="175" fontId="126" fillId="0" borderId="0" applyFont="0" applyFill="0" applyBorder="0" applyAlignment="0" applyProtection="0"/>
    <xf numFmtId="165" fontId="126" fillId="0" borderId="0" applyFont="0" applyFill="0" applyBorder="0" applyAlignment="0" applyProtection="0"/>
    <xf numFmtId="165" fontId="126" fillId="0" borderId="0" applyFont="0" applyFill="0" applyBorder="0" applyAlignment="0" applyProtection="0"/>
    <xf numFmtId="204" fontId="126" fillId="0" borderId="0" applyFont="0" applyFill="0" applyBorder="0" applyAlignment="0" applyProtection="0"/>
    <xf numFmtId="204" fontId="126" fillId="0" borderId="0" applyFont="0" applyFill="0" applyBorder="0" applyAlignment="0" applyProtection="0"/>
    <xf numFmtId="205" fontId="137" fillId="0" borderId="0" applyFont="0" applyFill="0" applyBorder="0" applyAlignment="0" applyProtection="0"/>
    <xf numFmtId="43" fontId="137" fillId="0" borderId="0" applyFont="0" applyFill="0" applyBorder="0" applyAlignment="0" applyProtection="0"/>
    <xf numFmtId="206"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205" fontId="137" fillId="0" borderId="0" applyFont="0" applyFill="0" applyBorder="0" applyAlignment="0" applyProtection="0"/>
    <xf numFmtId="206" fontId="137" fillId="0" borderId="0" applyFont="0" applyFill="0" applyBorder="0" applyAlignment="0" applyProtection="0"/>
    <xf numFmtId="208" fontId="137" fillId="0" borderId="0" applyFont="0" applyFill="0" applyBorder="0" applyAlignment="0" applyProtection="0"/>
    <xf numFmtId="0" fontId="137" fillId="0" borderId="0" applyFont="0" applyFill="0" applyBorder="0" applyAlignment="0" applyProtection="0"/>
    <xf numFmtId="43" fontId="137" fillId="0" borderId="0" applyFont="0" applyFill="0" applyBorder="0" applyAlignment="0" applyProtection="0"/>
    <xf numFmtId="0"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6" fontId="137" fillId="0" borderId="0" applyFont="0" applyFill="0" applyBorder="0" applyAlignment="0" applyProtection="0"/>
    <xf numFmtId="184" fontId="137" fillId="0" borderId="0" applyFont="0" applyFill="0" applyBorder="0" applyAlignment="0" applyProtection="0"/>
    <xf numFmtId="207" fontId="137" fillId="0" borderId="0" applyFont="0" applyFill="0" applyBorder="0" applyAlignment="0" applyProtection="0"/>
    <xf numFmtId="209" fontId="137" fillId="0" borderId="0" applyFont="0" applyFill="0" applyBorder="0" applyAlignment="0" applyProtection="0"/>
    <xf numFmtId="209" fontId="137" fillId="0" borderId="0" applyFont="0" applyFill="0" applyBorder="0" applyAlignment="0" applyProtection="0"/>
    <xf numFmtId="206" fontId="137" fillId="0" borderId="0" applyFont="0" applyFill="0" applyBorder="0" applyAlignment="0" applyProtection="0"/>
    <xf numFmtId="205" fontId="137" fillId="0" borderId="0" applyFont="0" applyFill="0" applyBorder="0" applyAlignment="0" applyProtection="0"/>
    <xf numFmtId="205"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184" fontId="137" fillId="0" borderId="0" applyFont="0" applyFill="0" applyBorder="0" applyAlignment="0" applyProtection="0"/>
    <xf numFmtId="184" fontId="137" fillId="0" borderId="0" applyFont="0" applyFill="0" applyBorder="0" applyAlignment="0" applyProtection="0"/>
    <xf numFmtId="205" fontId="137" fillId="0" borderId="0" applyFont="0" applyFill="0" applyBorder="0" applyAlignment="0" applyProtection="0"/>
    <xf numFmtId="210"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211" fontId="126"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164" fontId="141" fillId="0" borderId="0" applyFont="0" applyFill="0" applyBorder="0" applyAlignment="0" applyProtection="0"/>
    <xf numFmtId="212" fontId="137" fillId="0" borderId="0" applyFont="0" applyFill="0" applyBorder="0" applyAlignment="0" applyProtection="0"/>
    <xf numFmtId="212" fontId="137" fillId="0" borderId="0" applyFont="0" applyFill="0" applyBorder="0" applyAlignment="0" applyProtection="0"/>
    <xf numFmtId="213" fontId="56" fillId="0" borderId="0" applyFont="0" applyFill="0" applyBorder="0" applyAlignment="0" applyProtection="0"/>
    <xf numFmtId="165" fontId="141" fillId="0" borderId="0" applyFont="0" applyFill="0" applyBorder="0" applyAlignment="0" applyProtection="0"/>
    <xf numFmtId="212" fontId="137" fillId="0" borderId="0" applyFont="0" applyFill="0" applyBorder="0" applyAlignment="0" applyProtection="0"/>
    <xf numFmtId="164" fontId="141" fillId="0" borderId="0" applyFont="0" applyFill="0" applyBorder="0" applyAlignment="0" applyProtection="0"/>
    <xf numFmtId="214" fontId="87" fillId="0" borderId="0" applyFont="0" applyFill="0" applyBorder="0" applyAlignment="0" applyProtection="0"/>
    <xf numFmtId="210" fontId="137" fillId="0" borderId="0" applyFont="0" applyFill="0" applyBorder="0" applyAlignment="0" applyProtection="0"/>
    <xf numFmtId="207" fontId="137" fillId="0" borderId="0" applyFont="0" applyFill="0" applyBorder="0" applyAlignment="0" applyProtection="0"/>
    <xf numFmtId="165" fontId="137" fillId="0" borderId="0" applyFont="0" applyFill="0" applyBorder="0" applyAlignment="0" applyProtection="0"/>
    <xf numFmtId="16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164" fontId="126" fillId="0" borderId="0" applyFont="0" applyFill="0" applyBorder="0" applyAlignment="0" applyProtection="0"/>
    <xf numFmtId="193" fontId="137" fillId="0" borderId="0" applyFont="0" applyFill="0" applyBorder="0" applyAlignment="0" applyProtection="0"/>
    <xf numFmtId="197" fontId="126" fillId="0" borderId="0" applyFont="0" applyFill="0" applyBorder="0" applyAlignment="0" applyProtection="0"/>
    <xf numFmtId="198" fontId="137" fillId="0" borderId="0" applyFont="0" applyFill="0" applyBorder="0" applyAlignment="0" applyProtection="0"/>
    <xf numFmtId="199" fontId="137" fillId="0" borderId="0" applyFont="0" applyFill="0" applyBorder="0" applyAlignment="0" applyProtection="0"/>
    <xf numFmtId="198" fontId="137" fillId="0" borderId="0" applyFont="0" applyFill="0" applyBorder="0" applyAlignment="0" applyProtection="0"/>
    <xf numFmtId="175" fontId="140" fillId="0" borderId="0" applyFont="0" applyFill="0" applyBorder="0" applyAlignment="0" applyProtection="0"/>
    <xf numFmtId="167" fontId="137" fillId="0" borderId="0" applyFont="0" applyFill="0" applyBorder="0" applyAlignment="0" applyProtection="0"/>
    <xf numFmtId="200" fontId="126" fillId="0" borderId="0" applyFont="0" applyFill="0" applyBorder="0" applyAlignment="0" applyProtection="0"/>
    <xf numFmtId="167" fontId="137" fillId="0" borderId="0" applyFont="0" applyFill="0" applyBorder="0" applyAlignment="0" applyProtection="0"/>
    <xf numFmtId="198" fontId="137" fillId="0" borderId="0" applyFont="0" applyFill="0" applyBorder="0" applyAlignment="0" applyProtection="0"/>
    <xf numFmtId="175" fontId="140" fillId="0" borderId="0" applyFont="0" applyFill="0" applyBorder="0" applyAlignment="0" applyProtection="0"/>
    <xf numFmtId="191" fontId="137" fillId="0" borderId="0" applyFont="0" applyFill="0" applyBorder="0" applyAlignment="0" applyProtection="0"/>
    <xf numFmtId="197" fontId="126" fillId="0" borderId="0" applyFont="0" applyFill="0" applyBorder="0" applyAlignment="0" applyProtection="0"/>
    <xf numFmtId="215" fontId="141" fillId="0" borderId="0" applyFont="0" applyFill="0" applyBorder="0" applyAlignment="0" applyProtection="0"/>
    <xf numFmtId="216" fontId="137" fillId="0" borderId="0" applyFont="0" applyFill="0" applyBorder="0" applyAlignment="0" applyProtection="0"/>
    <xf numFmtId="216" fontId="137" fillId="0" borderId="0" applyFont="0" applyFill="0" applyBorder="0" applyAlignment="0" applyProtection="0"/>
    <xf numFmtId="217" fontId="141" fillId="0" borderId="0" applyFont="0" applyFill="0" applyBorder="0" applyAlignment="0" applyProtection="0"/>
    <xf numFmtId="216" fontId="137" fillId="0" borderId="0" applyFont="0" applyFill="0" applyBorder="0" applyAlignment="0" applyProtection="0"/>
    <xf numFmtId="215" fontId="141" fillId="0" borderId="0" applyFont="0" applyFill="0" applyBorder="0" applyAlignment="0" applyProtection="0"/>
    <xf numFmtId="216" fontId="137" fillId="0" borderId="0" applyFont="0" applyFill="0" applyBorder="0" applyAlignment="0" applyProtection="0"/>
    <xf numFmtId="197" fontId="137" fillId="0" borderId="0" applyFont="0" applyFill="0" applyBorder="0" applyAlignment="0" applyProtection="0"/>
    <xf numFmtId="197" fontId="137" fillId="0" borderId="0" applyFont="0" applyFill="0" applyBorder="0" applyAlignment="0" applyProtection="0"/>
    <xf numFmtId="217" fontId="141"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9" fontId="56" fillId="0" borderId="0" applyFont="0" applyFill="0" applyBorder="0" applyAlignment="0" applyProtection="0"/>
    <xf numFmtId="164" fontId="141" fillId="0" borderId="0" applyFont="0" applyFill="0" applyBorder="0" applyAlignment="0" applyProtection="0"/>
    <xf numFmtId="218" fontId="137" fillId="0" borderId="0" applyFont="0" applyFill="0" applyBorder="0" applyAlignment="0" applyProtection="0"/>
    <xf numFmtId="217" fontId="141" fillId="0" borderId="0" applyFont="0" applyFill="0" applyBorder="0" applyAlignment="0" applyProtection="0"/>
    <xf numFmtId="174" fontId="87" fillId="0" borderId="0" applyFont="0" applyFill="0" applyBorder="0" applyAlignment="0" applyProtection="0"/>
    <xf numFmtId="220" fontId="137" fillId="0" borderId="0" applyFont="0" applyFill="0" applyBorder="0" applyAlignment="0" applyProtection="0"/>
    <xf numFmtId="167" fontId="137" fillId="0" borderId="0" applyFont="0" applyFill="0" applyBorder="0" applyAlignment="0" applyProtection="0"/>
    <xf numFmtId="205" fontId="137" fillId="0" borderId="0" applyFont="0" applyFill="0" applyBorder="0" applyAlignment="0" applyProtection="0"/>
    <xf numFmtId="43" fontId="137" fillId="0" borderId="0" applyFont="0" applyFill="0" applyBorder="0" applyAlignment="0" applyProtection="0"/>
    <xf numFmtId="206"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205" fontId="137" fillId="0" borderId="0" applyFont="0" applyFill="0" applyBorder="0" applyAlignment="0" applyProtection="0"/>
    <xf numFmtId="206" fontId="137" fillId="0" borderId="0" applyFont="0" applyFill="0" applyBorder="0" applyAlignment="0" applyProtection="0"/>
    <xf numFmtId="208" fontId="137" fillId="0" borderId="0" applyFont="0" applyFill="0" applyBorder="0" applyAlignment="0" applyProtection="0"/>
    <xf numFmtId="0" fontId="137" fillId="0" borderId="0" applyFont="0" applyFill="0" applyBorder="0" applyAlignment="0" applyProtection="0"/>
    <xf numFmtId="43" fontId="137" fillId="0" borderId="0" applyFont="0" applyFill="0" applyBorder="0" applyAlignment="0" applyProtection="0"/>
    <xf numFmtId="0"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6" fontId="137" fillId="0" borderId="0" applyFont="0" applyFill="0" applyBorder="0" applyAlignment="0" applyProtection="0"/>
    <xf numFmtId="184" fontId="137" fillId="0" borderId="0" applyFont="0" applyFill="0" applyBorder="0" applyAlignment="0" applyProtection="0"/>
    <xf numFmtId="207" fontId="137" fillId="0" borderId="0" applyFont="0" applyFill="0" applyBorder="0" applyAlignment="0" applyProtection="0"/>
    <xf numFmtId="209" fontId="137" fillId="0" borderId="0" applyFont="0" applyFill="0" applyBorder="0" applyAlignment="0" applyProtection="0"/>
    <xf numFmtId="209" fontId="137" fillId="0" borderId="0" applyFont="0" applyFill="0" applyBorder="0" applyAlignment="0" applyProtection="0"/>
    <xf numFmtId="206" fontId="137" fillId="0" borderId="0" applyFont="0" applyFill="0" applyBorder="0" applyAlignment="0" applyProtection="0"/>
    <xf numFmtId="205" fontId="137" fillId="0" borderId="0" applyFont="0" applyFill="0" applyBorder="0" applyAlignment="0" applyProtection="0"/>
    <xf numFmtId="205"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184" fontId="137" fillId="0" borderId="0" applyFont="0" applyFill="0" applyBorder="0" applyAlignment="0" applyProtection="0"/>
    <xf numFmtId="184" fontId="137" fillId="0" borderId="0" applyFont="0" applyFill="0" applyBorder="0" applyAlignment="0" applyProtection="0"/>
    <xf numFmtId="205" fontId="137" fillId="0" borderId="0" applyFont="0" applyFill="0" applyBorder="0" applyAlignment="0" applyProtection="0"/>
    <xf numFmtId="210"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211" fontId="126"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164" fontId="141" fillId="0" borderId="0" applyFont="0" applyFill="0" applyBorder="0" applyAlignment="0" applyProtection="0"/>
    <xf numFmtId="212" fontId="137" fillId="0" borderId="0" applyFont="0" applyFill="0" applyBorder="0" applyAlignment="0" applyProtection="0"/>
    <xf numFmtId="212" fontId="137" fillId="0" borderId="0" applyFont="0" applyFill="0" applyBorder="0" applyAlignment="0" applyProtection="0"/>
    <xf numFmtId="213" fontId="56" fillId="0" borderId="0" applyFont="0" applyFill="0" applyBorder="0" applyAlignment="0" applyProtection="0"/>
    <xf numFmtId="165" fontId="141" fillId="0" borderId="0" applyFont="0" applyFill="0" applyBorder="0" applyAlignment="0" applyProtection="0"/>
    <xf numFmtId="212" fontId="137" fillId="0" borderId="0" applyFont="0" applyFill="0" applyBorder="0" applyAlignment="0" applyProtection="0"/>
    <xf numFmtId="164" fontId="141" fillId="0" borderId="0" applyFont="0" applyFill="0" applyBorder="0" applyAlignment="0" applyProtection="0"/>
    <xf numFmtId="214" fontId="87" fillId="0" borderId="0" applyFont="0" applyFill="0" applyBorder="0" applyAlignment="0" applyProtection="0"/>
    <xf numFmtId="210" fontId="137" fillId="0" borderId="0" applyFont="0" applyFill="0" applyBorder="0" applyAlignment="0" applyProtection="0"/>
    <xf numFmtId="207" fontId="137" fillId="0" borderId="0" applyFont="0" applyFill="0" applyBorder="0" applyAlignment="0" applyProtection="0"/>
    <xf numFmtId="165" fontId="137" fillId="0" borderId="0" applyFont="0" applyFill="0" applyBorder="0" applyAlignment="0" applyProtection="0"/>
    <xf numFmtId="165" fontId="126" fillId="0" borderId="0" applyFont="0" applyFill="0" applyBorder="0" applyAlignment="0" applyProtection="0"/>
    <xf numFmtId="165" fontId="126" fillId="0" borderId="0" applyFont="0" applyFill="0" applyBorder="0" applyAlignment="0" applyProtection="0"/>
    <xf numFmtId="204" fontId="126" fillId="0" borderId="0" applyFont="0" applyFill="0" applyBorder="0" applyAlignment="0" applyProtection="0"/>
    <xf numFmtId="204" fontId="126" fillId="0" borderId="0" applyFont="0" applyFill="0" applyBorder="0" applyAlignment="0" applyProtection="0"/>
    <xf numFmtId="16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196" fontId="137" fillId="0" borderId="0" applyFont="0" applyFill="0" applyBorder="0" applyAlignment="0" applyProtection="0"/>
    <xf numFmtId="41" fontId="137" fillId="0" borderId="0" applyFont="0" applyFill="0" applyBorder="0" applyAlignment="0" applyProtection="0"/>
    <xf numFmtId="221"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96" fontId="137" fillId="0" borderId="0" applyFont="0" applyFill="0" applyBorder="0" applyAlignment="0" applyProtection="0"/>
    <xf numFmtId="221" fontId="137" fillId="0" borderId="0" applyFont="0" applyFill="0" applyBorder="0" applyAlignment="0" applyProtection="0"/>
    <xf numFmtId="223" fontId="137" fillId="0" borderId="0" applyFont="0" applyFill="0" applyBorder="0" applyAlignment="0" applyProtection="0"/>
    <xf numFmtId="196" fontId="126" fillId="0" borderId="0" applyFont="0" applyFill="0" applyBorder="0" applyAlignment="0" applyProtection="0"/>
    <xf numFmtId="41" fontId="137" fillId="0" borderId="0" applyFont="0" applyFill="0" applyBorder="0" applyAlignment="0" applyProtection="0"/>
    <xf numFmtId="196" fontId="126"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1" fontId="137" fillId="0" borderId="0" applyFont="0" applyFill="0" applyBorder="0" applyAlignment="0" applyProtection="0"/>
    <xf numFmtId="187" fontId="137" fillId="0" borderId="0" applyFont="0" applyFill="0" applyBorder="0" applyAlignment="0" applyProtection="0"/>
    <xf numFmtId="222" fontId="137" fillId="0" borderId="0" applyFont="0" applyFill="0" applyBorder="0" applyAlignment="0" applyProtection="0"/>
    <xf numFmtId="224" fontId="137" fillId="0" borderId="0" applyFont="0" applyFill="0" applyBorder="0" applyAlignment="0" applyProtection="0"/>
    <xf numFmtId="225" fontId="137" fillId="0" borderId="0" applyFont="0" applyFill="0" applyBorder="0" applyAlignment="0" applyProtection="0"/>
    <xf numFmtId="224" fontId="137" fillId="0" borderId="0" applyFont="0" applyFill="0" applyBorder="0" applyAlignment="0" applyProtection="0"/>
    <xf numFmtId="221" fontId="137" fillId="0" borderId="0" applyFont="0" applyFill="0" applyBorder="0" applyAlignment="0" applyProtection="0"/>
    <xf numFmtId="196" fontId="137" fillId="0" borderId="0" applyFont="0" applyFill="0" applyBorder="0" applyAlignment="0" applyProtection="0"/>
    <xf numFmtId="196"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187" fontId="137" fillId="0" borderId="0" applyFont="0" applyFill="0" applyBorder="0" applyAlignment="0" applyProtection="0"/>
    <xf numFmtId="187" fontId="137" fillId="0" borderId="0" applyFont="0" applyFill="0" applyBorder="0" applyAlignment="0" applyProtection="0"/>
    <xf numFmtId="196" fontId="137" fillId="0" borderId="0" applyFont="0" applyFill="0" applyBorder="0" applyAlignment="0" applyProtection="0"/>
    <xf numFmtId="226"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227" fontId="126"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175" fontId="141" fillId="0" borderId="0" applyFont="0" applyFill="0" applyBorder="0" applyAlignment="0" applyProtection="0"/>
    <xf numFmtId="228" fontId="137" fillId="0" borderId="0" applyFont="0" applyFill="0" applyBorder="0" applyAlignment="0" applyProtection="0"/>
    <xf numFmtId="228" fontId="137" fillId="0" borderId="0" applyFont="0" applyFill="0" applyBorder="0" applyAlignment="0" applyProtection="0"/>
    <xf numFmtId="229" fontId="56" fillId="0" borderId="0" applyFont="0" applyFill="0" applyBorder="0" applyAlignment="0" applyProtection="0"/>
    <xf numFmtId="176" fontId="141" fillId="0" borderId="0" applyFont="0" applyFill="0" applyBorder="0" applyAlignment="0" applyProtection="0"/>
    <xf numFmtId="228" fontId="137" fillId="0" borderId="0" applyFont="0" applyFill="0" applyBorder="0" applyAlignment="0" applyProtection="0"/>
    <xf numFmtId="175" fontId="141" fillId="0" borderId="0" applyFont="0" applyFill="0" applyBorder="0" applyAlignment="0" applyProtection="0"/>
    <xf numFmtId="230" fontId="87" fillId="0" borderId="0" applyFont="0" applyFill="0" applyBorder="0" applyAlignment="0" applyProtection="0"/>
    <xf numFmtId="222" fontId="137" fillId="0" borderId="0" applyFont="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197" fontId="126" fillId="0" borderId="0" applyFont="0" applyFill="0" applyBorder="0" applyAlignment="0" applyProtection="0"/>
    <xf numFmtId="198" fontId="137" fillId="0" borderId="0" applyFont="0" applyFill="0" applyBorder="0" applyAlignment="0" applyProtection="0"/>
    <xf numFmtId="199" fontId="137" fillId="0" borderId="0" applyFont="0" applyFill="0" applyBorder="0" applyAlignment="0" applyProtection="0"/>
    <xf numFmtId="198" fontId="137" fillId="0" borderId="0" applyFont="0" applyFill="0" applyBorder="0" applyAlignment="0" applyProtection="0"/>
    <xf numFmtId="175" fontId="140" fillId="0" borderId="0" applyFont="0" applyFill="0" applyBorder="0" applyAlignment="0" applyProtection="0"/>
    <xf numFmtId="167" fontId="137" fillId="0" borderId="0" applyFont="0" applyFill="0" applyBorder="0" applyAlignment="0" applyProtection="0"/>
    <xf numFmtId="200" fontId="126" fillId="0" borderId="0" applyFont="0" applyFill="0" applyBorder="0" applyAlignment="0" applyProtection="0"/>
    <xf numFmtId="167" fontId="137" fillId="0" borderId="0" applyFont="0" applyFill="0" applyBorder="0" applyAlignment="0" applyProtection="0"/>
    <xf numFmtId="198" fontId="137" fillId="0" borderId="0" applyFont="0" applyFill="0" applyBorder="0" applyAlignment="0" applyProtection="0"/>
    <xf numFmtId="175" fontId="140" fillId="0" borderId="0" applyFont="0" applyFill="0" applyBorder="0" applyAlignment="0" applyProtection="0"/>
    <xf numFmtId="191" fontId="137" fillId="0" borderId="0" applyFont="0" applyFill="0" applyBorder="0" applyAlignment="0" applyProtection="0"/>
    <xf numFmtId="197" fontId="126" fillId="0" borderId="0" applyFont="0" applyFill="0" applyBorder="0" applyAlignment="0" applyProtection="0"/>
    <xf numFmtId="215" fontId="141" fillId="0" borderId="0" applyFont="0" applyFill="0" applyBorder="0" applyAlignment="0" applyProtection="0"/>
    <xf numFmtId="216" fontId="137" fillId="0" borderId="0" applyFont="0" applyFill="0" applyBorder="0" applyAlignment="0" applyProtection="0"/>
    <xf numFmtId="216" fontId="137" fillId="0" borderId="0" applyFont="0" applyFill="0" applyBorder="0" applyAlignment="0" applyProtection="0"/>
    <xf numFmtId="217" fontId="141" fillId="0" borderId="0" applyFont="0" applyFill="0" applyBorder="0" applyAlignment="0" applyProtection="0"/>
    <xf numFmtId="216" fontId="137" fillId="0" borderId="0" applyFont="0" applyFill="0" applyBorder="0" applyAlignment="0" applyProtection="0"/>
    <xf numFmtId="215" fontId="141" fillId="0" borderId="0" applyFont="0" applyFill="0" applyBorder="0" applyAlignment="0" applyProtection="0"/>
    <xf numFmtId="216" fontId="137" fillId="0" borderId="0" applyFont="0" applyFill="0" applyBorder="0" applyAlignment="0" applyProtection="0"/>
    <xf numFmtId="197" fontId="137" fillId="0" borderId="0" applyFont="0" applyFill="0" applyBorder="0" applyAlignment="0" applyProtection="0"/>
    <xf numFmtId="197" fontId="137" fillId="0" borderId="0" applyFont="0" applyFill="0" applyBorder="0" applyAlignment="0" applyProtection="0"/>
    <xf numFmtId="217" fontId="141"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9" fontId="56" fillId="0" borderId="0" applyFont="0" applyFill="0" applyBorder="0" applyAlignment="0" applyProtection="0"/>
    <xf numFmtId="164" fontId="141" fillId="0" borderId="0" applyFont="0" applyFill="0" applyBorder="0" applyAlignment="0" applyProtection="0"/>
    <xf numFmtId="218" fontId="137" fillId="0" borderId="0" applyFont="0" applyFill="0" applyBorder="0" applyAlignment="0" applyProtection="0"/>
    <xf numFmtId="217" fontId="141" fillId="0" borderId="0" applyFont="0" applyFill="0" applyBorder="0" applyAlignment="0" applyProtection="0"/>
    <xf numFmtId="174" fontId="87" fillId="0" borderId="0" applyFont="0" applyFill="0" applyBorder="0" applyAlignment="0" applyProtection="0"/>
    <xf numFmtId="220" fontId="137" fillId="0" borderId="0" applyFont="0" applyFill="0" applyBorder="0" applyAlignment="0" applyProtection="0"/>
    <xf numFmtId="164" fontId="126" fillId="0" borderId="0" applyFont="0" applyFill="0" applyBorder="0" applyAlignment="0" applyProtection="0"/>
    <xf numFmtId="167" fontId="137" fillId="0" borderId="0" applyFont="0" applyFill="0" applyBorder="0" applyAlignment="0" applyProtection="0"/>
    <xf numFmtId="165" fontId="126" fillId="0" borderId="0" applyFont="0" applyFill="0" applyBorder="0" applyAlignment="0" applyProtection="0"/>
    <xf numFmtId="196" fontId="137" fillId="0" borderId="0" applyFont="0" applyFill="0" applyBorder="0" applyAlignment="0" applyProtection="0"/>
    <xf numFmtId="41" fontId="137" fillId="0" borderId="0" applyFont="0" applyFill="0" applyBorder="0" applyAlignment="0" applyProtection="0"/>
    <xf numFmtId="221"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96" fontId="137" fillId="0" borderId="0" applyFont="0" applyFill="0" applyBorder="0" applyAlignment="0" applyProtection="0"/>
    <xf numFmtId="221" fontId="137" fillId="0" borderId="0" applyFont="0" applyFill="0" applyBorder="0" applyAlignment="0" applyProtection="0"/>
    <xf numFmtId="223" fontId="137" fillId="0" borderId="0" applyFont="0" applyFill="0" applyBorder="0" applyAlignment="0" applyProtection="0"/>
    <xf numFmtId="196" fontId="126" fillId="0" borderId="0" applyFont="0" applyFill="0" applyBorder="0" applyAlignment="0" applyProtection="0"/>
    <xf numFmtId="41" fontId="137" fillId="0" borderId="0" applyFont="0" applyFill="0" applyBorder="0" applyAlignment="0" applyProtection="0"/>
    <xf numFmtId="196" fontId="126"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1" fontId="137" fillId="0" borderId="0" applyFont="0" applyFill="0" applyBorder="0" applyAlignment="0" applyProtection="0"/>
    <xf numFmtId="187" fontId="137" fillId="0" borderId="0" applyFont="0" applyFill="0" applyBorder="0" applyAlignment="0" applyProtection="0"/>
    <xf numFmtId="222" fontId="137" fillId="0" borderId="0" applyFont="0" applyFill="0" applyBorder="0" applyAlignment="0" applyProtection="0"/>
    <xf numFmtId="224" fontId="137" fillId="0" borderId="0" applyFont="0" applyFill="0" applyBorder="0" applyAlignment="0" applyProtection="0"/>
    <xf numFmtId="225" fontId="137" fillId="0" borderId="0" applyFont="0" applyFill="0" applyBorder="0" applyAlignment="0" applyProtection="0"/>
    <xf numFmtId="224" fontId="137" fillId="0" borderId="0" applyFont="0" applyFill="0" applyBorder="0" applyAlignment="0" applyProtection="0"/>
    <xf numFmtId="221" fontId="137" fillId="0" borderId="0" applyFont="0" applyFill="0" applyBorder="0" applyAlignment="0" applyProtection="0"/>
    <xf numFmtId="196" fontId="137" fillId="0" borderId="0" applyFont="0" applyFill="0" applyBorder="0" applyAlignment="0" applyProtection="0"/>
    <xf numFmtId="196"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187" fontId="137" fillId="0" borderId="0" applyFont="0" applyFill="0" applyBorder="0" applyAlignment="0" applyProtection="0"/>
    <xf numFmtId="187" fontId="137" fillId="0" borderId="0" applyFont="0" applyFill="0" applyBorder="0" applyAlignment="0" applyProtection="0"/>
    <xf numFmtId="196" fontId="137" fillId="0" borderId="0" applyFont="0" applyFill="0" applyBorder="0" applyAlignment="0" applyProtection="0"/>
    <xf numFmtId="226"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227" fontId="126"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175" fontId="141" fillId="0" borderId="0" applyFont="0" applyFill="0" applyBorder="0" applyAlignment="0" applyProtection="0"/>
    <xf numFmtId="228" fontId="137" fillId="0" borderId="0" applyFont="0" applyFill="0" applyBorder="0" applyAlignment="0" applyProtection="0"/>
    <xf numFmtId="228" fontId="137" fillId="0" borderId="0" applyFont="0" applyFill="0" applyBorder="0" applyAlignment="0" applyProtection="0"/>
    <xf numFmtId="229" fontId="56" fillId="0" borderId="0" applyFont="0" applyFill="0" applyBorder="0" applyAlignment="0" applyProtection="0"/>
    <xf numFmtId="176" fontId="141" fillId="0" borderId="0" applyFont="0" applyFill="0" applyBorder="0" applyAlignment="0" applyProtection="0"/>
    <xf numFmtId="228" fontId="137" fillId="0" borderId="0" applyFont="0" applyFill="0" applyBorder="0" applyAlignment="0" applyProtection="0"/>
    <xf numFmtId="175" fontId="141" fillId="0" borderId="0" applyFont="0" applyFill="0" applyBorder="0" applyAlignment="0" applyProtection="0"/>
    <xf numFmtId="230" fontId="87" fillId="0" borderId="0" applyFont="0" applyFill="0" applyBorder="0" applyAlignment="0" applyProtection="0"/>
    <xf numFmtId="222" fontId="137" fillId="0" borderId="0" applyFont="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205" fontId="137" fillId="0" borderId="0" applyFont="0" applyFill="0" applyBorder="0" applyAlignment="0" applyProtection="0"/>
    <xf numFmtId="43" fontId="137" fillId="0" borderId="0" applyFont="0" applyFill="0" applyBorder="0" applyAlignment="0" applyProtection="0"/>
    <xf numFmtId="206"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205" fontId="137" fillId="0" borderId="0" applyFont="0" applyFill="0" applyBorder="0" applyAlignment="0" applyProtection="0"/>
    <xf numFmtId="206" fontId="137" fillId="0" borderId="0" applyFont="0" applyFill="0" applyBorder="0" applyAlignment="0" applyProtection="0"/>
    <xf numFmtId="208" fontId="137" fillId="0" borderId="0" applyFont="0" applyFill="0" applyBorder="0" applyAlignment="0" applyProtection="0"/>
    <xf numFmtId="0" fontId="137" fillId="0" borderId="0" applyFont="0" applyFill="0" applyBorder="0" applyAlignment="0" applyProtection="0"/>
    <xf numFmtId="43" fontId="137" fillId="0" borderId="0" applyFont="0" applyFill="0" applyBorder="0" applyAlignment="0" applyProtection="0"/>
    <xf numFmtId="0"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6" fontId="137" fillId="0" borderId="0" applyFont="0" applyFill="0" applyBorder="0" applyAlignment="0" applyProtection="0"/>
    <xf numFmtId="184" fontId="137" fillId="0" borderId="0" applyFont="0" applyFill="0" applyBorder="0" applyAlignment="0" applyProtection="0"/>
    <xf numFmtId="207" fontId="137" fillId="0" borderId="0" applyFont="0" applyFill="0" applyBorder="0" applyAlignment="0" applyProtection="0"/>
    <xf numFmtId="209" fontId="137" fillId="0" borderId="0" applyFont="0" applyFill="0" applyBorder="0" applyAlignment="0" applyProtection="0"/>
    <xf numFmtId="209" fontId="137" fillId="0" borderId="0" applyFont="0" applyFill="0" applyBorder="0" applyAlignment="0" applyProtection="0"/>
    <xf numFmtId="206" fontId="137" fillId="0" borderId="0" applyFont="0" applyFill="0" applyBorder="0" applyAlignment="0" applyProtection="0"/>
    <xf numFmtId="205" fontId="137" fillId="0" borderId="0" applyFont="0" applyFill="0" applyBorder="0" applyAlignment="0" applyProtection="0"/>
    <xf numFmtId="205"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184" fontId="137" fillId="0" borderId="0" applyFont="0" applyFill="0" applyBorder="0" applyAlignment="0" applyProtection="0"/>
    <xf numFmtId="184" fontId="137" fillId="0" borderId="0" applyFont="0" applyFill="0" applyBorder="0" applyAlignment="0" applyProtection="0"/>
    <xf numFmtId="205" fontId="137" fillId="0" borderId="0" applyFont="0" applyFill="0" applyBorder="0" applyAlignment="0" applyProtection="0"/>
    <xf numFmtId="210"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211" fontId="126"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164" fontId="141" fillId="0" borderId="0" applyFont="0" applyFill="0" applyBorder="0" applyAlignment="0" applyProtection="0"/>
    <xf numFmtId="212" fontId="137" fillId="0" borderId="0" applyFont="0" applyFill="0" applyBorder="0" applyAlignment="0" applyProtection="0"/>
    <xf numFmtId="212" fontId="137" fillId="0" borderId="0" applyFont="0" applyFill="0" applyBorder="0" applyAlignment="0" applyProtection="0"/>
    <xf numFmtId="213" fontId="56" fillId="0" borderId="0" applyFont="0" applyFill="0" applyBorder="0" applyAlignment="0" applyProtection="0"/>
    <xf numFmtId="165" fontId="141" fillId="0" borderId="0" applyFont="0" applyFill="0" applyBorder="0" applyAlignment="0" applyProtection="0"/>
    <xf numFmtId="212" fontId="137" fillId="0" borderId="0" applyFont="0" applyFill="0" applyBorder="0" applyAlignment="0" applyProtection="0"/>
    <xf numFmtId="164" fontId="141" fillId="0" borderId="0" applyFont="0" applyFill="0" applyBorder="0" applyAlignment="0" applyProtection="0"/>
    <xf numFmtId="214" fontId="87" fillId="0" borderId="0" applyFont="0" applyFill="0" applyBorder="0" applyAlignment="0" applyProtection="0"/>
    <xf numFmtId="210" fontId="137" fillId="0" borderId="0" applyFont="0" applyFill="0" applyBorder="0" applyAlignment="0" applyProtection="0"/>
    <xf numFmtId="207" fontId="137" fillId="0" borderId="0" applyFont="0" applyFill="0" applyBorder="0" applyAlignment="0" applyProtection="0"/>
    <xf numFmtId="165" fontId="137" fillId="0" borderId="0" applyFont="0" applyFill="0" applyBorder="0" applyAlignment="0" applyProtection="0"/>
    <xf numFmtId="16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164" fontId="126" fillId="0" borderId="0" applyFont="0" applyFill="0" applyBorder="0" applyAlignment="0" applyProtection="0"/>
    <xf numFmtId="193" fontId="126" fillId="0" borderId="0" applyFont="0" applyFill="0" applyBorder="0" applyAlignment="0" applyProtection="0"/>
    <xf numFmtId="175" fontId="126" fillId="0" borderId="0" applyFont="0" applyFill="0" applyBorder="0" applyAlignment="0" applyProtection="0"/>
    <xf numFmtId="175" fontId="126" fillId="0" borderId="0" applyFont="0" applyFill="0" applyBorder="0" applyAlignment="0" applyProtection="0"/>
    <xf numFmtId="176" fontId="141" fillId="0" borderId="0" applyFont="0" applyFill="0" applyBorder="0" applyAlignment="0" applyProtection="0"/>
    <xf numFmtId="201" fontId="126" fillId="0" borderId="0" applyFont="0" applyFill="0" applyBorder="0" applyAlignment="0" applyProtection="0"/>
    <xf numFmtId="201" fontId="126" fillId="0" borderId="0" applyFont="0" applyFill="0" applyBorder="0" applyAlignment="0" applyProtection="0"/>
    <xf numFmtId="202" fontId="56" fillId="0" borderId="0" applyFont="0" applyFill="0" applyBorder="0" applyAlignment="0" applyProtection="0"/>
    <xf numFmtId="202" fontId="141" fillId="0" borderId="0" applyFont="0" applyFill="0" applyBorder="0" applyAlignment="0" applyProtection="0"/>
    <xf numFmtId="201" fontId="126" fillId="0" borderId="0" applyFont="0" applyFill="0" applyBorder="0" applyAlignment="0" applyProtection="0"/>
    <xf numFmtId="176" fontId="141" fillId="0" borderId="0" applyFont="0" applyFill="0" applyBorder="0" applyAlignment="0" applyProtection="0"/>
    <xf numFmtId="203" fontId="126" fillId="0" borderId="0" applyFont="0" applyFill="0" applyBorder="0" applyAlignment="0" applyProtection="0"/>
    <xf numFmtId="175" fontId="126" fillId="0" borderId="0" applyFont="0" applyFill="0" applyBorder="0" applyAlignment="0" applyProtection="0"/>
    <xf numFmtId="165" fontId="126" fillId="0" borderId="0" applyFont="0" applyFill="0" applyBorder="0" applyAlignment="0" applyProtection="0"/>
    <xf numFmtId="204" fontId="126" fillId="0" borderId="0" applyFont="0" applyFill="0" applyBorder="0" applyAlignment="0" applyProtection="0"/>
    <xf numFmtId="204" fontId="126" fillId="0" borderId="0" applyFont="0" applyFill="0" applyBorder="0" applyAlignment="0" applyProtection="0"/>
    <xf numFmtId="167" fontId="137" fillId="0" borderId="0" applyFont="0" applyFill="0" applyBorder="0" applyAlignment="0" applyProtection="0"/>
    <xf numFmtId="198" fontId="137" fillId="0" borderId="0" applyFont="0" applyFill="0" applyBorder="0" applyAlignment="0" applyProtection="0"/>
    <xf numFmtId="175" fontId="140" fillId="0" borderId="0" applyFon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191" fontId="137" fillId="0" borderId="0" applyFont="0" applyFill="0" applyBorder="0" applyAlignment="0" applyProtection="0"/>
    <xf numFmtId="197" fontId="126" fillId="0" borderId="0" applyFont="0" applyFill="0" applyBorder="0" applyAlignment="0" applyProtection="0"/>
    <xf numFmtId="215" fontId="141" fillId="0" borderId="0" applyFont="0" applyFill="0" applyBorder="0" applyAlignment="0" applyProtection="0"/>
    <xf numFmtId="216" fontId="137" fillId="0" borderId="0" applyFont="0" applyFill="0" applyBorder="0" applyAlignment="0" applyProtection="0"/>
    <xf numFmtId="216" fontId="137" fillId="0" borderId="0" applyFont="0" applyFill="0" applyBorder="0" applyAlignment="0" applyProtection="0"/>
    <xf numFmtId="217" fontId="141" fillId="0" borderId="0" applyFont="0" applyFill="0" applyBorder="0" applyAlignment="0" applyProtection="0"/>
    <xf numFmtId="216" fontId="137" fillId="0" borderId="0" applyFont="0" applyFill="0" applyBorder="0" applyAlignment="0" applyProtection="0"/>
    <xf numFmtId="215" fontId="141" fillId="0" borderId="0" applyFont="0" applyFill="0" applyBorder="0" applyAlignment="0" applyProtection="0"/>
    <xf numFmtId="216" fontId="137" fillId="0" borderId="0" applyFont="0" applyFill="0" applyBorder="0" applyAlignment="0" applyProtection="0"/>
    <xf numFmtId="197" fontId="137" fillId="0" borderId="0" applyFont="0" applyFill="0" applyBorder="0" applyAlignment="0" applyProtection="0"/>
    <xf numFmtId="197" fontId="137" fillId="0" borderId="0" applyFont="0" applyFill="0" applyBorder="0" applyAlignment="0" applyProtection="0"/>
    <xf numFmtId="167" fontId="137" fillId="0" borderId="0" applyFont="0" applyFill="0" applyBorder="0" applyAlignment="0" applyProtection="0"/>
    <xf numFmtId="167" fontId="137" fillId="0" borderId="0" applyFont="0" applyFill="0" applyBorder="0" applyAlignment="0" applyProtection="0"/>
    <xf numFmtId="0" fontId="129" fillId="0" borderId="0"/>
    <xf numFmtId="217" fontId="141"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9" fontId="56" fillId="0" borderId="0" applyFont="0" applyFill="0" applyBorder="0" applyAlignment="0" applyProtection="0"/>
    <xf numFmtId="164" fontId="141" fillId="0" borderId="0" applyFont="0" applyFill="0" applyBorder="0" applyAlignment="0" applyProtection="0"/>
    <xf numFmtId="218" fontId="137" fillId="0" borderId="0" applyFont="0" applyFill="0" applyBorder="0" applyAlignment="0" applyProtection="0"/>
    <xf numFmtId="217" fontId="141" fillId="0" borderId="0" applyFont="0" applyFill="0" applyBorder="0" applyAlignment="0" applyProtection="0"/>
    <xf numFmtId="174" fontId="87" fillId="0" borderId="0" applyFont="0" applyFill="0" applyBorder="0" applyAlignment="0" applyProtection="0"/>
    <xf numFmtId="220" fontId="137" fillId="0" borderId="0" applyFont="0" applyFill="0" applyBorder="0" applyAlignment="0" applyProtection="0"/>
    <xf numFmtId="167" fontId="137" fillId="0" borderId="0" applyFont="0" applyFill="0" applyBorder="0" applyAlignment="0" applyProtection="0"/>
    <xf numFmtId="167" fontId="137" fillId="0" borderId="0" applyFont="0" applyFill="0" applyBorder="0" applyAlignment="0" applyProtection="0"/>
    <xf numFmtId="164" fontId="126" fillId="0" borderId="0" applyFont="0" applyFill="0" applyBorder="0" applyAlignment="0" applyProtection="0"/>
    <xf numFmtId="196" fontId="137" fillId="0" borderId="0" applyFont="0" applyFill="0" applyBorder="0" applyAlignment="0" applyProtection="0"/>
    <xf numFmtId="41" fontId="137" fillId="0" borderId="0" applyFont="0" applyFill="0" applyBorder="0" applyAlignment="0" applyProtection="0"/>
    <xf numFmtId="221"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96" fontId="137" fillId="0" borderId="0" applyFont="0" applyFill="0" applyBorder="0" applyAlignment="0" applyProtection="0"/>
    <xf numFmtId="221" fontId="137" fillId="0" borderId="0" applyFont="0" applyFill="0" applyBorder="0" applyAlignment="0" applyProtection="0"/>
    <xf numFmtId="223" fontId="137" fillId="0" borderId="0" applyFont="0" applyFill="0" applyBorder="0" applyAlignment="0" applyProtection="0"/>
    <xf numFmtId="196" fontId="126" fillId="0" borderId="0" applyFont="0" applyFill="0" applyBorder="0" applyAlignment="0" applyProtection="0"/>
    <xf numFmtId="41" fontId="137" fillId="0" borderId="0" applyFont="0" applyFill="0" applyBorder="0" applyAlignment="0" applyProtection="0"/>
    <xf numFmtId="196" fontId="126"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1" fontId="137" fillId="0" borderId="0" applyFont="0" applyFill="0" applyBorder="0" applyAlignment="0" applyProtection="0"/>
    <xf numFmtId="187" fontId="137" fillId="0" borderId="0" applyFont="0" applyFill="0" applyBorder="0" applyAlignment="0" applyProtection="0"/>
    <xf numFmtId="222" fontId="137" fillId="0" borderId="0" applyFont="0" applyFill="0" applyBorder="0" applyAlignment="0" applyProtection="0"/>
    <xf numFmtId="224" fontId="137" fillId="0" borderId="0" applyFont="0" applyFill="0" applyBorder="0" applyAlignment="0" applyProtection="0"/>
    <xf numFmtId="225" fontId="137" fillId="0" borderId="0" applyFont="0" applyFill="0" applyBorder="0" applyAlignment="0" applyProtection="0"/>
    <xf numFmtId="224" fontId="137" fillId="0" borderId="0" applyFont="0" applyFill="0" applyBorder="0" applyAlignment="0" applyProtection="0"/>
    <xf numFmtId="221" fontId="137" fillId="0" borderId="0" applyFont="0" applyFill="0" applyBorder="0" applyAlignment="0" applyProtection="0"/>
    <xf numFmtId="196" fontId="137" fillId="0" borderId="0" applyFont="0" applyFill="0" applyBorder="0" applyAlignment="0" applyProtection="0"/>
    <xf numFmtId="196"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187" fontId="137" fillId="0" borderId="0" applyFont="0" applyFill="0" applyBorder="0" applyAlignment="0" applyProtection="0"/>
    <xf numFmtId="187" fontId="137" fillId="0" borderId="0" applyFont="0" applyFill="0" applyBorder="0" applyAlignment="0" applyProtection="0"/>
    <xf numFmtId="196" fontId="137" fillId="0" borderId="0" applyFont="0" applyFill="0" applyBorder="0" applyAlignment="0" applyProtection="0"/>
    <xf numFmtId="226"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227" fontId="126"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175" fontId="141" fillId="0" borderId="0" applyFont="0" applyFill="0" applyBorder="0" applyAlignment="0" applyProtection="0"/>
    <xf numFmtId="228" fontId="137" fillId="0" borderId="0" applyFont="0" applyFill="0" applyBorder="0" applyAlignment="0" applyProtection="0"/>
    <xf numFmtId="228" fontId="137" fillId="0" borderId="0" applyFont="0" applyFill="0" applyBorder="0" applyAlignment="0" applyProtection="0"/>
    <xf numFmtId="229" fontId="56" fillId="0" borderId="0" applyFont="0" applyFill="0" applyBorder="0" applyAlignment="0" applyProtection="0"/>
    <xf numFmtId="176" fontId="141" fillId="0" borderId="0" applyFont="0" applyFill="0" applyBorder="0" applyAlignment="0" applyProtection="0"/>
    <xf numFmtId="228" fontId="137" fillId="0" borderId="0" applyFont="0" applyFill="0" applyBorder="0" applyAlignment="0" applyProtection="0"/>
    <xf numFmtId="175" fontId="141" fillId="0" borderId="0" applyFont="0" applyFill="0" applyBorder="0" applyAlignment="0" applyProtection="0"/>
    <xf numFmtId="230" fontId="87" fillId="0" borderId="0" applyFont="0" applyFill="0" applyBorder="0" applyAlignment="0" applyProtection="0"/>
    <xf numFmtId="222" fontId="137" fillId="0" borderId="0" applyFont="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205" fontId="137" fillId="0" borderId="0" applyFont="0" applyFill="0" applyBorder="0" applyAlignment="0" applyProtection="0"/>
    <xf numFmtId="43" fontId="137" fillId="0" borderId="0" applyFont="0" applyFill="0" applyBorder="0" applyAlignment="0" applyProtection="0"/>
    <xf numFmtId="206"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205" fontId="137" fillId="0" borderId="0" applyFont="0" applyFill="0" applyBorder="0" applyAlignment="0" applyProtection="0"/>
    <xf numFmtId="206" fontId="137" fillId="0" borderId="0" applyFont="0" applyFill="0" applyBorder="0" applyAlignment="0" applyProtection="0"/>
    <xf numFmtId="208" fontId="137" fillId="0" borderId="0" applyFont="0" applyFill="0" applyBorder="0" applyAlignment="0" applyProtection="0"/>
    <xf numFmtId="0" fontId="137" fillId="0" borderId="0" applyFont="0" applyFill="0" applyBorder="0" applyAlignment="0" applyProtection="0"/>
    <xf numFmtId="43" fontId="137" fillId="0" borderId="0" applyFont="0" applyFill="0" applyBorder="0" applyAlignment="0" applyProtection="0"/>
    <xf numFmtId="0"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6" fontId="137" fillId="0" borderId="0" applyFont="0" applyFill="0" applyBorder="0" applyAlignment="0" applyProtection="0"/>
    <xf numFmtId="184" fontId="137" fillId="0" borderId="0" applyFont="0" applyFill="0" applyBorder="0" applyAlignment="0" applyProtection="0"/>
    <xf numFmtId="207" fontId="137" fillId="0" borderId="0" applyFont="0" applyFill="0" applyBorder="0" applyAlignment="0" applyProtection="0"/>
    <xf numFmtId="209" fontId="137" fillId="0" borderId="0" applyFont="0" applyFill="0" applyBorder="0" applyAlignment="0" applyProtection="0"/>
    <xf numFmtId="209" fontId="137" fillId="0" borderId="0" applyFont="0" applyFill="0" applyBorder="0" applyAlignment="0" applyProtection="0"/>
    <xf numFmtId="206" fontId="137" fillId="0" borderId="0" applyFont="0" applyFill="0" applyBorder="0" applyAlignment="0" applyProtection="0"/>
    <xf numFmtId="205" fontId="137" fillId="0" borderId="0" applyFont="0" applyFill="0" applyBorder="0" applyAlignment="0" applyProtection="0"/>
    <xf numFmtId="205"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184" fontId="137" fillId="0" borderId="0" applyFont="0" applyFill="0" applyBorder="0" applyAlignment="0" applyProtection="0"/>
    <xf numFmtId="184" fontId="137" fillId="0" borderId="0" applyFont="0" applyFill="0" applyBorder="0" applyAlignment="0" applyProtection="0"/>
    <xf numFmtId="205" fontId="137" fillId="0" borderId="0" applyFont="0" applyFill="0" applyBorder="0" applyAlignment="0" applyProtection="0"/>
    <xf numFmtId="210"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211" fontId="126"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207" fontId="137" fillId="0" borderId="0" applyFont="0" applyFill="0" applyBorder="0" applyAlignment="0" applyProtection="0"/>
    <xf numFmtId="205" fontId="137" fillId="0" borderId="0" applyFont="0" applyFill="0" applyBorder="0" applyAlignment="0" applyProtection="0"/>
    <xf numFmtId="164" fontId="141" fillId="0" borderId="0" applyFont="0" applyFill="0" applyBorder="0" applyAlignment="0" applyProtection="0"/>
    <xf numFmtId="212" fontId="137" fillId="0" borderId="0" applyFont="0" applyFill="0" applyBorder="0" applyAlignment="0" applyProtection="0"/>
    <xf numFmtId="212" fontId="137" fillId="0" borderId="0" applyFont="0" applyFill="0" applyBorder="0" applyAlignment="0" applyProtection="0"/>
    <xf numFmtId="213" fontId="56" fillId="0" borderId="0" applyFont="0" applyFill="0" applyBorder="0" applyAlignment="0" applyProtection="0"/>
    <xf numFmtId="165" fontId="141" fillId="0" borderId="0" applyFont="0" applyFill="0" applyBorder="0" applyAlignment="0" applyProtection="0"/>
    <xf numFmtId="212" fontId="137" fillId="0" borderId="0" applyFont="0" applyFill="0" applyBorder="0" applyAlignment="0" applyProtection="0"/>
    <xf numFmtId="164" fontId="141" fillId="0" borderId="0" applyFont="0" applyFill="0" applyBorder="0" applyAlignment="0" applyProtection="0"/>
    <xf numFmtId="214" fontId="87" fillId="0" borderId="0" applyFont="0" applyFill="0" applyBorder="0" applyAlignment="0" applyProtection="0"/>
    <xf numFmtId="210" fontId="137" fillId="0" borderId="0" applyFont="0" applyFill="0" applyBorder="0" applyAlignment="0" applyProtection="0"/>
    <xf numFmtId="207" fontId="137" fillId="0" borderId="0" applyFont="0" applyFill="0" applyBorder="0" applyAlignment="0" applyProtection="0"/>
    <xf numFmtId="165" fontId="137" fillId="0" borderId="0" applyFont="0" applyFill="0" applyBorder="0" applyAlignment="0" applyProtection="0"/>
    <xf numFmtId="165" fontId="137" fillId="0" borderId="0" applyFont="0" applyFill="0" applyBorder="0" applyAlignment="0" applyProtection="0"/>
    <xf numFmtId="207" fontId="137" fillId="0" borderId="0" applyFont="0" applyFill="0" applyBorder="0" applyAlignment="0" applyProtection="0"/>
    <xf numFmtId="207" fontId="137" fillId="0" borderId="0" applyFont="0" applyFill="0" applyBorder="0" applyAlignment="0" applyProtection="0"/>
    <xf numFmtId="43" fontId="137" fillId="0" borderId="0" applyFont="0" applyFill="0" applyBorder="0" applyAlignment="0" applyProtection="0"/>
    <xf numFmtId="207" fontId="137" fillId="0" borderId="0" applyFont="0" applyFill="0" applyBorder="0" applyAlignment="0" applyProtection="0"/>
    <xf numFmtId="193" fontId="126" fillId="0" borderId="0" applyFont="0" applyFill="0" applyBorder="0" applyAlignment="0" applyProtection="0"/>
    <xf numFmtId="175" fontId="126" fillId="0" borderId="0" applyFont="0" applyFill="0" applyBorder="0" applyAlignment="0" applyProtection="0"/>
    <xf numFmtId="175" fontId="126" fillId="0" borderId="0" applyFont="0" applyFill="0" applyBorder="0" applyAlignment="0" applyProtection="0"/>
    <xf numFmtId="176" fontId="141" fillId="0" borderId="0" applyFont="0" applyFill="0" applyBorder="0" applyAlignment="0" applyProtection="0"/>
    <xf numFmtId="201" fontId="126" fillId="0" borderId="0" applyFont="0" applyFill="0" applyBorder="0" applyAlignment="0" applyProtection="0"/>
    <xf numFmtId="201" fontId="126" fillId="0" borderId="0" applyFont="0" applyFill="0" applyBorder="0" applyAlignment="0" applyProtection="0"/>
    <xf numFmtId="202" fontId="56" fillId="0" borderId="0" applyFont="0" applyFill="0" applyBorder="0" applyAlignment="0" applyProtection="0"/>
    <xf numFmtId="202" fontId="141" fillId="0" borderId="0" applyFont="0" applyFill="0" applyBorder="0" applyAlignment="0" applyProtection="0"/>
    <xf numFmtId="201" fontId="126" fillId="0" borderId="0" applyFont="0" applyFill="0" applyBorder="0" applyAlignment="0" applyProtection="0"/>
    <xf numFmtId="176" fontId="141" fillId="0" borderId="0" applyFont="0" applyFill="0" applyBorder="0" applyAlignment="0" applyProtection="0"/>
    <xf numFmtId="203" fontId="126" fillId="0" borderId="0" applyFont="0" applyFill="0" applyBorder="0" applyAlignment="0" applyProtection="0"/>
    <xf numFmtId="175" fontId="126" fillId="0" borderId="0" applyFont="0" applyFill="0" applyBorder="0" applyAlignment="0" applyProtection="0"/>
    <xf numFmtId="165" fontId="126" fillId="0" borderId="0" applyFont="0" applyFill="0" applyBorder="0" applyAlignment="0" applyProtection="0"/>
    <xf numFmtId="165" fontId="126" fillId="0" borderId="0" applyFont="0" applyFill="0" applyBorder="0" applyAlignment="0" applyProtection="0"/>
    <xf numFmtId="204" fontId="126" fillId="0" borderId="0" applyFont="0" applyFill="0" applyBorder="0" applyAlignment="0" applyProtection="0"/>
    <xf numFmtId="204" fontId="126" fillId="0" borderId="0" applyFont="0" applyFill="0" applyBorder="0" applyAlignment="0" applyProtection="0"/>
    <xf numFmtId="167" fontId="137" fillId="0" borderId="0" applyFont="0" applyFill="0" applyBorder="0" applyAlignment="0" applyProtection="0"/>
    <xf numFmtId="0" fontId="128" fillId="0" borderId="0" applyNumberFormat="0" applyFill="0" applyBorder="0" applyAlignment="0" applyProtection="0"/>
    <xf numFmtId="167" fontId="137" fillId="0" borderId="0" applyFont="0" applyFill="0" applyBorder="0" applyAlignment="0" applyProtection="0"/>
    <xf numFmtId="167" fontId="137" fillId="0" borderId="0" applyFont="0" applyFill="0" applyBorder="0" applyAlignment="0" applyProtection="0"/>
    <xf numFmtId="0" fontId="129" fillId="0" borderId="0"/>
    <xf numFmtId="0" fontId="128" fillId="0" borderId="0" applyNumberFormat="0" applyFill="0" applyBorder="0" applyAlignment="0" applyProtection="0"/>
    <xf numFmtId="0" fontId="128" fillId="0" borderId="0" applyNumberFormat="0" applyFill="0" applyBorder="0" applyAlignment="0" applyProtection="0"/>
    <xf numFmtId="167" fontId="137" fillId="0" borderId="0" applyFont="0" applyFill="0" applyBorder="0" applyAlignment="0" applyProtection="0"/>
    <xf numFmtId="0" fontId="139" fillId="0" borderId="0">
      <alignment vertical="top"/>
    </xf>
    <xf numFmtId="0" fontId="139" fillId="0" borderId="0">
      <alignment vertical="top"/>
    </xf>
    <xf numFmtId="0" fontId="139" fillId="0" borderId="0">
      <alignment vertical="top"/>
    </xf>
    <xf numFmtId="0" fontId="128" fillId="0" borderId="0" applyNumberFormat="0" applyFill="0" applyBorder="0" applyAlignment="0" applyProtection="0"/>
    <xf numFmtId="0" fontId="129" fillId="0" borderId="0"/>
    <xf numFmtId="0" fontId="138" fillId="0" borderId="0"/>
    <xf numFmtId="0" fontId="138" fillId="0" borderId="0"/>
    <xf numFmtId="193" fontId="137" fillId="0" borderId="0" applyFont="0" applyFill="0" applyBorder="0" applyAlignment="0" applyProtection="0"/>
    <xf numFmtId="231" fontId="142" fillId="0" borderId="0" applyFont="0" applyFill="0" applyBorder="0" applyAlignment="0" applyProtection="0"/>
    <xf numFmtId="179" fontId="143" fillId="0" borderId="0" applyFont="0" applyFill="0" applyBorder="0" applyAlignment="0" applyProtection="0"/>
    <xf numFmtId="180" fontId="143" fillId="0" borderId="0" applyFont="0" applyFill="0" applyBorder="0" applyAlignment="0" applyProtection="0"/>
    <xf numFmtId="0" fontId="144" fillId="0" borderId="0"/>
    <xf numFmtId="0" fontId="145" fillId="0" borderId="0"/>
    <xf numFmtId="0" fontId="145" fillId="0" borderId="0"/>
    <xf numFmtId="0" fontId="130" fillId="0" borderId="0"/>
    <xf numFmtId="1" fontId="146" fillId="0" borderId="2" applyBorder="0" applyAlignment="0">
      <alignment horizontal="center"/>
    </xf>
    <xf numFmtId="3" fontId="127" fillId="0" borderId="2"/>
    <xf numFmtId="3" fontId="127" fillId="0" borderId="2"/>
    <xf numFmtId="231" fontId="142" fillId="0" borderId="0" applyFont="0" applyFill="0" applyBorder="0" applyAlignment="0" applyProtection="0"/>
    <xf numFmtId="0" fontId="147" fillId="0" borderId="6" applyFont="0" applyAlignment="0">
      <alignment horizontal="left"/>
    </xf>
    <xf numFmtId="0" fontId="148" fillId="47" borderId="0"/>
    <xf numFmtId="0" fontId="149" fillId="47" borderId="0"/>
    <xf numFmtId="0" fontId="121" fillId="0" borderId="49" applyAlignment="0"/>
    <xf numFmtId="0" fontId="121" fillId="0" borderId="49" applyAlignment="0"/>
    <xf numFmtId="0" fontId="121" fillId="0" borderId="49" applyAlignment="0"/>
    <xf numFmtId="0" fontId="121" fillId="0" borderId="49" applyAlignment="0"/>
    <xf numFmtId="0" fontId="149" fillId="43" borderId="0"/>
    <xf numFmtId="0" fontId="149" fillId="47" borderId="0"/>
    <xf numFmtId="0" fontId="147" fillId="0" borderId="6" applyFont="0" applyAlignment="0">
      <alignment horizontal="left"/>
    </xf>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49" fillId="47" borderId="0"/>
    <xf numFmtId="0" fontId="147" fillId="0" borderId="6" applyFont="0" applyAlignment="0">
      <alignment horizontal="left"/>
    </xf>
    <xf numFmtId="0" fontId="121" fillId="0" borderId="49" applyAlignment="0"/>
    <xf numFmtId="0" fontId="148" fillId="47" borderId="0"/>
    <xf numFmtId="0" fontId="121" fillId="0" borderId="50" applyFill="0" applyAlignment="0"/>
    <xf numFmtId="0" fontId="149" fillId="43" borderId="0"/>
    <xf numFmtId="0" fontId="121" fillId="0" borderId="50" applyFill="0" applyAlignment="0"/>
    <xf numFmtId="0" fontId="149" fillId="47" borderId="0"/>
    <xf numFmtId="0" fontId="149" fillId="47" borderId="0"/>
    <xf numFmtId="0" fontId="121" fillId="0" borderId="49" applyAlignment="0"/>
    <xf numFmtId="0" fontId="121" fillId="0" borderId="49" applyAlignment="0"/>
    <xf numFmtId="0" fontId="148" fillId="47" borderId="0"/>
    <xf numFmtId="231" fontId="142" fillId="0" borderId="0" applyFont="0" applyFill="0" applyBorder="0" applyAlignment="0" applyProtection="0"/>
    <xf numFmtId="0" fontId="121" fillId="0" borderId="49" applyAlignment="0"/>
    <xf numFmtId="0" fontId="121" fillId="0" borderId="49" applyAlignment="0"/>
    <xf numFmtId="0" fontId="121" fillId="0" borderId="49" applyAlignment="0"/>
    <xf numFmtId="0" fontId="121" fillId="0" borderId="49" applyAlignment="0"/>
    <xf numFmtId="231" fontId="142" fillId="0" borderId="0" applyFont="0" applyFill="0" applyBorder="0" applyAlignment="0" applyProtection="0"/>
    <xf numFmtId="231" fontId="142" fillId="0" borderId="0" applyFont="0" applyFill="0" applyBorder="0" applyAlignment="0" applyProtection="0"/>
    <xf numFmtId="0" fontId="47" fillId="47" borderId="0"/>
    <xf numFmtId="0" fontId="149" fillId="47" borderId="0"/>
    <xf numFmtId="0" fontId="148" fillId="47" borderId="0"/>
    <xf numFmtId="0" fontId="149" fillId="47" borderId="0"/>
    <xf numFmtId="0" fontId="147" fillId="0" borderId="6" applyFont="0" applyAlignment="0">
      <alignment horizontal="left"/>
    </xf>
    <xf numFmtId="0" fontId="148" fillId="47" borderId="0"/>
    <xf numFmtId="0" fontId="147" fillId="0" borderId="6" applyFont="0" applyAlignment="0">
      <alignment horizontal="left"/>
    </xf>
    <xf numFmtId="0" fontId="121" fillId="0" borderId="49" applyAlignment="0"/>
    <xf numFmtId="0" fontId="121" fillId="0" borderId="49" applyAlignment="0"/>
    <xf numFmtId="0" fontId="150" fillId="0" borderId="0" applyFont="0" applyFill="0" applyBorder="0" applyAlignment="0">
      <alignment horizontal="left"/>
    </xf>
    <xf numFmtId="0" fontId="149" fillId="47" borderId="0"/>
    <xf numFmtId="0" fontId="147" fillId="0" borderId="6" applyFont="0" applyAlignment="0">
      <alignment horizontal="left"/>
    </xf>
    <xf numFmtId="0" fontId="149" fillId="47" borderId="0"/>
    <xf numFmtId="0" fontId="148" fillId="47" borderId="0"/>
    <xf numFmtId="0" fontId="149" fillId="47" borderId="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147" fillId="0" borderId="6" applyFont="0" applyAlignment="0">
      <alignment horizontal="left"/>
    </xf>
    <xf numFmtId="0" fontId="121" fillId="0" borderId="49" applyAlignment="0"/>
    <xf numFmtId="0" fontId="121" fillId="0" borderId="49" applyAlignment="0"/>
    <xf numFmtId="0" fontId="148" fillId="47" borderId="0"/>
    <xf numFmtId="0" fontId="148" fillId="47" borderId="0"/>
    <xf numFmtId="0" fontId="149" fillId="47" borderId="0"/>
    <xf numFmtId="0" fontId="149" fillId="47" borderId="0"/>
    <xf numFmtId="0" fontId="147" fillId="0" borderId="6" applyFont="0" applyAlignment="0">
      <alignment horizontal="left"/>
    </xf>
    <xf numFmtId="0" fontId="121" fillId="0" borderId="49" applyAlignment="0"/>
    <xf numFmtId="0" fontId="151" fillId="0" borderId="2" applyNumberFormat="0" applyFont="0" applyBorder="0">
      <alignment horizontal="left" indent="2"/>
    </xf>
    <xf numFmtId="0" fontId="150" fillId="0" borderId="0" applyFont="0" applyFill="0" applyBorder="0" applyAlignment="0">
      <alignment horizontal="left"/>
    </xf>
    <xf numFmtId="0" fontId="151" fillId="0" borderId="2" applyNumberFormat="0" applyFont="0" applyBorder="0">
      <alignment horizontal="left" indent="2"/>
    </xf>
    <xf numFmtId="0" fontId="149" fillId="47" borderId="0"/>
    <xf numFmtId="0" fontId="149" fillId="47" borderId="0"/>
    <xf numFmtId="0" fontId="152" fillId="0" borderId="0"/>
    <xf numFmtId="0" fontId="153" fillId="48" borderId="38" applyFont="0" applyFill="0" applyAlignment="0">
      <alignment vertical="center" wrapText="1"/>
    </xf>
    <xf numFmtId="9" fontId="154" fillId="0" borderId="0" applyBorder="0" applyAlignment="0" applyProtection="0"/>
    <xf numFmtId="0" fontId="155" fillId="47" borderId="0"/>
    <xf numFmtId="0" fontId="148" fillId="47" borderId="0"/>
    <xf numFmtId="0" fontId="155" fillId="43" borderId="0"/>
    <xf numFmtId="0" fontId="47" fillId="0" borderId="49" applyNumberFormat="0" applyFill="0"/>
    <xf numFmtId="0" fontId="148" fillId="47" borderId="0"/>
    <xf numFmtId="0" fontId="47" fillId="0" borderId="49" applyNumberFormat="0" applyFill="0"/>
    <xf numFmtId="0" fontId="47" fillId="0" borderId="49" applyNumberFormat="0" applyFill="0"/>
    <xf numFmtId="0" fontId="47" fillId="0" borderId="49" applyNumberFormat="0" applyFill="0"/>
    <xf numFmtId="0" fontId="155" fillId="47" borderId="0"/>
    <xf numFmtId="0" fontId="47" fillId="0" borderId="49" applyNumberFormat="0" applyFill="0"/>
    <xf numFmtId="0" fontId="148" fillId="47" borderId="0"/>
    <xf numFmtId="0" fontId="47" fillId="47" borderId="0"/>
    <xf numFmtId="0" fontId="148" fillId="47" borderId="0"/>
    <xf numFmtId="0" fontId="148" fillId="47" borderId="0"/>
    <xf numFmtId="0" fontId="155" fillId="47" borderId="0"/>
    <xf numFmtId="0" fontId="148" fillId="47" borderId="0"/>
    <xf numFmtId="0" fontId="47" fillId="0" borderId="49" applyNumberFormat="0" applyAlignment="0"/>
    <xf numFmtId="0" fontId="47" fillId="0" borderId="49" applyNumberFormat="0" applyAlignment="0"/>
    <xf numFmtId="0" fontId="47" fillId="0" borderId="49" applyNumberFormat="0" applyAlignment="0"/>
    <xf numFmtId="0" fontId="47" fillId="0" borderId="49" applyNumberFormat="0" applyAlignment="0"/>
    <xf numFmtId="0" fontId="47" fillId="0" borderId="49" applyNumberFormat="0" applyAlignment="0"/>
    <xf numFmtId="0" fontId="47" fillId="0" borderId="49" applyNumberFormat="0" applyAlignment="0"/>
    <xf numFmtId="0" fontId="148" fillId="47" borderId="0"/>
    <xf numFmtId="0" fontId="148" fillId="47" borderId="0"/>
    <xf numFmtId="0" fontId="47" fillId="0" borderId="49" applyNumberFormat="0" applyFill="0"/>
    <xf numFmtId="0" fontId="47" fillId="0" borderId="49" applyNumberFormat="0" applyFill="0"/>
    <xf numFmtId="0" fontId="47" fillId="0" borderId="49" applyNumberFormat="0" applyFill="0"/>
    <xf numFmtId="0" fontId="47" fillId="0" borderId="49" applyNumberFormat="0" applyFill="0"/>
    <xf numFmtId="0" fontId="47" fillId="0" borderId="49" applyNumberFormat="0" applyFill="0"/>
    <xf numFmtId="0" fontId="155" fillId="47" borderId="0"/>
    <xf numFmtId="0" fontId="155" fillId="47" borderId="0"/>
    <xf numFmtId="0" fontId="155" fillId="47" borderId="0"/>
    <xf numFmtId="0" fontId="151" fillId="0" borderId="2" applyNumberFormat="0" applyFont="0" applyBorder="0" applyAlignment="0">
      <alignment horizontal="center"/>
    </xf>
    <xf numFmtId="0" fontId="151" fillId="0" borderId="2" applyNumberFormat="0" applyFont="0" applyBorder="0" applyAlignment="0">
      <alignment horizontal="center"/>
    </xf>
    <xf numFmtId="0" fontId="47" fillId="0" borderId="0"/>
    <xf numFmtId="0" fontId="156" fillId="3" borderId="0" applyNumberFormat="0" applyBorder="0" applyAlignment="0" applyProtection="0"/>
    <xf numFmtId="0" fontId="156" fillId="4" borderId="0" applyNumberFormat="0" applyBorder="0" applyAlignment="0" applyProtection="0"/>
    <xf numFmtId="0" fontId="156" fillId="5" borderId="0" applyNumberFormat="0" applyBorder="0" applyAlignment="0" applyProtection="0"/>
    <xf numFmtId="0" fontId="156" fillId="6" borderId="0" applyNumberFormat="0" applyBorder="0" applyAlignment="0" applyProtection="0"/>
    <xf numFmtId="0" fontId="156" fillId="7" borderId="0" applyNumberFormat="0" applyBorder="0" applyAlignment="0" applyProtection="0"/>
    <xf numFmtId="0" fontId="156" fillId="8" borderId="0" applyNumberFormat="0" applyBorder="0" applyAlignment="0" applyProtection="0"/>
    <xf numFmtId="0" fontId="108" fillId="3" borderId="0" applyNumberFormat="0" applyBorder="0" applyAlignment="0" applyProtection="0"/>
    <xf numFmtId="0" fontId="108" fillId="4" borderId="0" applyNumberFormat="0" applyBorder="0" applyAlignment="0" applyProtection="0"/>
    <xf numFmtId="0" fontId="108" fillId="5" borderId="0" applyNumberFormat="0" applyBorder="0" applyAlignment="0" applyProtection="0"/>
    <xf numFmtId="0" fontId="108" fillId="6" borderId="0" applyNumberFormat="0" applyBorder="0" applyAlignment="0" applyProtection="0"/>
    <xf numFmtId="0" fontId="108" fillId="7" borderId="0" applyNumberFormat="0" applyBorder="0" applyAlignment="0" applyProtection="0"/>
    <xf numFmtId="0" fontId="108" fillId="8" borderId="0" applyNumberFormat="0" applyBorder="0" applyAlignment="0" applyProtection="0"/>
    <xf numFmtId="0" fontId="56" fillId="0" borderId="0"/>
    <xf numFmtId="0" fontId="157" fillId="47" borderId="0"/>
    <xf numFmtId="0" fontId="148" fillId="47" borderId="0"/>
    <xf numFmtId="0" fontId="157" fillId="43" borderId="0"/>
    <xf numFmtId="0" fontId="148" fillId="47" borderId="0"/>
    <xf numFmtId="0" fontId="148" fillId="47" borderId="0"/>
    <xf numFmtId="0" fontId="47" fillId="47" borderId="0"/>
    <xf numFmtId="0" fontId="148" fillId="47" borderId="0"/>
    <xf numFmtId="0" fontId="148" fillId="47" borderId="0"/>
    <xf numFmtId="0" fontId="157" fillId="47" borderId="0"/>
    <xf numFmtId="0" fontId="148" fillId="47" borderId="0"/>
    <xf numFmtId="0" fontId="148" fillId="47" borderId="0"/>
    <xf numFmtId="0" fontId="148" fillId="47" borderId="0"/>
    <xf numFmtId="0" fontId="157" fillId="47" borderId="0"/>
    <xf numFmtId="0" fontId="157" fillId="47" borderId="0"/>
    <xf numFmtId="0" fontId="158" fillId="0" borderId="0">
      <alignment wrapText="1"/>
    </xf>
    <xf numFmtId="0" fontId="148" fillId="0" borderId="0">
      <alignment wrapText="1"/>
    </xf>
    <xf numFmtId="0" fontId="158" fillId="0" borderId="0">
      <alignment wrapText="1"/>
    </xf>
    <xf numFmtId="0" fontId="148" fillId="0" borderId="0">
      <alignment wrapText="1"/>
    </xf>
    <xf numFmtId="0" fontId="148" fillId="0" borderId="0">
      <alignment wrapText="1"/>
    </xf>
    <xf numFmtId="0" fontId="47" fillId="0" borderId="0">
      <alignment wrapText="1"/>
    </xf>
    <xf numFmtId="0" fontId="148" fillId="0" borderId="0">
      <alignment wrapText="1"/>
    </xf>
    <xf numFmtId="0" fontId="148" fillId="0" borderId="0">
      <alignment wrapText="1"/>
    </xf>
    <xf numFmtId="0" fontId="158" fillId="0" borderId="0">
      <alignment wrapText="1"/>
    </xf>
    <xf numFmtId="0" fontId="148" fillId="0" borderId="0">
      <alignment wrapText="1"/>
    </xf>
    <xf numFmtId="0" fontId="148" fillId="0" borderId="0">
      <alignment wrapText="1"/>
    </xf>
    <xf numFmtId="0" fontId="148" fillId="0" borderId="0">
      <alignment wrapText="1"/>
    </xf>
    <xf numFmtId="0" fontId="158" fillId="0" borderId="0">
      <alignment wrapText="1"/>
    </xf>
    <xf numFmtId="0" fontId="156" fillId="9" borderId="0" applyNumberFormat="0" applyBorder="0" applyAlignment="0" applyProtection="0"/>
    <xf numFmtId="0" fontId="156" fillId="10" borderId="0" applyNumberFormat="0" applyBorder="0" applyAlignment="0" applyProtection="0"/>
    <xf numFmtId="0" fontId="156" fillId="11" borderId="0" applyNumberFormat="0" applyBorder="0" applyAlignment="0" applyProtection="0"/>
    <xf numFmtId="0" fontId="156" fillId="6" borderId="0" applyNumberFormat="0" applyBorder="0" applyAlignment="0" applyProtection="0"/>
    <xf numFmtId="0" fontId="156" fillId="9" borderId="0" applyNumberFormat="0" applyBorder="0" applyAlignment="0" applyProtection="0"/>
    <xf numFmtId="0" fontId="156" fillId="12" borderId="0" applyNumberFormat="0" applyBorder="0" applyAlignment="0" applyProtection="0"/>
    <xf numFmtId="0" fontId="108" fillId="9" borderId="0" applyNumberFormat="0" applyBorder="0" applyAlignment="0" applyProtection="0"/>
    <xf numFmtId="0" fontId="108" fillId="10" borderId="0" applyNumberFormat="0" applyBorder="0" applyAlignment="0" applyProtection="0"/>
    <xf numFmtId="0" fontId="108" fillId="11" borderId="0" applyNumberFormat="0" applyBorder="0" applyAlignment="0" applyProtection="0"/>
    <xf numFmtId="0" fontId="108" fillId="6" borderId="0" applyNumberFormat="0" applyBorder="0" applyAlignment="0" applyProtection="0"/>
    <xf numFmtId="0" fontId="108" fillId="9" borderId="0" applyNumberFormat="0" applyBorder="0" applyAlignment="0" applyProtection="0"/>
    <xf numFmtId="0" fontId="108" fillId="12" borderId="0" applyNumberFormat="0" applyBorder="0" applyAlignment="0" applyProtection="0"/>
    <xf numFmtId="0" fontId="128" fillId="0" borderId="0"/>
    <xf numFmtId="0" fontId="128" fillId="0" borderId="0"/>
    <xf numFmtId="0" fontId="128" fillId="0" borderId="0"/>
    <xf numFmtId="0" fontId="47" fillId="0" borderId="0"/>
    <xf numFmtId="0" fontId="128" fillId="0" borderId="0"/>
    <xf numFmtId="0" fontId="159" fillId="13" borderId="0" applyNumberFormat="0" applyBorder="0" applyAlignment="0" applyProtection="0"/>
    <xf numFmtId="0" fontId="159" fillId="10" borderId="0" applyNumberFormat="0" applyBorder="0" applyAlignment="0" applyProtection="0"/>
    <xf numFmtId="0" fontId="159" fillId="11" borderId="0" applyNumberFormat="0" applyBorder="0" applyAlignment="0" applyProtection="0"/>
    <xf numFmtId="0" fontId="159" fillId="14" borderId="0" applyNumberFormat="0" applyBorder="0" applyAlignment="0" applyProtection="0"/>
    <xf numFmtId="0" fontId="159" fillId="15" borderId="0" applyNumberFormat="0" applyBorder="0" applyAlignment="0" applyProtection="0"/>
    <xf numFmtId="0" fontId="159" fillId="16" borderId="0" applyNumberFormat="0" applyBorder="0" applyAlignment="0" applyProtection="0"/>
    <xf numFmtId="0" fontId="111" fillId="13" borderId="0" applyNumberFormat="0" applyBorder="0" applyAlignment="0" applyProtection="0"/>
    <xf numFmtId="0" fontId="111" fillId="10" borderId="0" applyNumberFormat="0" applyBorder="0" applyAlignment="0" applyProtection="0"/>
    <xf numFmtId="0" fontId="111" fillId="11" borderId="0" applyNumberFormat="0" applyBorder="0" applyAlignment="0" applyProtection="0"/>
    <xf numFmtId="0" fontId="111" fillId="14" borderId="0" applyNumberFormat="0" applyBorder="0" applyAlignment="0" applyProtection="0"/>
    <xf numFmtId="0" fontId="111" fillId="15" borderId="0" applyNumberFormat="0" applyBorder="0" applyAlignment="0" applyProtection="0"/>
    <xf numFmtId="0" fontId="111" fillId="16" borderId="0" applyNumberFormat="0" applyBorder="0" applyAlignment="0" applyProtection="0"/>
    <xf numFmtId="0" fontId="160" fillId="0" borderId="0"/>
    <xf numFmtId="0" fontId="159" fillId="17" borderId="0" applyNumberFormat="0" applyBorder="0" applyAlignment="0" applyProtection="0"/>
    <xf numFmtId="0" fontId="159" fillId="18" borderId="0" applyNumberFormat="0" applyBorder="0" applyAlignment="0" applyProtection="0"/>
    <xf numFmtId="0" fontId="159" fillId="19" borderId="0" applyNumberFormat="0" applyBorder="0" applyAlignment="0" applyProtection="0"/>
    <xf numFmtId="0" fontId="159" fillId="14" borderId="0" applyNumberFormat="0" applyBorder="0" applyAlignment="0" applyProtection="0"/>
    <xf numFmtId="0" fontId="159" fillId="15" borderId="0" applyNumberFormat="0" applyBorder="0" applyAlignment="0" applyProtection="0"/>
    <xf numFmtId="0" fontId="159" fillId="20" borderId="0" applyNumberFormat="0" applyBorder="0" applyAlignment="0" applyProtection="0"/>
    <xf numFmtId="232" fontId="56" fillId="0" borderId="0" applyFont="0" applyFill="0" applyBorder="0" applyAlignment="0" applyProtection="0"/>
    <xf numFmtId="0" fontId="161" fillId="0" borderId="0" applyFont="0" applyFill="0" applyBorder="0" applyAlignment="0" applyProtection="0"/>
    <xf numFmtId="233" fontId="126" fillId="0" borderId="0" applyFont="0" applyFill="0" applyBorder="0" applyAlignment="0" applyProtection="0"/>
    <xf numFmtId="234" fontId="56" fillId="0" borderId="0" applyFont="0" applyFill="0" applyBorder="0" applyAlignment="0" applyProtection="0"/>
    <xf numFmtId="0" fontId="161" fillId="0" borderId="0" applyFont="0" applyFill="0" applyBorder="0" applyAlignment="0" applyProtection="0"/>
    <xf numFmtId="232" fontId="126" fillId="0" borderId="0" applyFont="0" applyFill="0" applyBorder="0" applyAlignment="0" applyProtection="0"/>
    <xf numFmtId="0" fontId="162" fillId="0" borderId="0">
      <alignment horizontal="center" wrapText="1"/>
      <protection locked="0"/>
    </xf>
    <xf numFmtId="0" fontId="163" fillId="0" borderId="0" applyNumberFormat="0" applyBorder="0" applyAlignment="0">
      <alignment horizontal="center"/>
    </xf>
    <xf numFmtId="221" fontId="164" fillId="0" borderId="0" applyFont="0" applyFill="0" applyBorder="0" applyAlignment="0" applyProtection="0"/>
    <xf numFmtId="0" fontId="161" fillId="0" borderId="0" applyFont="0" applyFill="0" applyBorder="0" applyAlignment="0" applyProtection="0"/>
    <xf numFmtId="221" fontId="164" fillId="0" borderId="0" applyFont="0" applyFill="0" applyBorder="0" applyAlignment="0" applyProtection="0"/>
    <xf numFmtId="206" fontId="164" fillId="0" borderId="0" applyFont="0" applyFill="0" applyBorder="0" applyAlignment="0" applyProtection="0"/>
    <xf numFmtId="0" fontId="161" fillId="0" borderId="0" applyFont="0" applyFill="0" applyBorder="0" applyAlignment="0" applyProtection="0"/>
    <xf numFmtId="206" fontId="164" fillId="0" borderId="0" applyFont="0" applyFill="0" applyBorder="0" applyAlignment="0" applyProtection="0"/>
    <xf numFmtId="193" fontId="126" fillId="0" borderId="0" applyFont="0" applyFill="0" applyBorder="0" applyAlignment="0" applyProtection="0"/>
    <xf numFmtId="0" fontId="165" fillId="4" borderId="0" applyNumberFormat="0" applyBorder="0" applyAlignment="0" applyProtection="0"/>
    <xf numFmtId="0" fontId="166" fillId="0" borderId="0" applyNumberFormat="0" applyFill="0" applyBorder="0" applyAlignment="0" applyProtection="0"/>
    <xf numFmtId="0" fontId="161" fillId="0" borderId="0"/>
    <xf numFmtId="0" fontId="87" fillId="0" borderId="0"/>
    <xf numFmtId="0" fontId="130" fillId="0" borderId="0"/>
    <xf numFmtId="0" fontId="161" fillId="0" borderId="0"/>
    <xf numFmtId="0" fontId="167" fillId="0" borderId="0"/>
    <xf numFmtId="0" fontId="168" fillId="0" borderId="0"/>
    <xf numFmtId="0" fontId="169" fillId="0" borderId="0"/>
    <xf numFmtId="0" fontId="56" fillId="0" borderId="0" applyFill="0" applyBorder="0" applyAlignment="0"/>
    <xf numFmtId="235" fontId="170" fillId="0" borderId="0" applyFill="0" applyBorder="0" applyAlignment="0"/>
    <xf numFmtId="236" fontId="170" fillId="0" borderId="0" applyFill="0" applyBorder="0" applyAlignment="0"/>
    <xf numFmtId="237" fontId="170" fillId="0" borderId="0" applyFill="0" applyBorder="0" applyAlignment="0"/>
    <xf numFmtId="238" fontId="56" fillId="0" borderId="0" applyFill="0" applyBorder="0" applyAlignment="0"/>
    <xf numFmtId="194" fontId="170" fillId="0" borderId="0" applyFill="0" applyBorder="0" applyAlignment="0"/>
    <xf numFmtId="239" fontId="170" fillId="0" borderId="0" applyFill="0" applyBorder="0" applyAlignment="0"/>
    <xf numFmtId="235" fontId="170" fillId="0" borderId="0" applyFill="0" applyBorder="0" applyAlignment="0"/>
    <xf numFmtId="0" fontId="171" fillId="21" borderId="40" applyNumberFormat="0" applyAlignment="0" applyProtection="0"/>
    <xf numFmtId="0" fontId="172" fillId="0" borderId="0"/>
    <xf numFmtId="240" fontId="137" fillId="0" borderId="0" applyFont="0" applyFill="0" applyBorder="0" applyAlignment="0" applyProtection="0"/>
    <xf numFmtId="0" fontId="173" fillId="22" borderId="31" applyNumberFormat="0" applyAlignment="0" applyProtection="0"/>
    <xf numFmtId="185" fontId="122" fillId="0" borderId="0" applyFont="0" applyFill="0" applyBorder="0" applyAlignment="0" applyProtection="0"/>
    <xf numFmtId="4" fontId="174" fillId="0" borderId="0" applyAlignment="0"/>
    <xf numFmtId="1" fontId="175" fillId="0" borderId="1" applyBorder="0"/>
    <xf numFmtId="205" fontId="176" fillId="0" borderId="0" applyFont="0" applyFill="0" applyBorder="0" applyAlignment="0" applyProtection="0"/>
    <xf numFmtId="241" fontId="177" fillId="0" borderId="0"/>
    <xf numFmtId="241" fontId="177" fillId="0" borderId="0"/>
    <xf numFmtId="241" fontId="177" fillId="0" borderId="0"/>
    <xf numFmtId="241" fontId="177" fillId="0" borderId="0"/>
    <xf numFmtId="241" fontId="177" fillId="0" borderId="0"/>
    <xf numFmtId="241" fontId="177" fillId="0" borderId="0"/>
    <xf numFmtId="241" fontId="177" fillId="0" borderId="0"/>
    <xf numFmtId="241" fontId="177" fillId="0" borderId="0"/>
    <xf numFmtId="242" fontId="121" fillId="0" borderId="0" applyFill="0" applyBorder="0" applyAlignment="0" applyProtection="0"/>
    <xf numFmtId="242" fontId="121" fillId="0" borderId="0" applyFill="0" applyBorder="0" applyAlignment="0" applyProtection="0"/>
    <xf numFmtId="242" fontId="121" fillId="0" borderId="0" applyFill="0" applyBorder="0" applyAlignment="0" applyProtection="0"/>
    <xf numFmtId="41" fontId="122" fillId="0" borderId="0" applyFont="0" applyFill="0" applyBorder="0" applyAlignment="0" applyProtection="0"/>
    <xf numFmtId="194" fontId="170" fillId="0" borderId="0" applyFont="0" applyFill="0" applyBorder="0" applyAlignment="0" applyProtection="0"/>
    <xf numFmtId="43" fontId="178" fillId="0" borderId="0" applyFont="0" applyFill="0" applyBorder="0" applyAlignment="0" applyProtection="0"/>
    <xf numFmtId="165" fontId="179" fillId="0" borderId="0" applyFont="0" applyFill="0" applyBorder="0" applyAlignment="0" applyProtection="0"/>
    <xf numFmtId="165" fontId="56" fillId="0" borderId="0" applyFont="0" applyFill="0" applyBorder="0" applyAlignment="0" applyProtection="0"/>
    <xf numFmtId="183" fontId="47"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43" fontId="4" fillId="0" borderId="0" applyFont="0" applyFill="0" applyBorder="0" applyAlignment="0" applyProtection="0"/>
    <xf numFmtId="244" fontId="130" fillId="0" borderId="0"/>
    <xf numFmtId="0" fontId="180" fillId="0" borderId="0"/>
    <xf numFmtId="0" fontId="170" fillId="0" borderId="0"/>
    <xf numFmtId="3" fontId="56" fillId="0" borderId="0" applyFont="0" applyFill="0" applyBorder="0" applyAlignment="0" applyProtection="0"/>
    <xf numFmtId="3" fontId="56" fillId="0" borderId="0" applyFont="0" applyFill="0" applyBorder="0" applyAlignment="0" applyProtection="0"/>
    <xf numFmtId="0" fontId="180" fillId="0" borderId="0"/>
    <xf numFmtId="0" fontId="170" fillId="0" borderId="0"/>
    <xf numFmtId="0" fontId="181" fillId="0" borderId="0">
      <alignment horizontal="center"/>
    </xf>
    <xf numFmtId="0" fontId="182" fillId="0" borderId="0" applyNumberFormat="0" applyAlignment="0">
      <alignment horizontal="left"/>
    </xf>
    <xf numFmtId="245" fontId="87" fillId="0" borderId="0" applyFont="0" applyFill="0" applyBorder="0" applyAlignment="0" applyProtection="0"/>
    <xf numFmtId="235" fontId="170" fillId="0" borderId="0" applyFont="0" applyFill="0" applyBorder="0" applyAlignment="0" applyProtection="0"/>
    <xf numFmtId="169" fontId="56" fillId="0" borderId="0" applyFont="0" applyFill="0" applyBorder="0" applyAlignment="0" applyProtection="0"/>
    <xf numFmtId="169" fontId="56" fillId="0" borderId="0" applyFont="0" applyFill="0" applyBorder="0" applyAlignment="0" applyProtection="0"/>
    <xf numFmtId="177" fontId="56" fillId="0" borderId="0" applyFont="0" applyFill="0" applyBorder="0" applyAlignment="0" applyProtection="0"/>
    <xf numFmtId="177" fontId="56" fillId="0" borderId="0" applyFont="0" applyFill="0" applyBorder="0" applyAlignment="0" applyProtection="0"/>
    <xf numFmtId="177" fontId="56" fillId="0" borderId="0" applyFont="0" applyFill="0" applyBorder="0" applyAlignment="0" applyProtection="0"/>
    <xf numFmtId="177" fontId="56" fillId="0" borderId="0" applyFont="0" applyFill="0" applyBorder="0" applyAlignment="0" applyProtection="0"/>
    <xf numFmtId="246" fontId="56" fillId="0" borderId="0" applyFont="0" applyFill="0" applyBorder="0" applyAlignment="0" applyProtection="0"/>
    <xf numFmtId="246" fontId="56" fillId="0" borderId="0" applyFont="0" applyFill="0" applyBorder="0" applyAlignment="0" applyProtection="0"/>
    <xf numFmtId="246" fontId="56" fillId="0" borderId="0" applyFont="0" applyFill="0" applyBorder="0" applyAlignment="0" applyProtection="0"/>
    <xf numFmtId="177" fontId="56" fillId="0" borderId="0" applyFont="0" applyFill="0" applyBorder="0" applyAlignment="0" applyProtection="0"/>
    <xf numFmtId="247" fontId="56" fillId="0" borderId="0"/>
    <xf numFmtId="248" fontId="47" fillId="0" borderId="51"/>
    <xf numFmtId="0" fontId="56" fillId="0" borderId="0" applyFont="0" applyFill="0" applyBorder="0" applyAlignment="0" applyProtection="0"/>
    <xf numFmtId="14" fontId="139" fillId="0" borderId="0" applyFill="0" applyBorder="0" applyAlignment="0"/>
    <xf numFmtId="0" fontId="56" fillId="0" borderId="0" applyFont="0" applyFill="0" applyBorder="0" applyAlignment="0" applyProtection="0"/>
    <xf numFmtId="0" fontId="123" fillId="21" borderId="42" applyNumberFormat="0" applyAlignment="0" applyProtection="0"/>
    <xf numFmtId="0" fontId="118" fillId="8" borderId="40" applyNumberFormat="0" applyAlignment="0" applyProtection="0"/>
    <xf numFmtId="3" fontId="183" fillId="0" borderId="39">
      <alignment horizontal="left" vertical="top" wrapText="1"/>
    </xf>
    <xf numFmtId="0" fontId="184" fillId="0" borderId="52" applyNumberFormat="0" applyFill="0" applyAlignment="0" applyProtection="0"/>
    <xf numFmtId="0" fontId="185" fillId="0" borderId="53" applyNumberFormat="0" applyFill="0" applyAlignment="0" applyProtection="0"/>
    <xf numFmtId="0" fontId="117" fillId="0" borderId="34" applyNumberFormat="0" applyFill="0" applyAlignment="0" applyProtection="0"/>
    <xf numFmtId="0" fontId="117" fillId="0" borderId="0" applyNumberFormat="0" applyFill="0" applyBorder="0" applyAlignment="0" applyProtection="0"/>
    <xf numFmtId="249" fontId="121" fillId="0" borderId="0" applyFill="0" applyBorder="0" applyProtection="0">
      <alignment vertical="center"/>
    </xf>
    <xf numFmtId="250" fontId="47" fillId="0" borderId="0" applyFont="0" applyFill="0" applyBorder="0" applyProtection="0">
      <alignment vertical="center"/>
    </xf>
    <xf numFmtId="250" fontId="47" fillId="0" borderId="0" applyFont="0" applyFill="0" applyBorder="0" applyProtection="0">
      <alignment vertical="center"/>
    </xf>
    <xf numFmtId="250" fontId="47" fillId="0" borderId="0" applyFont="0" applyFill="0" applyBorder="0" applyProtection="0">
      <alignment vertical="center"/>
    </xf>
    <xf numFmtId="251" fontId="56" fillId="0" borderId="54">
      <alignment vertical="center"/>
    </xf>
    <xf numFmtId="0" fontId="56" fillId="0" borderId="0" applyFont="0" applyFill="0" applyBorder="0" applyAlignment="0" applyProtection="0"/>
    <xf numFmtId="0" fontId="56" fillId="0" borderId="0" applyFont="0" applyFill="0" applyBorder="0" applyAlignment="0" applyProtection="0"/>
    <xf numFmtId="252" fontId="47" fillId="0" borderId="0"/>
    <xf numFmtId="253" fontId="128" fillId="0" borderId="2"/>
    <xf numFmtId="0" fontId="186" fillId="0" borderId="0">
      <protection locked="0"/>
    </xf>
    <xf numFmtId="254" fontId="56" fillId="0" borderId="0"/>
    <xf numFmtId="255" fontId="128" fillId="0" borderId="0"/>
    <xf numFmtId="0" fontId="176" fillId="0" borderId="0">
      <alignment vertical="top" wrapText="1"/>
    </xf>
    <xf numFmtId="164" fontId="187" fillId="0" borderId="0" applyFont="0" applyFill="0" applyBorder="0" applyAlignment="0" applyProtection="0"/>
    <xf numFmtId="165" fontId="187" fillId="0" borderId="0" applyFont="0" applyFill="0" applyBorder="0" applyAlignment="0" applyProtection="0"/>
    <xf numFmtId="164" fontId="187" fillId="0" borderId="0" applyFont="0" applyFill="0" applyBorder="0" applyAlignment="0" applyProtection="0"/>
    <xf numFmtId="41" fontId="187" fillId="0" borderId="0" applyFont="0" applyFill="0" applyBorder="0" applyAlignment="0" applyProtection="0"/>
    <xf numFmtId="256" fontId="56" fillId="0" borderId="0" applyFont="0" applyFill="0" applyBorder="0" applyAlignment="0" applyProtection="0"/>
    <xf numFmtId="256" fontId="56" fillId="0" borderId="0" applyFont="0" applyFill="0" applyBorder="0" applyAlignment="0" applyProtection="0"/>
    <xf numFmtId="256" fontId="56" fillId="0" borderId="0" applyFont="0" applyFill="0" applyBorder="0" applyAlignment="0" applyProtection="0"/>
    <xf numFmtId="256" fontId="56" fillId="0" borderId="0" applyFont="0" applyFill="0" applyBorder="0" applyAlignment="0" applyProtection="0"/>
    <xf numFmtId="164" fontId="187" fillId="0" borderId="0" applyFont="0" applyFill="0" applyBorder="0" applyAlignment="0" applyProtection="0"/>
    <xf numFmtId="164" fontId="187" fillId="0" borderId="0" applyFont="0" applyFill="0" applyBorder="0" applyAlignment="0" applyProtection="0"/>
    <xf numFmtId="256" fontId="56" fillId="0" borderId="0" applyFont="0" applyFill="0" applyBorder="0" applyAlignment="0" applyProtection="0"/>
    <xf numFmtId="256" fontId="56" fillId="0" borderId="0" applyFont="0" applyFill="0" applyBorder="0" applyAlignment="0" applyProtection="0"/>
    <xf numFmtId="257" fontId="47" fillId="0" borderId="0" applyFont="0" applyFill="0" applyBorder="0" applyAlignment="0" applyProtection="0"/>
    <xf numFmtId="257" fontId="47" fillId="0" borderId="0" applyFont="0" applyFill="0" applyBorder="0" applyAlignment="0" applyProtection="0"/>
    <xf numFmtId="258" fontId="47" fillId="0" borderId="0" applyFont="0" applyFill="0" applyBorder="0" applyAlignment="0" applyProtection="0"/>
    <xf numFmtId="258" fontId="4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164" fontId="187" fillId="0" borderId="0" applyFont="0" applyFill="0" applyBorder="0" applyAlignment="0" applyProtection="0"/>
    <xf numFmtId="41" fontId="187" fillId="0" borderId="0" applyFont="0" applyFill="0" applyBorder="0" applyAlignment="0" applyProtection="0"/>
    <xf numFmtId="164"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41" fontId="187" fillId="0" borderId="0" applyFont="0" applyFill="0" applyBorder="0" applyAlignment="0" applyProtection="0"/>
    <xf numFmtId="165" fontId="187" fillId="0" borderId="0" applyFont="0" applyFill="0" applyBorder="0" applyAlignment="0" applyProtection="0"/>
    <xf numFmtId="43" fontId="187" fillId="0" borderId="0" applyFont="0" applyFill="0" applyBorder="0" applyAlignment="0" applyProtection="0"/>
    <xf numFmtId="259" fontId="56" fillId="0" borderId="0" applyFont="0" applyFill="0" applyBorder="0" applyAlignment="0" applyProtection="0"/>
    <xf numFmtId="259" fontId="56" fillId="0" borderId="0" applyFont="0" applyFill="0" applyBorder="0" applyAlignment="0" applyProtection="0"/>
    <xf numFmtId="259" fontId="56" fillId="0" borderId="0" applyFont="0" applyFill="0" applyBorder="0" applyAlignment="0" applyProtection="0"/>
    <xf numFmtId="259" fontId="56" fillId="0" borderId="0" applyFont="0" applyFill="0" applyBorder="0" applyAlignment="0" applyProtection="0"/>
    <xf numFmtId="165" fontId="187" fillId="0" borderId="0" applyFont="0" applyFill="0" applyBorder="0" applyAlignment="0" applyProtection="0"/>
    <xf numFmtId="165" fontId="187" fillId="0" borderId="0" applyFont="0" applyFill="0" applyBorder="0" applyAlignment="0" applyProtection="0"/>
    <xf numFmtId="259" fontId="56" fillId="0" borderId="0" applyFont="0" applyFill="0" applyBorder="0" applyAlignment="0" applyProtection="0"/>
    <xf numFmtId="259" fontId="56" fillId="0" borderId="0" applyFont="0" applyFill="0" applyBorder="0" applyAlignment="0" applyProtection="0"/>
    <xf numFmtId="260" fontId="47" fillId="0" borderId="0" applyFont="0" applyFill="0" applyBorder="0" applyAlignment="0" applyProtection="0"/>
    <xf numFmtId="260" fontId="47" fillId="0" borderId="0" applyFont="0" applyFill="0" applyBorder="0" applyAlignment="0" applyProtection="0"/>
    <xf numFmtId="261" fontId="47" fillId="0" borderId="0" applyFont="0" applyFill="0" applyBorder="0" applyAlignment="0" applyProtection="0"/>
    <xf numFmtId="261" fontId="4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165" fontId="187" fillId="0" borderId="0" applyFont="0" applyFill="0" applyBorder="0" applyAlignment="0" applyProtection="0"/>
    <xf numFmtId="43" fontId="187" fillId="0" borderId="0" applyFont="0" applyFill="0" applyBorder="0" applyAlignment="0" applyProtection="0"/>
    <xf numFmtId="165"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43" fontId="187" fillId="0" borderId="0" applyFont="0" applyFill="0" applyBorder="0" applyAlignment="0" applyProtection="0"/>
    <xf numFmtId="3" fontId="47" fillId="0" borderId="0" applyFont="0" applyBorder="0" applyAlignment="0"/>
    <xf numFmtId="0" fontId="188" fillId="0" borderId="0">
      <protection locked="0"/>
    </xf>
    <xf numFmtId="0" fontId="188" fillId="0" borderId="0">
      <protection locked="0"/>
    </xf>
    <xf numFmtId="194" fontId="170" fillId="0" borderId="0" applyFill="0" applyBorder="0" applyAlignment="0"/>
    <xf numFmtId="235" fontId="170" fillId="0" borderId="0" applyFill="0" applyBorder="0" applyAlignment="0"/>
    <xf numFmtId="194" fontId="170" fillId="0" borderId="0" applyFill="0" applyBorder="0" applyAlignment="0"/>
    <xf numFmtId="239" fontId="170" fillId="0" borderId="0" applyFill="0" applyBorder="0" applyAlignment="0"/>
    <xf numFmtId="235" fontId="170" fillId="0" borderId="0" applyFill="0" applyBorder="0" applyAlignment="0"/>
    <xf numFmtId="0" fontId="189" fillId="0" borderId="0" applyNumberFormat="0" applyAlignment="0">
      <alignment horizontal="left"/>
    </xf>
    <xf numFmtId="190" fontId="190" fillId="0" borderId="0">
      <protection locked="0"/>
    </xf>
    <xf numFmtId="190" fontId="190" fillId="0" borderId="0">
      <protection locked="0"/>
    </xf>
    <xf numFmtId="262" fontId="56" fillId="0" borderId="0" applyFont="0" applyFill="0" applyBorder="0" applyAlignment="0" applyProtection="0"/>
    <xf numFmtId="0" fontId="191" fillId="0" borderId="0" applyNumberFormat="0" applyFill="0" applyBorder="0" applyAlignment="0" applyProtection="0"/>
    <xf numFmtId="3" fontId="47" fillId="0" borderId="0" applyFont="0" applyBorder="0" applyAlignment="0"/>
    <xf numFmtId="0" fontId="186" fillId="0" borderId="0">
      <protection locked="0"/>
    </xf>
    <xf numFmtId="0" fontId="186" fillId="0" borderId="0">
      <protection locked="0"/>
    </xf>
    <xf numFmtId="0" fontId="186" fillId="0" borderId="0">
      <protection locked="0"/>
    </xf>
    <xf numFmtId="0" fontId="186" fillId="0" borderId="0">
      <protection locked="0"/>
    </xf>
    <xf numFmtId="0" fontId="186" fillId="0" borderId="0">
      <protection locked="0"/>
    </xf>
    <xf numFmtId="0" fontId="186" fillId="0" borderId="0">
      <protection locked="0"/>
    </xf>
    <xf numFmtId="0" fontId="186" fillId="0" borderId="0">
      <protection locked="0"/>
    </xf>
    <xf numFmtId="0" fontId="186" fillId="0" borderId="0">
      <protection locked="0"/>
    </xf>
    <xf numFmtId="4" fontId="186" fillId="0" borderId="0">
      <protection locked="0"/>
    </xf>
    <xf numFmtId="0" fontId="186" fillId="0" borderId="0">
      <protection locked="0"/>
    </xf>
    <xf numFmtId="263" fontId="47" fillId="0" borderId="0">
      <protection locked="0"/>
    </xf>
    <xf numFmtId="2" fontId="56" fillId="0" borderId="0" applyFont="0" applyFill="0" applyBorder="0" applyAlignment="0" applyProtection="0"/>
    <xf numFmtId="0" fontId="192" fillId="0" borderId="0" applyNumberFormat="0" applyFill="0" applyBorder="0" applyAlignment="0" applyProtection="0"/>
    <xf numFmtId="0" fontId="193" fillId="0" borderId="0" applyNumberFormat="0" applyFill="0" applyBorder="0" applyProtection="0">
      <alignment vertical="center"/>
    </xf>
    <xf numFmtId="0" fontId="194" fillId="0" borderId="0" applyNumberFormat="0" applyFill="0" applyBorder="0" applyAlignment="0" applyProtection="0"/>
    <xf numFmtId="0" fontId="195" fillId="0" borderId="0" applyNumberFormat="0" applyFill="0" applyBorder="0" applyProtection="0">
      <alignment vertical="center"/>
    </xf>
    <xf numFmtId="0" fontId="196" fillId="0" borderId="0" applyNumberFormat="0" applyFill="0" applyBorder="0" applyAlignment="0" applyProtection="0"/>
    <xf numFmtId="0" fontId="197" fillId="0" borderId="0" applyNumberFormat="0" applyFill="0" applyBorder="0" applyAlignment="0" applyProtection="0"/>
    <xf numFmtId="264" fontId="97" fillId="0" borderId="55" applyNumberFormat="0" applyFill="0" applyBorder="0" applyAlignment="0" applyProtection="0"/>
    <xf numFmtId="0" fontId="198" fillId="0" borderId="0" applyNumberFormat="0" applyFill="0" applyBorder="0" applyAlignment="0" applyProtection="0"/>
    <xf numFmtId="0" fontId="199" fillId="49" borderId="56" applyNumberFormat="0" applyAlignment="0">
      <protection locked="0"/>
    </xf>
    <xf numFmtId="0" fontId="56" fillId="24" borderId="41" applyNumberFormat="0" applyFont="0" applyAlignment="0" applyProtection="0"/>
    <xf numFmtId="0" fontId="200" fillId="0" borderId="0">
      <alignment vertical="top" wrapText="1"/>
    </xf>
    <xf numFmtId="0" fontId="201" fillId="5" borderId="0" applyNumberFormat="0" applyBorder="0" applyAlignment="0" applyProtection="0"/>
    <xf numFmtId="38" fontId="125" fillId="50" borderId="0" applyNumberFormat="0" applyBorder="0" applyAlignment="0" applyProtection="0"/>
    <xf numFmtId="265" fontId="9" fillId="47" borderId="0" applyBorder="0" applyProtection="0"/>
    <xf numFmtId="0" fontId="202" fillId="0" borderId="15" applyNumberFormat="0" applyFill="0" applyBorder="0" applyAlignment="0" applyProtection="0">
      <alignment horizontal="center" vertical="center"/>
    </xf>
    <xf numFmtId="0" fontId="203" fillId="0" borderId="0" applyNumberFormat="0" applyFont="0" applyBorder="0" applyAlignment="0">
      <alignment horizontal="left" vertical="center"/>
    </xf>
    <xf numFmtId="0" fontId="204" fillId="51" borderId="0"/>
    <xf numFmtId="0" fontId="205" fillId="0" borderId="0">
      <alignment horizontal="left"/>
    </xf>
    <xf numFmtId="0" fontId="90" fillId="0" borderId="46">
      <alignment horizontal="left" vertical="center"/>
    </xf>
    <xf numFmtId="0" fontId="91" fillId="0" borderId="0" applyNumberFormat="0" applyFill="0" applyBorder="0" applyAlignment="0" applyProtection="0"/>
    <xf numFmtId="0" fontId="184" fillId="0" borderId="52" applyNumberFormat="0" applyFill="0" applyAlignment="0" applyProtection="0"/>
    <xf numFmtId="0" fontId="90" fillId="0" borderId="0" applyNumberFormat="0" applyFill="0" applyBorder="0" applyAlignment="0" applyProtection="0"/>
    <xf numFmtId="0" fontId="185" fillId="0" borderId="53" applyNumberFormat="0" applyFill="0" applyAlignment="0" applyProtection="0"/>
    <xf numFmtId="0" fontId="206" fillId="0" borderId="34" applyNumberFormat="0" applyFill="0" applyAlignment="0" applyProtection="0"/>
    <xf numFmtId="0" fontId="206" fillId="0" borderId="0" applyNumberFormat="0" applyFill="0" applyBorder="0" applyAlignment="0" applyProtection="0"/>
    <xf numFmtId="266" fontId="126" fillId="0" borderId="0">
      <protection locked="0"/>
    </xf>
    <xf numFmtId="266" fontId="126" fillId="0" borderId="0">
      <protection locked="0"/>
    </xf>
    <xf numFmtId="0" fontId="207" fillId="0" borderId="57">
      <alignment horizontal="center"/>
    </xf>
    <xf numFmtId="0" fontId="207" fillId="0" borderId="0">
      <alignment horizontal="center"/>
    </xf>
    <xf numFmtId="227" fontId="208" fillId="52" borderId="2" applyNumberFormat="0" applyAlignment="0">
      <alignment horizontal="left" vertical="top"/>
    </xf>
    <xf numFmtId="0" fontId="209" fillId="0" borderId="0"/>
    <xf numFmtId="49" fontId="210" fillId="0" borderId="2">
      <alignment vertical="center"/>
    </xf>
    <xf numFmtId="0" fontId="130" fillId="0" borderId="0"/>
    <xf numFmtId="164" fontId="47" fillId="0" borderId="0" applyFont="0" applyFill="0" applyBorder="0" applyAlignment="0" applyProtection="0"/>
    <xf numFmtId="38" fontId="138" fillId="0" borderId="0" applyFont="0" applyFill="0" applyBorder="0" applyAlignment="0" applyProtection="0"/>
    <xf numFmtId="222" fontId="137" fillId="0" borderId="0" applyFont="0" applyFill="0" applyBorder="0" applyAlignment="0" applyProtection="0"/>
    <xf numFmtId="267" fontId="211" fillId="0" borderId="0" applyFont="0" applyFill="0" applyBorder="0" applyAlignment="0" applyProtection="0"/>
    <xf numFmtId="10" fontId="125" fillId="50" borderId="2" applyNumberFormat="0" applyBorder="0" applyAlignment="0" applyProtection="0"/>
    <xf numFmtId="0" fontId="212" fillId="8" borderId="40" applyNumberFormat="0" applyAlignment="0" applyProtection="0"/>
    <xf numFmtId="2" fontId="141" fillId="0" borderId="45" applyBorder="0"/>
    <xf numFmtId="0" fontId="213" fillId="0" borderId="0" applyNumberFormat="0" applyFill="0" applyBorder="0" applyAlignment="0" applyProtection="0">
      <alignment vertical="top"/>
      <protection locked="0"/>
    </xf>
    <xf numFmtId="0" fontId="214" fillId="0" borderId="0" applyNumberFormat="0" applyFill="0" applyBorder="0" applyAlignment="0" applyProtection="0">
      <alignment vertical="top"/>
      <protection locked="0"/>
    </xf>
    <xf numFmtId="0" fontId="215" fillId="0" borderId="0" applyNumberFormat="0" applyFill="0" applyBorder="0" applyAlignment="0" applyProtection="0">
      <alignment vertical="top"/>
      <protection locked="0"/>
    </xf>
    <xf numFmtId="0" fontId="213" fillId="0" borderId="0" applyNumberFormat="0" applyFill="0" applyBorder="0" applyAlignment="0" applyProtection="0">
      <alignment vertical="top"/>
      <protection locked="0"/>
    </xf>
    <xf numFmtId="164" fontId="47" fillId="0" borderId="0" applyFont="0" applyFill="0" applyBorder="0" applyAlignment="0" applyProtection="0"/>
    <xf numFmtId="0" fontId="47" fillId="0" borderId="0"/>
    <xf numFmtId="2" fontId="216" fillId="0" borderId="44" applyBorder="0"/>
    <xf numFmtId="0" fontId="162" fillId="0" borderId="58">
      <alignment horizontal="centerContinuous"/>
    </xf>
    <xf numFmtId="0" fontId="114" fillId="22" borderId="31" applyNumberFormat="0" applyAlignment="0" applyProtection="0"/>
    <xf numFmtId="0" fontId="217" fillId="0" borderId="59">
      <alignment horizontal="center" vertical="center" wrapText="1"/>
    </xf>
    <xf numFmtId="0" fontId="176" fillId="50" borderId="0" applyNumberFormat="0" applyFont="0" applyBorder="0" applyAlignment="0"/>
    <xf numFmtId="0" fontId="138" fillId="0" borderId="0"/>
    <xf numFmtId="0" fontId="130" fillId="0" borderId="0" applyNumberFormat="0" applyFont="0" applyFill="0" applyBorder="0" applyProtection="0">
      <alignment horizontal="left" vertical="center"/>
    </xf>
    <xf numFmtId="0" fontId="138" fillId="0" borderId="0"/>
    <xf numFmtId="194" fontId="170" fillId="0" borderId="0" applyFill="0" applyBorder="0" applyAlignment="0"/>
    <xf numFmtId="235" fontId="170" fillId="0" borderId="0" applyFill="0" applyBorder="0" applyAlignment="0"/>
    <xf numFmtId="194" fontId="170" fillId="0" borderId="0" applyFill="0" applyBorder="0" applyAlignment="0"/>
    <xf numFmtId="239" fontId="170" fillId="0" borderId="0" applyFill="0" applyBorder="0" applyAlignment="0"/>
    <xf numFmtId="235" fontId="170" fillId="0" borderId="0" applyFill="0" applyBorder="0" applyAlignment="0"/>
    <xf numFmtId="0" fontId="218" fillId="0" borderId="35" applyNumberFormat="0" applyFill="0" applyAlignment="0" applyProtection="0"/>
    <xf numFmtId="248" fontId="219" fillId="0" borderId="5" applyNumberFormat="0" applyFont="0" applyFill="0" applyBorder="0">
      <alignment horizontal="center"/>
    </xf>
    <xf numFmtId="38" fontId="138" fillId="0" borderId="0" applyFont="0" applyFill="0" applyBorder="0" applyAlignment="0" applyProtection="0"/>
    <xf numFmtId="4" fontId="170" fillId="0" borderId="0" applyFont="0" applyFill="0" applyBorder="0" applyAlignment="0" applyProtection="0"/>
    <xf numFmtId="220" fontId="130" fillId="0" borderId="0" applyFont="0" applyFill="0" applyBorder="0" applyAlignment="0" applyProtection="0"/>
    <xf numFmtId="40" fontId="138" fillId="0" borderId="0" applyFont="0" applyFill="0" applyBorder="0" applyAlignment="0" applyProtection="0"/>
    <xf numFmtId="164" fontId="56" fillId="0" borderId="0" applyFont="0" applyFill="0" applyBorder="0" applyAlignment="0" applyProtection="0"/>
    <xf numFmtId="165" fontId="56" fillId="0" borderId="0" applyFont="0" applyFill="0" applyBorder="0" applyAlignment="0" applyProtection="0"/>
    <xf numFmtId="0" fontId="220" fillId="0" borderId="57"/>
    <xf numFmtId="268" fontId="221" fillId="0" borderId="5"/>
    <xf numFmtId="269" fontId="138" fillId="0" borderId="0" applyFont="0" applyFill="0" applyBorder="0" applyAlignment="0" applyProtection="0"/>
    <xf numFmtId="270" fontId="138" fillId="0" borderId="0" applyFont="0" applyFill="0" applyBorder="0" applyAlignment="0" applyProtection="0"/>
    <xf numFmtId="165" fontId="190" fillId="0" borderId="0">
      <protection locked="0"/>
    </xf>
    <xf numFmtId="271" fontId="56" fillId="0" borderId="0" applyFont="0" applyFill="0" applyBorder="0" applyAlignment="0" applyProtection="0"/>
    <xf numFmtId="272" fontId="56" fillId="0" borderId="0" applyFont="0" applyFill="0" applyBorder="0" applyAlignment="0" applyProtection="0"/>
    <xf numFmtId="0" fontId="95" fillId="0" borderId="0" applyNumberFormat="0" applyFont="0" applyFill="0" applyAlignment="0"/>
    <xf numFmtId="0" fontId="121" fillId="0" borderId="0" applyNumberFormat="0" applyFill="0" applyAlignment="0"/>
    <xf numFmtId="0" fontId="121" fillId="0" borderId="0" applyNumberFormat="0" applyFill="0" applyAlignment="0"/>
    <xf numFmtId="0" fontId="95" fillId="0" borderId="0" applyNumberFormat="0" applyFont="0" applyFill="0" applyAlignment="0"/>
    <xf numFmtId="0" fontId="222" fillId="23" borderId="0" applyNumberFormat="0" applyBorder="0" applyAlignment="0" applyProtection="0"/>
    <xf numFmtId="0" fontId="87" fillId="0" borderId="2"/>
    <xf numFmtId="0" fontId="130" fillId="0" borderId="0"/>
    <xf numFmtId="0" fontId="128" fillId="0" borderId="6" applyNumberFormat="0" applyAlignment="0">
      <alignment horizontal="center"/>
    </xf>
    <xf numFmtId="0" fontId="111" fillId="17" borderId="0" applyNumberFormat="0" applyBorder="0" applyAlignment="0" applyProtection="0"/>
    <xf numFmtId="0" fontId="111" fillId="18" borderId="0" applyNumberFormat="0" applyBorder="0" applyAlignment="0" applyProtection="0"/>
    <xf numFmtId="0" fontId="111" fillId="19" borderId="0" applyNumberFormat="0" applyBorder="0" applyAlignment="0" applyProtection="0"/>
    <xf numFmtId="0" fontId="111" fillId="14" borderId="0" applyNumberFormat="0" applyBorder="0" applyAlignment="0" applyProtection="0"/>
    <xf numFmtId="0" fontId="111" fillId="15" borderId="0" applyNumberFormat="0" applyBorder="0" applyAlignment="0" applyProtection="0"/>
    <xf numFmtId="0" fontId="111" fillId="20" borderId="0" applyNumberFormat="0" applyBorder="0" applyAlignment="0" applyProtection="0"/>
    <xf numFmtId="37" fontId="223" fillId="0" borderId="0"/>
    <xf numFmtId="0" fontId="224" fillId="0" borderId="2" applyNumberFormat="0" applyFont="0" applyFill="0" applyBorder="0" applyAlignment="0">
      <alignment horizontal="center"/>
    </xf>
    <xf numFmtId="0" fontId="225" fillId="0" borderId="0"/>
    <xf numFmtId="273" fontId="97" fillId="0" borderId="0"/>
    <xf numFmtId="274" fontId="47" fillId="0" borderId="0"/>
    <xf numFmtId="274" fontId="47" fillId="0" borderId="0"/>
    <xf numFmtId="274" fontId="47" fillId="0" borderId="0"/>
    <xf numFmtId="274" fontId="47" fillId="0" borderId="0"/>
    <xf numFmtId="275" fontId="140" fillId="0" borderId="0"/>
    <xf numFmtId="275" fontId="140" fillId="0" borderId="0"/>
    <xf numFmtId="275" fontId="140" fillId="0" borderId="0"/>
    <xf numFmtId="276" fontId="47" fillId="0" borderId="0"/>
    <xf numFmtId="0" fontId="104" fillId="0" borderId="0"/>
    <xf numFmtId="0" fontId="108" fillId="0" borderId="0"/>
    <xf numFmtId="0" fontId="108" fillId="0" borderId="0"/>
    <xf numFmtId="0" fontId="108" fillId="0" borderId="0"/>
    <xf numFmtId="0" fontId="56" fillId="0" borderId="0"/>
    <xf numFmtId="0" fontId="4" fillId="0" borderId="0"/>
    <xf numFmtId="0" fontId="4" fillId="0" borderId="0"/>
    <xf numFmtId="0" fontId="121" fillId="0" borderId="0"/>
    <xf numFmtId="0" fontId="56" fillId="0" borderId="0"/>
    <xf numFmtId="0" fontId="4" fillId="0" borderId="0"/>
    <xf numFmtId="0" fontId="109" fillId="0" borderId="0"/>
    <xf numFmtId="0" fontId="226" fillId="0" borderId="0" applyNumberFormat="0" applyFill="0" applyBorder="0" applyProtection="0">
      <alignment vertical="top"/>
    </xf>
    <xf numFmtId="0" fontId="47" fillId="0" borderId="0"/>
    <xf numFmtId="0" fontId="146" fillId="0" borderId="0" applyFont="0"/>
    <xf numFmtId="0" fontId="227" fillId="0" borderId="0">
      <alignment horizontal="left" vertical="top"/>
    </xf>
    <xf numFmtId="0" fontId="170" fillId="50" borderId="0"/>
    <xf numFmtId="0" fontId="187" fillId="0" borderId="0"/>
    <xf numFmtId="0" fontId="56" fillId="24" borderId="41" applyNumberFormat="0" applyFont="0" applyAlignment="0" applyProtection="0"/>
    <xf numFmtId="277" fontId="228" fillId="0" borderId="0" applyFont="0" applyFill="0" applyBorder="0" applyProtection="0">
      <alignment vertical="top" wrapText="1"/>
    </xf>
    <xf numFmtId="0" fontId="119" fillId="0" borderId="35" applyNumberFormat="0" applyFill="0" applyAlignment="0" applyProtection="0"/>
    <xf numFmtId="0" fontId="128" fillId="0" borderId="0"/>
    <xf numFmtId="165" fontId="144" fillId="0" borderId="0" applyFont="0" applyFill="0" applyBorder="0" applyAlignment="0" applyProtection="0"/>
    <xf numFmtId="164" fontId="144" fillId="0" borderId="0" applyFon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87" fillId="0" borderId="0" applyNumberFormat="0" applyFill="0" applyBorder="0" applyAlignment="0" applyProtection="0"/>
    <xf numFmtId="0" fontId="47" fillId="0" borderId="0" applyNumberFormat="0" applyFill="0" applyBorder="0" applyAlignment="0" applyProtection="0"/>
    <xf numFmtId="0" fontId="121" fillId="0" borderId="0" applyFill="0" applyBorder="0" applyAlignment="0" applyProtection="0"/>
    <xf numFmtId="0" fontId="130" fillId="0" borderId="0"/>
    <xf numFmtId="0" fontId="230" fillId="21" borderId="42" applyNumberFormat="0" applyAlignment="0" applyProtection="0"/>
    <xf numFmtId="185" fontId="231" fillId="0" borderId="6" applyFont="0" applyBorder="0" applyAlignment="0"/>
    <xf numFmtId="0" fontId="232" fillId="50" borderId="0"/>
    <xf numFmtId="41" fontId="56" fillId="0" borderId="0" applyFont="0" applyFill="0" applyBorder="0" applyAlignment="0" applyProtection="0"/>
    <xf numFmtId="14" fontId="162" fillId="0" borderId="0">
      <alignment horizontal="center" wrapText="1"/>
      <protection locked="0"/>
    </xf>
    <xf numFmtId="238" fontId="56" fillId="0" borderId="0" applyFont="0" applyFill="0" applyBorder="0" applyAlignment="0" applyProtection="0"/>
    <xf numFmtId="246" fontId="56" fillId="0" borderId="0" applyFont="0" applyFill="0" applyBorder="0" applyAlignment="0" applyProtection="0"/>
    <xf numFmtId="10" fontId="56" fillId="0" borderId="0" applyFont="0" applyFill="0" applyBorder="0" applyAlignment="0" applyProtection="0"/>
    <xf numFmtId="9" fontId="108" fillId="0" borderId="0" applyFont="0" applyFill="0" applyBorder="0" applyAlignment="0" applyProtection="0"/>
    <xf numFmtId="9" fontId="138" fillId="0" borderId="60" applyNumberFormat="0" applyBorder="0"/>
    <xf numFmtId="0" fontId="56" fillId="0" borderId="0"/>
    <xf numFmtId="185" fontId="190" fillId="0" borderId="0">
      <protection locked="0"/>
    </xf>
    <xf numFmtId="194" fontId="170" fillId="0" borderId="0" applyFill="0" applyBorder="0" applyAlignment="0"/>
    <xf numFmtId="235" fontId="170" fillId="0" borderId="0" applyFill="0" applyBorder="0" applyAlignment="0"/>
    <xf numFmtId="194" fontId="170" fillId="0" borderId="0" applyFill="0" applyBorder="0" applyAlignment="0"/>
    <xf numFmtId="239" fontId="170" fillId="0" borderId="0" applyFill="0" applyBorder="0" applyAlignment="0"/>
    <xf numFmtId="235" fontId="170" fillId="0" borderId="0" applyFill="0" applyBorder="0" applyAlignment="0"/>
    <xf numFmtId="0" fontId="233" fillId="0" borderId="0"/>
    <xf numFmtId="0" fontId="138" fillId="0" borderId="0" applyNumberFormat="0" applyFont="0" applyFill="0" applyBorder="0" applyAlignment="0" applyProtection="0">
      <alignment horizontal="left"/>
    </xf>
    <xf numFmtId="0" fontId="234" fillId="0" borderId="57">
      <alignment horizontal="center"/>
    </xf>
    <xf numFmtId="0" fontId="235" fillId="53" borderId="0" applyNumberFormat="0" applyFont="0" applyBorder="0" applyAlignment="0">
      <alignment horizontal="center"/>
    </xf>
    <xf numFmtId="14" fontId="236" fillId="0" borderId="0" applyNumberFormat="0" applyFill="0" applyBorder="0" applyAlignment="0" applyProtection="0">
      <alignment horizontal="left"/>
    </xf>
    <xf numFmtId="0" fontId="214" fillId="0" borderId="0" applyNumberFormat="0" applyFill="0" applyBorder="0" applyAlignment="0" applyProtection="0">
      <alignment vertical="top"/>
      <protection locked="0"/>
    </xf>
    <xf numFmtId="0" fontId="128" fillId="0" borderId="0"/>
    <xf numFmtId="222" fontId="137" fillId="0" borderId="0" applyFont="0" applyFill="0" applyBorder="0" applyAlignment="0" applyProtection="0"/>
    <xf numFmtId="0" fontId="47" fillId="0" borderId="0" applyNumberFormat="0" applyFill="0" applyBorder="0" applyAlignment="0" applyProtection="0"/>
    <xf numFmtId="4" fontId="237" fillId="54" borderId="61" applyNumberFormat="0" applyProtection="0">
      <alignment vertical="center"/>
    </xf>
    <xf numFmtId="4" fontId="238" fillId="54" borderId="61" applyNumberFormat="0" applyProtection="0">
      <alignment vertical="center"/>
    </xf>
    <xf numFmtId="4" fontId="239" fillId="54" borderId="61" applyNumberFormat="0" applyProtection="0">
      <alignment horizontal="left" vertical="center" indent="1"/>
    </xf>
    <xf numFmtId="4" fontId="239" fillId="55" borderId="0" applyNumberFormat="0" applyProtection="0">
      <alignment horizontal="left" vertical="center" indent="1"/>
    </xf>
    <xf numFmtId="4" fontId="239" fillId="56" borderId="61" applyNumberFormat="0" applyProtection="0">
      <alignment horizontal="right" vertical="center"/>
    </xf>
    <xf numFmtId="4" fontId="239" fillId="57" borderId="61" applyNumberFormat="0" applyProtection="0">
      <alignment horizontal="right" vertical="center"/>
    </xf>
    <xf numFmtId="4" fontId="239" fillId="58" borderId="61" applyNumberFormat="0" applyProtection="0">
      <alignment horizontal="right" vertical="center"/>
    </xf>
    <xf numFmtId="4" fontId="239" fillId="59" borderId="61" applyNumberFormat="0" applyProtection="0">
      <alignment horizontal="right" vertical="center"/>
    </xf>
    <xf numFmtId="4" fontId="239" fillId="60" borderId="61" applyNumberFormat="0" applyProtection="0">
      <alignment horizontal="right" vertical="center"/>
    </xf>
    <xf numFmtId="4" fontId="239" fillId="61" borderId="61" applyNumberFormat="0" applyProtection="0">
      <alignment horizontal="right" vertical="center"/>
    </xf>
    <xf numFmtId="4" fontId="239" fillId="62" borderId="61" applyNumberFormat="0" applyProtection="0">
      <alignment horizontal="right" vertical="center"/>
    </xf>
    <xf numFmtId="4" fontId="239" fillId="63" borderId="61" applyNumberFormat="0" applyProtection="0">
      <alignment horizontal="right" vertical="center"/>
    </xf>
    <xf numFmtId="4" fontId="239" fillId="64" borderId="61" applyNumberFormat="0" applyProtection="0">
      <alignment horizontal="right" vertical="center"/>
    </xf>
    <xf numFmtId="4" fontId="237" fillId="65" borderId="62" applyNumberFormat="0" applyProtection="0">
      <alignment horizontal="left" vertical="center" indent="1"/>
    </xf>
    <xf numFmtId="4" fontId="237" fillId="66" borderId="0" applyNumberFormat="0" applyProtection="0">
      <alignment horizontal="left" vertical="center" indent="1"/>
    </xf>
    <xf numFmtId="4" fontId="237" fillId="55" borderId="0" applyNumberFormat="0" applyProtection="0">
      <alignment horizontal="left" vertical="center" indent="1"/>
    </xf>
    <xf numFmtId="4" fontId="239" fillId="66" borderId="61" applyNumberFormat="0" applyProtection="0">
      <alignment horizontal="right" vertical="center"/>
    </xf>
    <xf numFmtId="4" fontId="139" fillId="66" borderId="0" applyNumberFormat="0" applyProtection="0">
      <alignment horizontal="left" vertical="center" indent="1"/>
    </xf>
    <xf numFmtId="4" fontId="139" fillId="55" borderId="0" applyNumberFormat="0" applyProtection="0">
      <alignment horizontal="left" vertical="center" indent="1"/>
    </xf>
    <xf numFmtId="4" fontId="239" fillId="67" borderId="61" applyNumberFormat="0" applyProtection="0">
      <alignment vertical="center"/>
    </xf>
    <xf numFmtId="4" fontId="240" fillId="67" borderId="61" applyNumberFormat="0" applyProtection="0">
      <alignment vertical="center"/>
    </xf>
    <xf numFmtId="4" fontId="237" fillId="66" borderId="63" applyNumberFormat="0" applyProtection="0">
      <alignment horizontal="left" vertical="center" indent="1"/>
    </xf>
    <xf numFmtId="4" fontId="239" fillId="67" borderId="61" applyNumberFormat="0" applyProtection="0">
      <alignment horizontal="right" vertical="center"/>
    </xf>
    <xf numFmtId="4" fontId="240" fillId="67" borderId="61" applyNumberFormat="0" applyProtection="0">
      <alignment horizontal="right" vertical="center"/>
    </xf>
    <xf numFmtId="4" fontId="237" fillId="66" borderId="61" applyNumberFormat="0" applyProtection="0">
      <alignment horizontal="left" vertical="center" indent="1"/>
    </xf>
    <xf numFmtId="4" fontId="241" fillId="52" borderId="63" applyNumberFormat="0" applyProtection="0">
      <alignment horizontal="left" vertical="center" indent="1"/>
    </xf>
    <xf numFmtId="4" fontId="242" fillId="67" borderId="61" applyNumberFormat="0" applyProtection="0">
      <alignment horizontal="right" vertical="center"/>
    </xf>
    <xf numFmtId="278" fontId="243" fillId="0" borderId="0" applyFont="0" applyFill="0" applyBorder="0" applyAlignment="0" applyProtection="0"/>
    <xf numFmtId="0" fontId="235" fillId="1" borderId="46" applyNumberFormat="0" applyFont="0" applyAlignment="0">
      <alignment horizontal="center"/>
    </xf>
    <xf numFmtId="4" fontId="56" fillId="0" borderId="39" applyBorder="0"/>
    <xf numFmtId="2" fontId="56" fillId="0" borderId="39"/>
    <xf numFmtId="279" fontId="56" fillId="0" borderId="0"/>
    <xf numFmtId="3" fontId="126" fillId="0" borderId="0"/>
    <xf numFmtId="0" fontId="244" fillId="0" borderId="0" applyNumberFormat="0" applyFill="0" applyBorder="0" applyAlignment="0">
      <alignment horizontal="center"/>
    </xf>
    <xf numFmtId="1" fontId="56" fillId="0" borderId="0"/>
    <xf numFmtId="185" fontId="245" fillId="0" borderId="0" applyNumberFormat="0" applyBorder="0" applyAlignment="0">
      <alignment horizontal="centerContinuous"/>
    </xf>
    <xf numFmtId="0" fontId="129" fillId="0" borderId="0"/>
    <xf numFmtId="185" fontId="122" fillId="0" borderId="0" applyFont="0" applyFill="0" applyBorder="0" applyAlignment="0" applyProtection="0"/>
    <xf numFmtId="222" fontId="137" fillId="0" borderId="0" applyFont="0" applyFill="0" applyBorder="0" applyAlignment="0" applyProtection="0"/>
    <xf numFmtId="187" fontId="137" fillId="0" borderId="0" applyFont="0" applyFill="0" applyBorder="0" applyAlignment="0" applyProtection="0"/>
    <xf numFmtId="187" fontId="137" fillId="0" borderId="0" applyFont="0" applyFill="0" applyBorder="0" applyAlignment="0" applyProtection="0"/>
    <xf numFmtId="196" fontId="137" fillId="0" borderId="0" applyFont="0" applyFill="0" applyBorder="0" applyAlignment="0" applyProtection="0"/>
    <xf numFmtId="226"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227" fontId="126"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164" fontId="4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175" fontId="141" fillId="0" borderId="0" applyFont="0" applyFill="0" applyBorder="0" applyAlignment="0" applyProtection="0"/>
    <xf numFmtId="228" fontId="137" fillId="0" borderId="0" applyFont="0" applyFill="0" applyBorder="0" applyAlignment="0" applyProtection="0"/>
    <xf numFmtId="228" fontId="137" fillId="0" borderId="0" applyFont="0" applyFill="0" applyBorder="0" applyAlignment="0" applyProtection="0"/>
    <xf numFmtId="229" fontId="56" fillId="0" borderId="0" applyFont="0" applyFill="0" applyBorder="0" applyAlignment="0" applyProtection="0"/>
    <xf numFmtId="176" fontId="141" fillId="0" borderId="0" applyFont="0" applyFill="0" applyBorder="0" applyAlignment="0" applyProtection="0"/>
    <xf numFmtId="164" fontId="47" fillId="0" borderId="0" applyFont="0" applyFill="0" applyBorder="0" applyAlignment="0" applyProtection="0"/>
    <xf numFmtId="228" fontId="137" fillId="0" borderId="0" applyFont="0" applyFill="0" applyBorder="0" applyAlignment="0" applyProtection="0"/>
    <xf numFmtId="175" fontId="141" fillId="0" borderId="0" applyFont="0" applyFill="0" applyBorder="0" applyAlignment="0" applyProtection="0"/>
    <xf numFmtId="230" fontId="87" fillId="0" borderId="0" applyFont="0" applyFill="0" applyBorder="0" applyAlignment="0" applyProtection="0"/>
    <xf numFmtId="222" fontId="137" fillId="0" borderId="0" applyFont="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164" fontId="47" fillId="0" borderId="0" applyFont="0" applyFill="0" applyBorder="0" applyAlignment="0" applyProtection="0"/>
    <xf numFmtId="193" fontId="137" fillId="0" borderId="0" applyFont="0" applyFill="0" applyBorder="0" applyAlignment="0" applyProtection="0"/>
    <xf numFmtId="197" fontId="126" fillId="0" borderId="0" applyFont="0" applyFill="0" applyBorder="0" applyAlignment="0" applyProtection="0"/>
    <xf numFmtId="198" fontId="137" fillId="0" borderId="0" applyFont="0" applyFill="0" applyBorder="0" applyAlignment="0" applyProtection="0"/>
    <xf numFmtId="199" fontId="137" fillId="0" borderId="0" applyFont="0" applyFill="0" applyBorder="0" applyAlignment="0" applyProtection="0"/>
    <xf numFmtId="198" fontId="137" fillId="0" borderId="0" applyFont="0" applyFill="0" applyBorder="0" applyAlignment="0" applyProtection="0"/>
    <xf numFmtId="175" fontId="140" fillId="0" borderId="0" applyFont="0" applyFill="0" applyBorder="0" applyAlignment="0" applyProtection="0"/>
    <xf numFmtId="167" fontId="137" fillId="0" borderId="0" applyFont="0" applyFill="0" applyBorder="0" applyAlignment="0" applyProtection="0"/>
    <xf numFmtId="200" fontId="126" fillId="0" borderId="0" applyFont="0" applyFill="0" applyBorder="0" applyAlignment="0" applyProtection="0"/>
    <xf numFmtId="167" fontId="137" fillId="0" borderId="0" applyFont="0" applyFill="0" applyBorder="0" applyAlignment="0" applyProtection="0"/>
    <xf numFmtId="198" fontId="137" fillId="0" borderId="0" applyFont="0" applyFill="0" applyBorder="0" applyAlignment="0" applyProtection="0"/>
    <xf numFmtId="185" fontId="122" fillId="0" borderId="0" applyFont="0" applyFill="0" applyBorder="0" applyAlignment="0" applyProtection="0"/>
    <xf numFmtId="175" fontId="140" fillId="0" borderId="0" applyFont="0" applyFill="0" applyBorder="0" applyAlignment="0" applyProtection="0"/>
    <xf numFmtId="191" fontId="137" fillId="0" borderId="0" applyFont="0" applyFill="0" applyBorder="0" applyAlignment="0" applyProtection="0"/>
    <xf numFmtId="197" fontId="126" fillId="0" borderId="0" applyFont="0" applyFill="0" applyBorder="0" applyAlignment="0" applyProtection="0"/>
    <xf numFmtId="215" fontId="141" fillId="0" borderId="0" applyFont="0" applyFill="0" applyBorder="0" applyAlignment="0" applyProtection="0"/>
    <xf numFmtId="216" fontId="137" fillId="0" borderId="0" applyFont="0" applyFill="0" applyBorder="0" applyAlignment="0" applyProtection="0"/>
    <xf numFmtId="216" fontId="137" fillId="0" borderId="0" applyFont="0" applyFill="0" applyBorder="0" applyAlignment="0" applyProtection="0"/>
    <xf numFmtId="217" fontId="141" fillId="0" borderId="0" applyFont="0" applyFill="0" applyBorder="0" applyAlignment="0" applyProtection="0"/>
    <xf numFmtId="216" fontId="137" fillId="0" borderId="0" applyFont="0" applyFill="0" applyBorder="0" applyAlignment="0" applyProtection="0"/>
    <xf numFmtId="215" fontId="141" fillId="0" borderId="0" applyFont="0" applyFill="0" applyBorder="0" applyAlignment="0" applyProtection="0"/>
    <xf numFmtId="216" fontId="137" fillId="0" borderId="0" applyFont="0" applyFill="0" applyBorder="0" applyAlignment="0" applyProtection="0"/>
    <xf numFmtId="185" fontId="122" fillId="0" borderId="0" applyFont="0" applyFill="0" applyBorder="0" applyAlignment="0" applyProtection="0"/>
    <xf numFmtId="197" fontId="137" fillId="0" borderId="0" applyFont="0" applyFill="0" applyBorder="0" applyAlignment="0" applyProtection="0"/>
    <xf numFmtId="197" fontId="137" fillId="0" borderId="0" applyFont="0" applyFill="0" applyBorder="0" applyAlignment="0" applyProtection="0"/>
    <xf numFmtId="217" fontId="141"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9" fontId="56" fillId="0" borderId="0" applyFont="0" applyFill="0" applyBorder="0" applyAlignment="0" applyProtection="0"/>
    <xf numFmtId="164" fontId="141" fillId="0" borderId="0" applyFont="0" applyFill="0" applyBorder="0" applyAlignment="0" applyProtection="0"/>
    <xf numFmtId="218" fontId="137" fillId="0" borderId="0" applyFont="0" applyFill="0" applyBorder="0" applyAlignment="0" applyProtection="0"/>
    <xf numFmtId="217" fontId="141" fillId="0" borderId="0" applyFont="0" applyFill="0" applyBorder="0" applyAlignment="0" applyProtection="0"/>
    <xf numFmtId="174" fontId="87" fillId="0" borderId="0" applyFont="0" applyFill="0" applyBorder="0" applyAlignment="0" applyProtection="0"/>
    <xf numFmtId="41" fontId="137" fillId="0" borderId="0" applyFont="0" applyFill="0" applyBorder="0" applyAlignment="0" applyProtection="0"/>
    <xf numFmtId="220" fontId="137" fillId="0" borderId="0" applyFont="0" applyFill="0" applyBorder="0" applyAlignment="0" applyProtection="0"/>
    <xf numFmtId="167" fontId="137" fillId="0" borderId="0" applyFont="0" applyFill="0" applyBorder="0" applyAlignment="0" applyProtection="0"/>
    <xf numFmtId="0" fontId="128" fillId="0" borderId="0"/>
    <xf numFmtId="280" fontId="8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96" fontId="137" fillId="0" borderId="0" applyFont="0" applyFill="0" applyBorder="0" applyAlignment="0" applyProtection="0"/>
    <xf numFmtId="185" fontId="122"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67" fontId="137" fillId="0" borderId="0" applyFont="0" applyFill="0" applyBorder="0" applyAlignment="0" applyProtection="0"/>
    <xf numFmtId="216" fontId="137" fillId="0" borderId="0" applyFont="0" applyFill="0" applyBorder="0" applyAlignment="0" applyProtection="0"/>
    <xf numFmtId="197" fontId="126" fillId="0" borderId="0" applyFont="0" applyFill="0" applyBorder="0" applyAlignment="0" applyProtection="0"/>
    <xf numFmtId="197" fontId="137" fillId="0" borderId="0" applyFont="0" applyFill="0" applyBorder="0" applyAlignment="0" applyProtection="0"/>
    <xf numFmtId="0" fontId="128" fillId="0" borderId="0"/>
    <xf numFmtId="280" fontId="8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187" fontId="137" fillId="0" borderId="0" applyFont="0" applyFill="0" applyBorder="0" applyAlignment="0" applyProtection="0"/>
    <xf numFmtId="196" fontId="137" fillId="0" borderId="0" applyFont="0" applyFill="0" applyBorder="0" applyAlignment="0" applyProtection="0"/>
    <xf numFmtId="226"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227" fontId="126"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175" fontId="141" fillId="0" borderId="0" applyFont="0" applyFill="0" applyBorder="0" applyAlignment="0" applyProtection="0"/>
    <xf numFmtId="228" fontId="137" fillId="0" borderId="0" applyFont="0" applyFill="0" applyBorder="0" applyAlignment="0" applyProtection="0"/>
    <xf numFmtId="196" fontId="137" fillId="0" borderId="0" applyFont="0" applyFill="0" applyBorder="0" applyAlignment="0" applyProtection="0"/>
    <xf numFmtId="228" fontId="137" fillId="0" borderId="0" applyFont="0" applyFill="0" applyBorder="0" applyAlignment="0" applyProtection="0"/>
    <xf numFmtId="229" fontId="56" fillId="0" borderId="0" applyFont="0" applyFill="0" applyBorder="0" applyAlignment="0" applyProtection="0"/>
    <xf numFmtId="176" fontId="141" fillId="0" borderId="0" applyFont="0" applyFill="0" applyBorder="0" applyAlignment="0" applyProtection="0"/>
    <xf numFmtId="228" fontId="137" fillId="0" borderId="0" applyFont="0" applyFill="0" applyBorder="0" applyAlignment="0" applyProtection="0"/>
    <xf numFmtId="175" fontId="141" fillId="0" borderId="0" applyFont="0" applyFill="0" applyBorder="0" applyAlignment="0" applyProtection="0"/>
    <xf numFmtId="230" fontId="87" fillId="0" borderId="0" applyFont="0" applyFill="0" applyBorder="0" applyAlignment="0" applyProtection="0"/>
    <xf numFmtId="222" fontId="137" fillId="0" borderId="0" applyFont="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185" fontId="122"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85" fontId="122" fillId="0" borderId="0" applyFont="0" applyFill="0" applyBorder="0" applyAlignment="0" applyProtection="0"/>
    <xf numFmtId="185" fontId="122" fillId="0" borderId="0" applyFont="0" applyFill="0" applyBorder="0" applyAlignment="0" applyProtection="0"/>
    <xf numFmtId="196"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221" fontId="137" fillId="0" borderId="0" applyFont="0" applyFill="0" applyBorder="0" applyAlignment="0" applyProtection="0"/>
    <xf numFmtId="222"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96" fontId="137" fillId="0" borderId="0" applyFont="0" applyFill="0" applyBorder="0" applyAlignment="0" applyProtection="0"/>
    <xf numFmtId="221" fontId="137" fillId="0" borderId="0" applyFont="0" applyFill="0" applyBorder="0" applyAlignment="0" applyProtection="0"/>
    <xf numFmtId="223" fontId="137" fillId="0" borderId="0" applyFont="0" applyFill="0" applyBorder="0" applyAlignment="0" applyProtection="0"/>
    <xf numFmtId="41" fontId="137" fillId="0" borderId="0" applyFont="0" applyFill="0" applyBorder="0" applyAlignment="0" applyProtection="0"/>
    <xf numFmtId="196" fontId="126" fillId="0" borderId="0" applyFont="0" applyFill="0" applyBorder="0" applyAlignment="0" applyProtection="0"/>
    <xf numFmtId="41" fontId="137" fillId="0" borderId="0" applyFont="0" applyFill="0" applyBorder="0" applyAlignment="0" applyProtection="0"/>
    <xf numFmtId="196" fontId="126"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221" fontId="137" fillId="0" borderId="0" applyFont="0" applyFill="0" applyBorder="0" applyAlignment="0" applyProtection="0"/>
    <xf numFmtId="187" fontId="137" fillId="0" borderId="0" applyFont="0" applyFill="0" applyBorder="0" applyAlignment="0" applyProtection="0"/>
    <xf numFmtId="222" fontId="137" fillId="0" borderId="0" applyFont="0" applyFill="0" applyBorder="0" applyAlignment="0" applyProtection="0"/>
    <xf numFmtId="224" fontId="137" fillId="0" borderId="0" applyFont="0" applyFill="0" applyBorder="0" applyAlignment="0" applyProtection="0"/>
    <xf numFmtId="225" fontId="137" fillId="0" borderId="0" applyFont="0" applyFill="0" applyBorder="0" applyAlignment="0" applyProtection="0"/>
    <xf numFmtId="41" fontId="137" fillId="0" borderId="0" applyFont="0" applyFill="0" applyBorder="0" applyAlignment="0" applyProtection="0"/>
    <xf numFmtId="224" fontId="137" fillId="0" borderId="0" applyFont="0" applyFill="0" applyBorder="0" applyAlignment="0" applyProtection="0"/>
    <xf numFmtId="221" fontId="137" fillId="0" borderId="0" applyFont="0" applyFill="0" applyBorder="0" applyAlignment="0" applyProtection="0"/>
    <xf numFmtId="196" fontId="137" fillId="0" borderId="0" applyFont="0" applyFill="0" applyBorder="0" applyAlignment="0" applyProtection="0"/>
    <xf numFmtId="196" fontId="137" fillId="0" borderId="0" applyFont="0" applyFill="0" applyBorder="0" applyAlignment="0" applyProtection="0"/>
    <xf numFmtId="41" fontId="137" fillId="0" borderId="0" applyFont="0" applyFill="0" applyBorder="0" applyAlignment="0" applyProtection="0"/>
    <xf numFmtId="222" fontId="137" fillId="0" borderId="0" applyFont="0" applyFill="0" applyBorder="0" applyAlignment="0" applyProtection="0"/>
    <xf numFmtId="41" fontId="137" fillId="0" borderId="0" applyFont="0" applyFill="0" applyBorder="0" applyAlignment="0" applyProtection="0"/>
    <xf numFmtId="196" fontId="137" fillId="0" borderId="0" applyFont="0" applyFill="0" applyBorder="0" applyAlignment="0" applyProtection="0"/>
    <xf numFmtId="222" fontId="137" fillId="0" borderId="0" applyFont="0" applyFill="0" applyBorder="0" applyAlignment="0" applyProtection="0"/>
    <xf numFmtId="222" fontId="137" fillId="0" borderId="0" applyFont="0" applyFill="0" applyBorder="0" applyAlignment="0" applyProtection="0"/>
    <xf numFmtId="14" fontId="246" fillId="0" borderId="0"/>
    <xf numFmtId="0" fontId="247" fillId="0" borderId="0"/>
    <xf numFmtId="0" fontId="220" fillId="0" borderId="0"/>
    <xf numFmtId="40" fontId="248" fillId="0" borderId="0" applyBorder="0">
      <alignment horizontal="right"/>
    </xf>
    <xf numFmtId="0" fontId="249" fillId="0" borderId="0"/>
    <xf numFmtId="281" fontId="87" fillId="0" borderId="45">
      <alignment horizontal="right" vertical="center"/>
    </xf>
    <xf numFmtId="281" fontId="87" fillId="0" borderId="45">
      <alignment horizontal="right" vertical="center"/>
    </xf>
    <xf numFmtId="193" fontId="250" fillId="0" borderId="45">
      <alignment horizontal="right" vertical="center"/>
    </xf>
    <xf numFmtId="211" fontId="160"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2" fontId="87" fillId="0" borderId="64">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1" fontId="87" fillId="0" borderId="45">
      <alignment horizontal="right" vertical="center"/>
    </xf>
    <xf numFmtId="282" fontId="87" fillId="0" borderId="64">
      <alignment horizontal="right" vertical="center"/>
    </xf>
    <xf numFmtId="194" fontId="128" fillId="0" borderId="45">
      <alignment horizontal="right" vertical="center"/>
    </xf>
    <xf numFmtId="211" fontId="160" fillId="0" borderId="45">
      <alignment horizontal="right" vertical="center"/>
    </xf>
    <xf numFmtId="211" fontId="160" fillId="0" borderId="45">
      <alignment horizontal="right" vertical="center"/>
    </xf>
    <xf numFmtId="194" fontId="128" fillId="0" borderId="45">
      <alignment horizontal="right" vertical="center"/>
    </xf>
    <xf numFmtId="213" fontId="47" fillId="0" borderId="45">
      <alignment horizontal="right" vertical="center"/>
    </xf>
    <xf numFmtId="283" fontId="47" fillId="0" borderId="45">
      <alignment horizontal="right" vertical="center"/>
    </xf>
    <xf numFmtId="284" fontId="137" fillId="0" borderId="45">
      <alignment horizontal="right" vertical="center"/>
    </xf>
    <xf numFmtId="285" fontId="47" fillId="0" borderId="45">
      <alignment horizontal="right" vertical="center"/>
    </xf>
    <xf numFmtId="285" fontId="47" fillId="0" borderId="45">
      <alignment horizontal="right" vertical="center"/>
    </xf>
    <xf numFmtId="283" fontId="47" fillId="0" borderId="45">
      <alignment horizontal="right" vertical="center"/>
    </xf>
    <xf numFmtId="194" fontId="128" fillId="0" borderId="45">
      <alignment horizontal="right" vertical="center"/>
    </xf>
    <xf numFmtId="213" fontId="47" fillId="0" borderId="45">
      <alignment horizontal="right" vertical="center"/>
    </xf>
    <xf numFmtId="194" fontId="128" fillId="0" borderId="45">
      <alignment horizontal="right" vertical="center"/>
    </xf>
    <xf numFmtId="211" fontId="160" fillId="0" borderId="45">
      <alignment horizontal="right" vertical="center"/>
    </xf>
    <xf numFmtId="211" fontId="160" fillId="0" borderId="45">
      <alignment horizontal="right" vertical="center"/>
    </xf>
    <xf numFmtId="286" fontId="126" fillId="0" borderId="45">
      <alignment horizontal="right" vertical="center"/>
    </xf>
    <xf numFmtId="194" fontId="128" fillId="0" borderId="45">
      <alignment horizontal="right" vertical="center"/>
    </xf>
    <xf numFmtId="282" fontId="87" fillId="0" borderId="64">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2" fontId="87" fillId="0" borderId="64">
      <alignment horizontal="right" vertical="center"/>
    </xf>
    <xf numFmtId="283" fontId="47" fillId="0" borderId="45">
      <alignment horizontal="right" vertical="center"/>
    </xf>
    <xf numFmtId="284" fontId="137" fillId="0" borderId="45">
      <alignment horizontal="right" vertical="center"/>
    </xf>
    <xf numFmtId="283" fontId="47" fillId="0" borderId="45">
      <alignment horizontal="right" vertical="center"/>
    </xf>
    <xf numFmtId="285" fontId="4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3" fontId="47" fillId="0" borderId="45">
      <alignment horizontal="right" vertical="center"/>
    </xf>
    <xf numFmtId="287" fontId="251" fillId="47" borderId="65" applyFont="0" applyFill="0" applyBorder="0"/>
    <xf numFmtId="283" fontId="47" fillId="0" borderId="45">
      <alignment horizontal="right" vertical="center"/>
    </xf>
    <xf numFmtId="282" fontId="87" fillId="0" borderId="64">
      <alignment horizontal="right" vertical="center"/>
    </xf>
    <xf numFmtId="281" fontId="87" fillId="0" borderId="45">
      <alignment horizontal="right" vertical="center"/>
    </xf>
    <xf numFmtId="281" fontId="87" fillId="0" borderId="45">
      <alignment horizontal="right" vertical="center"/>
    </xf>
    <xf numFmtId="227" fontId="87" fillId="0" borderId="45">
      <alignment horizontal="right" vertical="center"/>
    </xf>
    <xf numFmtId="287" fontId="251" fillId="47" borderId="65" applyFont="0" applyFill="0" applyBorder="0"/>
    <xf numFmtId="288" fontId="56"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27" fontId="87" fillId="0" borderId="45">
      <alignment horizontal="right" vertical="center"/>
    </xf>
    <xf numFmtId="213" fontId="47" fillId="0" borderId="45">
      <alignment horizontal="right" vertical="center"/>
    </xf>
    <xf numFmtId="282" fontId="87" fillId="0" borderId="64">
      <alignment horizontal="right" vertical="center"/>
    </xf>
    <xf numFmtId="283" fontId="47" fillId="0" borderId="45">
      <alignment horizontal="right" vertical="center"/>
    </xf>
    <xf numFmtId="284" fontId="137" fillId="0" borderId="45">
      <alignment horizontal="right" vertical="center"/>
    </xf>
    <xf numFmtId="283" fontId="47" fillId="0" borderId="45">
      <alignment horizontal="right" vertical="center"/>
    </xf>
    <xf numFmtId="281" fontId="87" fillId="0" borderId="45">
      <alignment horizontal="right" vertical="center"/>
    </xf>
    <xf numFmtId="213" fontId="47" fillId="0" borderId="45">
      <alignment horizontal="right" vertical="center"/>
    </xf>
    <xf numFmtId="213" fontId="47" fillId="0" borderId="45">
      <alignment horizontal="right" vertical="center"/>
    </xf>
    <xf numFmtId="289" fontId="126" fillId="0" borderId="45">
      <alignment horizontal="right" vertical="center"/>
    </xf>
    <xf numFmtId="282" fontId="87" fillId="0" borderId="64">
      <alignment horizontal="right" vertical="center"/>
    </xf>
    <xf numFmtId="290" fontId="4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3" fontId="47" fillId="0" borderId="45">
      <alignment horizontal="right" vertical="center"/>
    </xf>
    <xf numFmtId="285" fontId="47" fillId="0" borderId="45">
      <alignment horizontal="right" vertical="center"/>
    </xf>
    <xf numFmtId="215" fontId="4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7" fontId="251" fillId="47" borderId="65" applyFont="0" applyFill="0" applyBorder="0"/>
    <xf numFmtId="283" fontId="4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3" fontId="4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91" fontId="160" fillId="0" borderId="45">
      <alignment horizontal="right" vertical="center"/>
    </xf>
    <xf numFmtId="283" fontId="47" fillId="0" borderId="45">
      <alignment horizontal="right" vertical="center"/>
    </xf>
    <xf numFmtId="287" fontId="251" fillId="47" borderId="65" applyFont="0" applyFill="0" applyBorder="0"/>
    <xf numFmtId="287" fontId="251" fillId="47" borderId="65" applyFont="0" applyFill="0" applyBorder="0"/>
    <xf numFmtId="214" fontId="87" fillId="0" borderId="45">
      <alignment horizontal="right" vertical="center"/>
    </xf>
    <xf numFmtId="194" fontId="128" fillId="0" borderId="45">
      <alignment horizontal="right" vertical="center"/>
    </xf>
    <xf numFmtId="211" fontId="160" fillId="0" borderId="45">
      <alignment horizontal="right" vertical="center"/>
    </xf>
    <xf numFmtId="283" fontId="47" fillId="0" borderId="45">
      <alignment horizontal="right" vertical="center"/>
    </xf>
    <xf numFmtId="281" fontId="87" fillId="0" borderId="45">
      <alignment horizontal="right" vertical="center"/>
    </xf>
    <xf numFmtId="281" fontId="8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1" fontId="87" fillId="0" borderId="45">
      <alignment horizontal="right" vertical="center"/>
    </xf>
    <xf numFmtId="287" fontId="251" fillId="47" borderId="65" applyFont="0" applyFill="0" applyBorder="0"/>
    <xf numFmtId="271" fontId="47" fillId="0" borderId="45">
      <alignment horizontal="right" vertical="center"/>
    </xf>
    <xf numFmtId="271" fontId="47" fillId="0" borderId="45">
      <alignment horizontal="right" vertical="center"/>
    </xf>
    <xf numFmtId="271" fontId="47" fillId="0" borderId="45">
      <alignment horizontal="right" vertical="center"/>
    </xf>
    <xf numFmtId="271" fontId="47" fillId="0" borderId="45">
      <alignment horizontal="right" vertical="center"/>
    </xf>
    <xf numFmtId="281" fontId="87" fillId="0" borderId="45">
      <alignment horizontal="right" vertical="center"/>
    </xf>
    <xf numFmtId="271" fontId="47" fillId="0" borderId="45">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193" fontId="250" fillId="0" borderId="45">
      <alignment horizontal="right" vertical="center"/>
    </xf>
    <xf numFmtId="281" fontId="87" fillId="0" borderId="45">
      <alignment horizontal="right" vertical="center"/>
    </xf>
    <xf numFmtId="215" fontId="47" fillId="0" borderId="45">
      <alignment horizontal="right" vertical="center"/>
    </xf>
    <xf numFmtId="194" fontId="128"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194" fontId="128" fillId="0" borderId="45">
      <alignment horizontal="right" vertical="center"/>
    </xf>
    <xf numFmtId="281" fontId="87" fillId="0" borderId="45">
      <alignment horizontal="right" vertical="center"/>
    </xf>
    <xf numFmtId="283" fontId="47" fillId="0" borderId="45">
      <alignment horizontal="right" vertical="center"/>
    </xf>
    <xf numFmtId="281" fontId="87" fillId="0" borderId="45">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1" fontId="87" fillId="0" borderId="45">
      <alignment horizontal="right" vertical="center"/>
    </xf>
    <xf numFmtId="214" fontId="87" fillId="0" borderId="45">
      <alignment horizontal="right" vertical="center"/>
    </xf>
    <xf numFmtId="293" fontId="252" fillId="0" borderId="45">
      <alignment horizontal="right" vertical="center"/>
    </xf>
    <xf numFmtId="49" fontId="121" fillId="0" borderId="0" applyFill="0" applyBorder="0" applyProtection="0">
      <alignment horizontal="center" vertical="center" wrapText="1" shrinkToFit="1"/>
    </xf>
    <xf numFmtId="49" fontId="139" fillId="0" borderId="0" applyFill="0" applyBorder="0" applyAlignment="0"/>
    <xf numFmtId="294" fontId="56" fillId="0" borderId="0" applyFill="0" applyBorder="0" applyAlignment="0"/>
    <xf numFmtId="295" fontId="56" fillId="0" borderId="0" applyFill="0" applyBorder="0" applyAlignment="0"/>
    <xf numFmtId="49" fontId="121" fillId="0" borderId="0" applyFill="0" applyBorder="0" applyProtection="0">
      <alignment horizontal="center" vertical="center" wrapText="1" shrinkToFit="1"/>
    </xf>
    <xf numFmtId="197" fontId="87" fillId="0" borderId="45">
      <alignment horizontal="center"/>
    </xf>
    <xf numFmtId="296" fontId="253" fillId="0" borderId="0" applyNumberFormat="0" applyFont="0" applyFill="0" applyBorder="0" applyAlignment="0">
      <alignment horizontal="centerContinuous"/>
    </xf>
    <xf numFmtId="268" fontId="254" fillId="0" borderId="0">
      <alignment horizontal="center"/>
      <protection locked="0"/>
    </xf>
    <xf numFmtId="0" fontId="47" fillId="0" borderId="66"/>
    <xf numFmtId="0" fontId="87" fillId="0" borderId="0" applyNumberFormat="0" applyFill="0" applyBorder="0" applyAlignment="0" applyProtection="0"/>
    <xf numFmtId="0" fontId="56" fillId="0" borderId="0" applyNumberFormat="0" applyFill="0" applyBorder="0" applyAlignment="0" applyProtection="0"/>
    <xf numFmtId="0" fontId="229" fillId="0" borderId="0" applyNumberFormat="0" applyFill="0" applyBorder="0" applyAlignment="0" applyProtection="0"/>
    <xf numFmtId="0" fontId="122" fillId="0" borderId="6" applyNumberFormat="0" applyBorder="0" applyAlignment="0"/>
    <xf numFmtId="0" fontId="255" fillId="0" borderId="5" applyNumberFormat="0" applyBorder="0" applyAlignment="0">
      <alignment horizontal="center"/>
    </xf>
    <xf numFmtId="3" fontId="256" fillId="0" borderId="15" applyNumberFormat="0" applyBorder="0" applyAlignment="0"/>
    <xf numFmtId="0" fontId="257" fillId="0" borderId="6">
      <alignment horizontal="center" vertical="center" wrapText="1"/>
    </xf>
    <xf numFmtId="0" fontId="99" fillId="0" borderId="0" applyNumberFormat="0" applyFill="0" applyBorder="0" applyAlignment="0" applyProtection="0"/>
    <xf numFmtId="40" fontId="9" fillId="0" borderId="0"/>
    <xf numFmtId="0" fontId="113" fillId="21" borderId="40" applyNumberFormat="0" applyAlignment="0" applyProtection="0"/>
    <xf numFmtId="3" fontId="258" fillId="0" borderId="0" applyNumberFormat="0" applyFill="0" applyBorder="0" applyAlignment="0" applyProtection="0">
      <alignment horizontal="center" wrapText="1"/>
    </xf>
    <xf numFmtId="0" fontId="259" fillId="0" borderId="44" applyBorder="0" applyAlignment="0">
      <alignment horizontal="center" vertical="center"/>
    </xf>
    <xf numFmtId="0" fontId="260" fillId="0" borderId="0" applyNumberFormat="0" applyFill="0" applyBorder="0" applyAlignment="0" applyProtection="0">
      <alignment horizontal="centerContinuous"/>
    </xf>
    <xf numFmtId="0" fontId="202" fillId="0" borderId="67" applyNumberFormat="0" applyFill="0" applyBorder="0" applyAlignment="0" applyProtection="0">
      <alignment horizontal="center" vertical="center" wrapText="1"/>
    </xf>
    <xf numFmtId="0" fontId="99" fillId="0" borderId="0" applyNumberFormat="0" applyFill="0" applyBorder="0" applyAlignment="0" applyProtection="0"/>
    <xf numFmtId="0" fontId="261" fillId="0" borderId="68" applyNumberFormat="0" applyFill="0" applyAlignment="0" applyProtection="0"/>
    <xf numFmtId="0" fontId="262" fillId="0" borderId="69" applyNumberFormat="0" applyBorder="0" applyAlignment="0">
      <alignment vertical="center"/>
    </xf>
    <xf numFmtId="0" fontId="116" fillId="5" borderId="0" applyNumberFormat="0" applyBorder="0" applyAlignment="0" applyProtection="0"/>
    <xf numFmtId="0" fontId="56" fillId="0" borderId="38" applyNumberFormat="0" applyFont="0" applyFill="0" applyAlignment="0" applyProtection="0"/>
    <xf numFmtId="0" fontId="261" fillId="0" borderId="68" applyNumberFormat="0" applyFill="0" applyAlignment="0" applyProtection="0"/>
    <xf numFmtId="0" fontId="221" fillId="0" borderId="70" applyNumberFormat="0" applyAlignment="0">
      <alignment horizontal="center"/>
    </xf>
    <xf numFmtId="0" fontId="120" fillId="23" borderId="0" applyNumberFormat="0" applyBorder="0" applyAlignment="0" applyProtection="0"/>
    <xf numFmtId="0" fontId="263" fillId="0" borderId="71">
      <alignment horizontal="center"/>
    </xf>
    <xf numFmtId="3" fontId="264" fillId="0" borderId="0" applyFill="0">
      <alignment vertical="center"/>
    </xf>
    <xf numFmtId="164" fontId="56" fillId="0" borderId="0" applyFont="0" applyFill="0" applyBorder="0" applyAlignment="0" applyProtection="0"/>
    <xf numFmtId="204" fontId="56" fillId="0" borderId="0" applyFont="0" applyFill="0" applyBorder="0" applyAlignment="0" applyProtection="0"/>
    <xf numFmtId="185" fontId="265" fillId="0" borderId="72" applyNumberFormat="0" applyFont="0" applyAlignment="0">
      <alignment horizontal="centerContinuous"/>
    </xf>
    <xf numFmtId="260" fontId="211" fillId="0" borderId="0" applyFont="0" applyFill="0" applyBorder="0" applyAlignment="0" applyProtection="0"/>
    <xf numFmtId="297" fontId="47" fillId="0" borderId="0" applyFont="0" applyFill="0" applyBorder="0" applyAlignment="0" applyProtection="0"/>
    <xf numFmtId="298" fontId="47" fillId="0" borderId="0" applyFont="0" applyFill="0" applyBorder="0" applyAlignment="0" applyProtection="0"/>
    <xf numFmtId="0" fontId="124" fillId="0" borderId="0" applyNumberFormat="0" applyFill="0" applyBorder="0" applyAlignment="0" applyProtection="0"/>
    <xf numFmtId="0" fontId="115" fillId="0" borderId="0" applyNumberFormat="0" applyFill="0" applyBorder="0" applyAlignment="0" applyProtection="0"/>
    <xf numFmtId="0" fontId="90" fillId="0" borderId="73">
      <alignment horizontal="center"/>
    </xf>
    <xf numFmtId="295" fontId="87" fillId="0" borderId="0"/>
    <xf numFmtId="214" fontId="87" fillId="0" borderId="2"/>
    <xf numFmtId="0" fontId="266" fillId="0" borderId="0"/>
    <xf numFmtId="0" fontId="140" fillId="0" borderId="0"/>
    <xf numFmtId="0" fontId="267" fillId="0" borderId="0"/>
    <xf numFmtId="3" fontId="87" fillId="0" borderId="0" applyNumberFormat="0" applyBorder="0" applyAlignment="0" applyProtection="0">
      <alignment horizontal="centerContinuous"/>
      <protection locked="0"/>
    </xf>
    <xf numFmtId="3" fontId="268" fillId="0" borderId="0">
      <protection locked="0"/>
    </xf>
    <xf numFmtId="0" fontId="140" fillId="0" borderId="0"/>
    <xf numFmtId="0" fontId="45" fillId="0" borderId="74" applyFill="0" applyBorder="0" applyAlignment="0">
      <alignment horizontal="center"/>
    </xf>
    <xf numFmtId="227" fontId="269" fillId="68" borderId="44">
      <alignment vertical="top"/>
    </xf>
    <xf numFmtId="0" fontId="270" fillId="69" borderId="2">
      <alignment horizontal="left" vertical="center"/>
    </xf>
    <xf numFmtId="211" fontId="271" fillId="46" borderId="44"/>
    <xf numFmtId="227" fontId="208" fillId="0" borderId="44">
      <alignment horizontal="left" vertical="top"/>
    </xf>
    <xf numFmtId="0" fontId="272" fillId="70" borderId="0">
      <alignment horizontal="left" vertical="center"/>
    </xf>
    <xf numFmtId="227" fontId="128" fillId="0" borderId="39">
      <alignment horizontal="left" vertical="top"/>
    </xf>
    <xf numFmtId="0" fontId="273" fillId="0" borderId="39">
      <alignment horizontal="left" vertical="center"/>
    </xf>
    <xf numFmtId="0" fontId="56" fillId="0" borderId="0" applyFont="0" applyFill="0" applyBorder="0" applyAlignment="0" applyProtection="0"/>
    <xf numFmtId="0" fontId="56" fillId="0" borderId="0" applyFont="0" applyFill="0" applyBorder="0" applyAlignment="0" applyProtection="0"/>
    <xf numFmtId="299" fontId="56" fillId="0" borderId="0" applyFont="0" applyFill="0" applyBorder="0" applyAlignment="0" applyProtection="0"/>
    <xf numFmtId="300" fontId="56" fillId="0" borderId="0" applyFont="0" applyFill="0" applyBorder="0" applyAlignment="0" applyProtection="0"/>
    <xf numFmtId="167" fontId="187" fillId="0" borderId="0" applyFont="0" applyFill="0" applyBorder="0" applyAlignment="0" applyProtection="0"/>
    <xf numFmtId="169" fontId="187" fillId="0" borderId="0" applyFont="0" applyFill="0" applyBorder="0" applyAlignment="0" applyProtection="0"/>
    <xf numFmtId="0" fontId="274" fillId="0" borderId="0" applyNumberFormat="0" applyFill="0" applyBorder="0" applyAlignment="0" applyProtection="0"/>
    <xf numFmtId="0" fontId="275" fillId="0" borderId="0" applyNumberFormat="0" applyFont="0" applyFill="0" applyBorder="0" applyProtection="0">
      <alignment horizontal="center" vertical="center" wrapText="1"/>
    </xf>
    <xf numFmtId="0" fontId="56" fillId="0" borderId="0" applyFont="0" applyFill="0" applyBorder="0" applyAlignment="0" applyProtection="0"/>
    <xf numFmtId="0" fontId="56" fillId="0" borderId="0" applyFont="0" applyFill="0" applyBorder="0" applyAlignment="0" applyProtection="0"/>
    <xf numFmtId="0" fontId="112" fillId="4" borderId="0" applyNumberFormat="0" applyBorder="0" applyAlignment="0" applyProtection="0"/>
    <xf numFmtId="0" fontId="276" fillId="0" borderId="0" applyNumberFormat="0" applyFill="0" applyBorder="0" applyAlignment="0" applyProtection="0"/>
    <xf numFmtId="0" fontId="160" fillId="0" borderId="75" applyFont="0" applyBorder="0" applyAlignment="0">
      <alignment horizontal="center"/>
    </xf>
    <xf numFmtId="164" fontId="47" fillId="0" borderId="0" applyFont="0" applyFill="0" applyBorder="0" applyAlignment="0" applyProtection="0"/>
    <xf numFmtId="193" fontId="133" fillId="0" borderId="0" applyFont="0" applyFill="0" applyBorder="0" applyAlignment="0" applyProtection="0"/>
    <xf numFmtId="194" fontId="133" fillId="0" borderId="0" applyFont="0" applyFill="0" applyBorder="0" applyAlignment="0" applyProtection="0"/>
    <xf numFmtId="0" fontId="133" fillId="0" borderId="0"/>
    <xf numFmtId="9" fontId="277" fillId="0" borderId="0" applyBorder="0" applyAlignment="0" applyProtection="0"/>
    <xf numFmtId="0" fontId="278" fillId="0" borderId="48"/>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04" fillId="0" borderId="0" applyFont="0" applyFill="0" applyBorder="0" applyAlignment="0" applyProtection="0"/>
    <xf numFmtId="0" fontId="104" fillId="0" borderId="0" applyFont="0" applyFill="0" applyBorder="0" applyAlignment="0" applyProtection="0"/>
    <xf numFmtId="175" fontId="56" fillId="0" borderId="0" applyFont="0" applyFill="0" applyBorder="0" applyAlignment="0" applyProtection="0"/>
    <xf numFmtId="176" fontId="56" fillId="0" borderId="0" applyFont="0" applyFill="0" applyBorder="0" applyAlignment="0" applyProtection="0"/>
    <xf numFmtId="0" fontId="104" fillId="0" borderId="0"/>
    <xf numFmtId="0" fontId="279" fillId="0" borderId="0"/>
    <xf numFmtId="0" fontId="95" fillId="0" borderId="0"/>
    <xf numFmtId="164" fontId="280" fillId="0" borderId="0" applyFont="0" applyFill="0" applyBorder="0" applyAlignment="0" applyProtection="0"/>
    <xf numFmtId="165" fontId="280" fillId="0" borderId="0" applyFont="0" applyFill="0" applyBorder="0" applyAlignment="0" applyProtection="0"/>
    <xf numFmtId="301" fontId="140" fillId="0" borderId="0" applyFont="0" applyFill="0" applyBorder="0" applyAlignment="0" applyProtection="0"/>
    <xf numFmtId="279" fontId="140" fillId="0" borderId="0" applyFont="0" applyFill="0" applyBorder="0" applyAlignment="0" applyProtection="0"/>
    <xf numFmtId="0" fontId="56" fillId="0" borderId="0"/>
    <xf numFmtId="193" fontId="280" fillId="0" borderId="0" applyFont="0" applyFill="0" applyBorder="0" applyAlignment="0" applyProtection="0"/>
    <xf numFmtId="0" fontId="56" fillId="0" borderId="0"/>
    <xf numFmtId="194" fontId="280" fillId="0" borderId="0" applyFont="0" applyFill="0" applyBorder="0" applyAlignment="0" applyProtection="0"/>
    <xf numFmtId="190" fontId="56" fillId="0" borderId="0" applyFont="0" applyFill="0" applyBorder="0" applyAlignment="0" applyProtection="0"/>
    <xf numFmtId="175" fontId="140" fillId="0" borderId="0" applyFont="0" applyFill="0" applyBorder="0" applyAlignment="0" applyProtection="0"/>
    <xf numFmtId="165" fontId="56" fillId="0" borderId="0" applyFont="0" applyFill="0" applyBorder="0" applyAlignment="0" applyProtection="0"/>
    <xf numFmtId="165" fontId="109" fillId="0" borderId="0" applyFont="0" applyFill="0" applyBorder="0" applyAlignment="0" applyProtection="0"/>
    <xf numFmtId="183" fontId="56" fillId="0" borderId="0" applyFill="0" applyBorder="0" applyAlignment="0" applyProtection="0"/>
    <xf numFmtId="0" fontId="41" fillId="0" borderId="0"/>
    <xf numFmtId="189" fontId="56" fillId="0" borderId="0" applyFont="0" applyFill="0" applyBorder="0" applyAlignment="0" applyProtection="0"/>
    <xf numFmtId="165" fontId="109" fillId="0" borderId="0" applyFont="0" applyFill="0" applyBorder="0" applyAlignment="0" applyProtection="0"/>
    <xf numFmtId="0" fontId="109" fillId="0" borderId="0"/>
    <xf numFmtId="0" fontId="41" fillId="0" borderId="0"/>
    <xf numFmtId="0" fontId="41" fillId="0" borderId="0"/>
    <xf numFmtId="0" fontId="41" fillId="0" borderId="0"/>
    <xf numFmtId="165" fontId="109" fillId="0" borderId="0" applyFont="0" applyFill="0" applyBorder="0" applyAlignment="0" applyProtection="0"/>
    <xf numFmtId="0" fontId="109" fillId="0" borderId="0"/>
    <xf numFmtId="165" fontId="56" fillId="0" borderId="0" applyFont="0" applyFill="0" applyBorder="0" applyAlignment="0" applyProtection="0"/>
    <xf numFmtId="0" fontId="41" fillId="0" borderId="0"/>
    <xf numFmtId="0" fontId="41" fillId="0" borderId="0"/>
    <xf numFmtId="0" fontId="41" fillId="0" borderId="0"/>
    <xf numFmtId="165" fontId="109" fillId="0" borderId="0" applyFont="0" applyFill="0" applyBorder="0" applyAlignment="0" applyProtection="0"/>
    <xf numFmtId="0" fontId="109" fillId="0" borderId="0"/>
    <xf numFmtId="183" fontId="56" fillId="0" borderId="0" applyFill="0" applyBorder="0" applyAlignment="0" applyProtection="0"/>
    <xf numFmtId="0" fontId="41" fillId="0" borderId="0"/>
    <xf numFmtId="165" fontId="41" fillId="0" borderId="0" applyFont="0" applyFill="0" applyBorder="0" applyAlignment="0" applyProtection="0"/>
    <xf numFmtId="0" fontId="56" fillId="0" borderId="0"/>
    <xf numFmtId="165" fontId="41" fillId="0" borderId="0" applyFont="0" applyFill="0" applyBorder="0" applyAlignment="0" applyProtection="0"/>
    <xf numFmtId="43" fontId="41" fillId="0" borderId="0" applyFont="0" applyFill="0" applyBorder="0" applyAlignment="0" applyProtection="0"/>
    <xf numFmtId="0" fontId="41" fillId="0" borderId="0"/>
    <xf numFmtId="3" fontId="127" fillId="0" borderId="2"/>
    <xf numFmtId="3" fontId="127" fillId="0" borderId="2"/>
    <xf numFmtId="185" fontId="97" fillId="0" borderId="47" applyFont="0" applyBorder="0"/>
    <xf numFmtId="185" fontId="97" fillId="0" borderId="47" applyFont="0" applyBorder="0"/>
    <xf numFmtId="0" fontId="56" fillId="0" borderId="0" applyNumberFormat="0" applyFill="0" applyBorder="0" applyAlignment="0" applyProtection="0"/>
    <xf numFmtId="175" fontId="140" fillId="0" borderId="0" applyFont="0" applyFill="0" applyBorder="0" applyAlignment="0" applyProtection="0"/>
    <xf numFmtId="175" fontId="140" fillId="0" borderId="0" applyFont="0" applyFill="0" applyBorder="0" applyAlignment="0" applyProtection="0"/>
    <xf numFmtId="175" fontId="140" fillId="0" borderId="0" applyFont="0" applyFill="0" applyBorder="0" applyAlignment="0" applyProtection="0"/>
    <xf numFmtId="175" fontId="140" fillId="0" borderId="0" applyFont="0" applyFill="0" applyBorder="0" applyAlignment="0" applyProtection="0"/>
    <xf numFmtId="175" fontId="140" fillId="0" borderId="0" applyFont="0" applyFill="0" applyBorder="0" applyAlignment="0" applyProtection="0"/>
    <xf numFmtId="175" fontId="140" fillId="0" borderId="0" applyFont="0" applyFill="0" applyBorder="0" applyAlignment="0" applyProtection="0"/>
    <xf numFmtId="1" fontId="146" fillId="0" borderId="2" applyBorder="0" applyAlignment="0">
      <alignment horizontal="center"/>
    </xf>
    <xf numFmtId="1" fontId="146" fillId="0" borderId="2" applyBorder="0" applyAlignment="0">
      <alignment horizontal="center"/>
    </xf>
    <xf numFmtId="3" fontId="127" fillId="0" borderId="2"/>
    <xf numFmtId="3" fontId="127" fillId="0" borderId="2"/>
    <xf numFmtId="3" fontId="127" fillId="0" borderId="2"/>
    <xf numFmtId="3" fontId="127" fillId="0" borderId="2"/>
    <xf numFmtId="0" fontId="147" fillId="0" borderId="6" applyFont="0" applyAlignment="0">
      <alignment horizontal="left"/>
    </xf>
    <xf numFmtId="0" fontId="147" fillId="0" borderId="6" applyFont="0" applyAlignment="0">
      <alignment horizontal="left"/>
    </xf>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50" applyFill="0" applyAlignment="0"/>
    <xf numFmtId="0" fontId="121" fillId="0" borderId="50" applyFill="0"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121" fillId="0" borderId="49"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121" fillId="0" borderId="49" applyAlignment="0"/>
    <xf numFmtId="0" fontId="121" fillId="0" borderId="49" applyAlignment="0"/>
    <xf numFmtId="0" fontId="121" fillId="0" borderId="49" applyAlignment="0"/>
    <xf numFmtId="0" fontId="151" fillId="0" borderId="2" applyNumberFormat="0" applyFont="0" applyBorder="0">
      <alignment horizontal="left" indent="2"/>
    </xf>
    <xf numFmtId="0" fontId="151" fillId="0" borderId="2" applyNumberFormat="0" applyFont="0" applyBorder="0">
      <alignment horizontal="left" indent="2"/>
    </xf>
    <xf numFmtId="0" fontId="47" fillId="0" borderId="49" applyNumberFormat="0" applyFill="0"/>
    <xf numFmtId="0" fontId="47" fillId="0" borderId="49" applyNumberFormat="0" applyFill="0"/>
    <xf numFmtId="0" fontId="47" fillId="0" borderId="49" applyNumberFormat="0" applyFill="0"/>
    <xf numFmtId="0" fontId="47" fillId="0" borderId="49" applyNumberFormat="0" applyFill="0"/>
    <xf numFmtId="0" fontId="47" fillId="0" borderId="49" applyNumberFormat="0" applyFill="0"/>
    <xf numFmtId="0" fontId="47" fillId="0" borderId="49" applyNumberFormat="0" applyAlignment="0"/>
    <xf numFmtId="0" fontId="47" fillId="0" borderId="49" applyNumberFormat="0" applyAlignment="0"/>
    <xf numFmtId="0" fontId="47" fillId="0" borderId="49" applyNumberFormat="0" applyAlignment="0"/>
    <xf numFmtId="0" fontId="47" fillId="0" borderId="49" applyNumberFormat="0" applyAlignment="0"/>
    <xf numFmtId="0" fontId="47" fillId="0" borderId="49" applyNumberFormat="0" applyAlignment="0"/>
    <xf numFmtId="0" fontId="47" fillId="0" borderId="49" applyNumberFormat="0" applyAlignment="0"/>
    <xf numFmtId="0" fontId="47" fillId="0" borderId="49" applyNumberFormat="0" applyFill="0"/>
    <xf numFmtId="0" fontId="47" fillId="0" borderId="49" applyNumberFormat="0" applyFill="0"/>
    <xf numFmtId="0" fontId="47" fillId="0" borderId="49" applyNumberFormat="0" applyFill="0"/>
    <xf numFmtId="0" fontId="47" fillId="0" borderId="49" applyNumberFormat="0" applyFill="0"/>
    <xf numFmtId="0" fontId="47" fillId="0" borderId="49" applyNumberFormat="0" applyFill="0"/>
    <xf numFmtId="0" fontId="151" fillId="0" borderId="2" applyNumberFormat="0" applyFont="0" applyBorder="0" applyAlignment="0">
      <alignment horizontal="center"/>
    </xf>
    <xf numFmtId="0" fontId="151" fillId="0" borderId="2" applyNumberFormat="0" applyFont="0" applyBorder="0" applyAlignment="0">
      <alignment horizontal="center"/>
    </xf>
    <xf numFmtId="0" fontId="171" fillId="21" borderId="40" applyNumberFormat="0" applyAlignment="0" applyProtection="0"/>
    <xf numFmtId="1" fontId="175" fillId="0" borderId="1" applyBorder="0"/>
    <xf numFmtId="165" fontId="56" fillId="0" borderId="0" applyFont="0" applyFill="0" applyBorder="0" applyAlignment="0" applyProtection="0"/>
    <xf numFmtId="183" fontId="56" fillId="0" borderId="0" applyFill="0" applyBorder="0" applyAlignment="0" applyProtection="0"/>
    <xf numFmtId="165" fontId="56" fillId="0" borderId="0" applyFont="0" applyFill="0" applyBorder="0" applyAlignment="0" applyProtection="0"/>
    <xf numFmtId="165" fontId="109" fillId="0" borderId="0" applyFont="0" applyFill="0" applyBorder="0" applyAlignment="0" applyProtection="0"/>
    <xf numFmtId="165" fontId="109" fillId="0" borderId="0" applyFont="0" applyFill="0" applyBorder="0" applyAlignment="0" applyProtection="0"/>
    <xf numFmtId="165" fontId="10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22" fillId="0" borderId="0" applyFont="0" applyFill="0" applyBorder="0" applyAlignment="0" applyProtection="0"/>
    <xf numFmtId="43" fontId="108" fillId="0" borderId="0" applyFont="0" applyFill="0" applyBorder="0" applyAlignment="0" applyProtection="0"/>
    <xf numFmtId="3" fontId="56" fillId="0" borderId="0" applyFill="0" applyBorder="0" applyAlignment="0" applyProtection="0"/>
    <xf numFmtId="3" fontId="56" fillId="0" borderId="0" applyFill="0" applyBorder="0" applyAlignment="0" applyProtection="0"/>
    <xf numFmtId="188" fontId="56" fillId="0" borderId="0" applyFill="0" applyBorder="0" applyAlignment="0" applyProtection="0"/>
    <xf numFmtId="188" fontId="56" fillId="0" borderId="0" applyFill="0" applyBorder="0" applyAlignment="0" applyProtection="0"/>
    <xf numFmtId="0" fontId="56" fillId="0" borderId="0" applyFill="0" applyBorder="0" applyAlignment="0" applyProtection="0"/>
    <xf numFmtId="0" fontId="123" fillId="21" borderId="42" applyNumberFormat="0" applyAlignment="0" applyProtection="0"/>
    <xf numFmtId="0" fontId="118" fillId="8" borderId="40" applyNumberFormat="0" applyAlignment="0" applyProtection="0"/>
    <xf numFmtId="253" fontId="128" fillId="0" borderId="2"/>
    <xf numFmtId="0" fontId="176" fillId="0" borderId="0">
      <alignment vertical="top" wrapText="1"/>
    </xf>
    <xf numFmtId="190" fontId="190" fillId="0" borderId="0">
      <protection locked="0"/>
    </xf>
    <xf numFmtId="190" fontId="190" fillId="0" borderId="0">
      <protection locked="0"/>
    </xf>
    <xf numFmtId="2" fontId="56" fillId="0" borderId="0" applyFill="0" applyBorder="0" applyAlignment="0" applyProtection="0"/>
    <xf numFmtId="264" fontId="97" fillId="0" borderId="55" applyNumberFormat="0" applyFill="0" applyBorder="0" applyAlignment="0" applyProtection="0"/>
    <xf numFmtId="0" fontId="199" fillId="49" borderId="56" applyNumberFormat="0" applyAlignment="0">
      <protection locked="0"/>
    </xf>
    <xf numFmtId="0" fontId="56" fillId="24" borderId="41" applyNumberFormat="0" applyFont="0" applyAlignment="0" applyProtection="0"/>
    <xf numFmtId="0" fontId="90" fillId="0" borderId="46">
      <alignment horizontal="left" vertical="center"/>
    </xf>
    <xf numFmtId="227" fontId="208" fillId="52" borderId="2" applyNumberFormat="0" applyAlignment="0">
      <alignment horizontal="left" vertical="top"/>
    </xf>
    <xf numFmtId="49" fontId="210" fillId="0" borderId="2">
      <alignment vertical="center"/>
    </xf>
    <xf numFmtId="10" fontId="125" fillId="50" borderId="2" applyNumberFormat="0" applyBorder="0" applyAlignment="0" applyProtection="0"/>
    <xf numFmtId="0" fontId="212" fillId="8" borderId="40" applyNumberFormat="0" applyAlignment="0" applyProtection="0"/>
    <xf numFmtId="2" fontId="141" fillId="0" borderId="45" applyBorder="0"/>
    <xf numFmtId="2" fontId="216" fillId="0" borderId="44" applyBorder="0"/>
    <xf numFmtId="0" fontId="162" fillId="0" borderId="58">
      <alignment horizontal="centerContinuous"/>
    </xf>
    <xf numFmtId="0" fontId="176" fillId="50" borderId="0" applyNumberFormat="0" applyFont="0" applyBorder="0" applyAlignment="0"/>
    <xf numFmtId="165" fontId="190" fillId="0" borderId="0">
      <protection locked="0"/>
    </xf>
    <xf numFmtId="165" fontId="190" fillId="0" borderId="0">
      <protection locked="0"/>
    </xf>
    <xf numFmtId="0" fontId="87" fillId="0" borderId="2"/>
    <xf numFmtId="0" fontId="224" fillId="0" borderId="2" applyNumberFormat="0" applyFont="0" applyFill="0" applyBorder="0" applyAlignment="0">
      <alignment horizontal="center"/>
    </xf>
    <xf numFmtId="275" fontId="140" fillId="0" borderId="0"/>
    <xf numFmtId="275" fontId="140" fillId="0" borderId="0"/>
    <xf numFmtId="273" fontId="97" fillId="0" borderId="0"/>
    <xf numFmtId="273" fontId="97" fillId="0" borderId="0"/>
    <xf numFmtId="0" fontId="108" fillId="0" borderId="0"/>
    <xf numFmtId="0" fontId="41" fillId="0" borderId="0"/>
    <xf numFmtId="0" fontId="41" fillId="0" borderId="0"/>
    <xf numFmtId="0" fontId="41" fillId="0" borderId="0"/>
    <xf numFmtId="0" fontId="41" fillId="0" borderId="0"/>
    <xf numFmtId="0" fontId="41" fillId="0" borderId="0"/>
    <xf numFmtId="0" fontId="121" fillId="0" borderId="0"/>
    <xf numFmtId="0" fontId="109" fillId="0" borderId="0"/>
    <xf numFmtId="0" fontId="18" fillId="0" borderId="0"/>
    <xf numFmtId="0" fontId="18" fillId="0" borderId="0"/>
    <xf numFmtId="0" fontId="109" fillId="0" borderId="0"/>
    <xf numFmtId="0" fontId="109" fillId="0" borderId="0"/>
    <xf numFmtId="0" fontId="109" fillId="0" borderId="0"/>
    <xf numFmtId="0" fontId="281" fillId="0" borderId="0"/>
    <xf numFmtId="0" fontId="4" fillId="0" borderId="0"/>
    <xf numFmtId="0" fontId="108" fillId="0" borderId="0"/>
    <xf numFmtId="0" fontId="56" fillId="24" borderId="41" applyNumberFormat="0" applyFont="0" applyAlignment="0" applyProtection="0"/>
    <xf numFmtId="0" fontId="230" fillId="21" borderId="42" applyNumberFormat="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85" fontId="190" fillId="0" borderId="0">
      <protection locked="0"/>
    </xf>
    <xf numFmtId="4" fontId="237" fillId="54" borderId="61" applyNumberFormat="0" applyProtection="0">
      <alignment vertical="center"/>
    </xf>
    <xf numFmtId="4" fontId="238" fillId="54" borderId="61" applyNumberFormat="0" applyProtection="0">
      <alignment vertical="center"/>
    </xf>
    <xf numFmtId="4" fontId="239" fillId="54" borderId="61" applyNumberFormat="0" applyProtection="0">
      <alignment horizontal="left" vertical="center" indent="1"/>
    </xf>
    <xf numFmtId="4" fontId="239" fillId="56" borderId="61" applyNumberFormat="0" applyProtection="0">
      <alignment horizontal="right" vertical="center"/>
    </xf>
    <xf numFmtId="4" fontId="239" fillId="57" borderId="61" applyNumberFormat="0" applyProtection="0">
      <alignment horizontal="right" vertical="center"/>
    </xf>
    <xf numFmtId="4" fontId="239" fillId="58" borderId="61" applyNumberFormat="0" applyProtection="0">
      <alignment horizontal="right" vertical="center"/>
    </xf>
    <xf numFmtId="4" fontId="239" fillId="59" borderId="61" applyNumberFormat="0" applyProtection="0">
      <alignment horizontal="right" vertical="center"/>
    </xf>
    <xf numFmtId="4" fontId="239" fillId="60" borderId="61" applyNumberFormat="0" applyProtection="0">
      <alignment horizontal="right" vertical="center"/>
    </xf>
    <xf numFmtId="4" fontId="239" fillId="61" borderId="61" applyNumberFormat="0" applyProtection="0">
      <alignment horizontal="right" vertical="center"/>
    </xf>
    <xf numFmtId="4" fontId="239" fillId="62" borderId="61" applyNumberFormat="0" applyProtection="0">
      <alignment horizontal="right" vertical="center"/>
    </xf>
    <xf numFmtId="4" fontId="239" fillId="63" borderId="61" applyNumberFormat="0" applyProtection="0">
      <alignment horizontal="right" vertical="center"/>
    </xf>
    <xf numFmtId="4" fontId="239" fillId="64" borderId="61" applyNumberFormat="0" applyProtection="0">
      <alignment horizontal="right" vertical="center"/>
    </xf>
    <xf numFmtId="4" fontId="239" fillId="66" borderId="61" applyNumberFormat="0" applyProtection="0">
      <alignment horizontal="right" vertical="center"/>
    </xf>
    <xf numFmtId="4" fontId="239" fillId="67" borderId="61" applyNumberFormat="0" applyProtection="0">
      <alignment vertical="center"/>
    </xf>
    <xf numFmtId="4" fontId="240" fillId="67" borderId="61" applyNumberFormat="0" applyProtection="0">
      <alignment vertical="center"/>
    </xf>
    <xf numFmtId="4" fontId="237" fillId="66" borderId="63" applyNumberFormat="0" applyProtection="0">
      <alignment horizontal="left" vertical="center" indent="1"/>
    </xf>
    <xf numFmtId="4" fontId="239" fillId="67" borderId="61" applyNumberFormat="0" applyProtection="0">
      <alignment horizontal="right" vertical="center"/>
    </xf>
    <xf numFmtId="4" fontId="240" fillId="67" borderId="61" applyNumberFormat="0" applyProtection="0">
      <alignment horizontal="right" vertical="center"/>
    </xf>
    <xf numFmtId="4" fontId="237" fillId="66" borderId="61" applyNumberFormat="0" applyProtection="0">
      <alignment horizontal="left" vertical="center" indent="1"/>
    </xf>
    <xf numFmtId="4" fontId="241" fillId="52" borderId="63" applyNumberFormat="0" applyProtection="0">
      <alignment horizontal="left" vertical="center" indent="1"/>
    </xf>
    <xf numFmtId="4" fontId="242" fillId="67" borderId="61" applyNumberFormat="0" applyProtection="0">
      <alignment horizontal="right" vertical="center"/>
    </xf>
    <xf numFmtId="0" fontId="235" fillId="1" borderId="46" applyNumberFormat="0" applyFont="0" applyAlignment="0">
      <alignment horizontal="center"/>
    </xf>
    <xf numFmtId="175" fontId="140" fillId="0" borderId="0" applyFont="0" applyFill="0" applyBorder="0" applyAlignment="0" applyProtection="0"/>
    <xf numFmtId="175" fontId="140" fillId="0" borderId="0" applyFont="0" applyFill="0" applyBorder="0" applyAlignment="0" applyProtection="0"/>
    <xf numFmtId="14" fontId="246" fillId="0" borderId="0"/>
    <xf numFmtId="281" fontId="87" fillId="0" borderId="45">
      <alignment horizontal="right" vertical="center"/>
    </xf>
    <xf numFmtId="281" fontId="87" fillId="0" borderId="45">
      <alignment horizontal="right" vertical="center"/>
    </xf>
    <xf numFmtId="193" fontId="250" fillId="0" borderId="45">
      <alignment horizontal="right" vertical="center"/>
    </xf>
    <xf numFmtId="211" fontId="160"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2" fontId="87" fillId="0" borderId="64">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1" fontId="87" fillId="0" borderId="45">
      <alignment horizontal="right" vertical="center"/>
    </xf>
    <xf numFmtId="282" fontId="87" fillId="0" borderId="64">
      <alignment horizontal="right" vertical="center"/>
    </xf>
    <xf numFmtId="194" fontId="128" fillId="0" borderId="45">
      <alignment horizontal="right" vertical="center"/>
    </xf>
    <xf numFmtId="211" fontId="160" fillId="0" borderId="45">
      <alignment horizontal="right" vertical="center"/>
    </xf>
    <xf numFmtId="211" fontId="160" fillId="0" borderId="45">
      <alignment horizontal="right" vertical="center"/>
    </xf>
    <xf numFmtId="194" fontId="128" fillId="0" borderId="45">
      <alignment horizontal="right" vertical="center"/>
    </xf>
    <xf numFmtId="213" fontId="47" fillId="0" borderId="45">
      <alignment horizontal="right" vertical="center"/>
    </xf>
    <xf numFmtId="283" fontId="47" fillId="0" borderId="45">
      <alignment horizontal="right" vertical="center"/>
    </xf>
    <xf numFmtId="284" fontId="137" fillId="0" borderId="45">
      <alignment horizontal="right" vertical="center"/>
    </xf>
    <xf numFmtId="285" fontId="47" fillId="0" borderId="45">
      <alignment horizontal="right" vertical="center"/>
    </xf>
    <xf numFmtId="285" fontId="47" fillId="0" borderId="45">
      <alignment horizontal="right" vertical="center"/>
    </xf>
    <xf numFmtId="283" fontId="47" fillId="0" borderId="45">
      <alignment horizontal="right" vertical="center"/>
    </xf>
    <xf numFmtId="194" fontId="128" fillId="0" borderId="45">
      <alignment horizontal="right" vertical="center"/>
    </xf>
    <xf numFmtId="213" fontId="47" fillId="0" borderId="45">
      <alignment horizontal="right" vertical="center"/>
    </xf>
    <xf numFmtId="194" fontId="128" fillId="0" borderId="45">
      <alignment horizontal="right" vertical="center"/>
    </xf>
    <xf numFmtId="211" fontId="160" fillId="0" borderId="45">
      <alignment horizontal="right" vertical="center"/>
    </xf>
    <xf numFmtId="211" fontId="160" fillId="0" borderId="45">
      <alignment horizontal="right" vertical="center"/>
    </xf>
    <xf numFmtId="286" fontId="126" fillId="0" borderId="45">
      <alignment horizontal="right" vertical="center"/>
    </xf>
    <xf numFmtId="194" fontId="128" fillId="0" borderId="45">
      <alignment horizontal="right" vertical="center"/>
    </xf>
    <xf numFmtId="282" fontId="87" fillId="0" borderId="64">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2" fontId="87" fillId="0" borderId="64">
      <alignment horizontal="right" vertical="center"/>
    </xf>
    <xf numFmtId="283" fontId="47" fillId="0" borderId="45">
      <alignment horizontal="right" vertical="center"/>
    </xf>
    <xf numFmtId="284" fontId="137" fillId="0" borderId="45">
      <alignment horizontal="right" vertical="center"/>
    </xf>
    <xf numFmtId="283" fontId="47" fillId="0" borderId="45">
      <alignment horizontal="right" vertical="center"/>
    </xf>
    <xf numFmtId="285" fontId="4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3" fontId="47" fillId="0" borderId="45">
      <alignment horizontal="right" vertical="center"/>
    </xf>
    <xf numFmtId="283" fontId="47" fillId="0" borderId="45">
      <alignment horizontal="right" vertical="center"/>
    </xf>
    <xf numFmtId="282" fontId="87" fillId="0" borderId="64">
      <alignment horizontal="right" vertical="center"/>
    </xf>
    <xf numFmtId="281" fontId="87" fillId="0" borderId="45">
      <alignment horizontal="right" vertical="center"/>
    </xf>
    <xf numFmtId="281" fontId="87" fillId="0" borderId="45">
      <alignment horizontal="right" vertical="center"/>
    </xf>
    <xf numFmtId="227" fontId="87" fillId="0" borderId="45">
      <alignment horizontal="right" vertical="center"/>
    </xf>
    <xf numFmtId="288" fontId="56"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27" fontId="87" fillId="0" borderId="45">
      <alignment horizontal="right" vertical="center"/>
    </xf>
    <xf numFmtId="213" fontId="47" fillId="0" borderId="45">
      <alignment horizontal="right" vertical="center"/>
    </xf>
    <xf numFmtId="282" fontId="87" fillId="0" borderId="64">
      <alignment horizontal="right" vertical="center"/>
    </xf>
    <xf numFmtId="283" fontId="47" fillId="0" borderId="45">
      <alignment horizontal="right" vertical="center"/>
    </xf>
    <xf numFmtId="284" fontId="137" fillId="0" borderId="45">
      <alignment horizontal="right" vertical="center"/>
    </xf>
    <xf numFmtId="283" fontId="47" fillId="0" borderId="45">
      <alignment horizontal="right" vertical="center"/>
    </xf>
    <xf numFmtId="281" fontId="87" fillId="0" borderId="45">
      <alignment horizontal="right" vertical="center"/>
    </xf>
    <xf numFmtId="213" fontId="47" fillId="0" borderId="45">
      <alignment horizontal="right" vertical="center"/>
    </xf>
    <xf numFmtId="213" fontId="47" fillId="0" borderId="45">
      <alignment horizontal="right" vertical="center"/>
    </xf>
    <xf numFmtId="289" fontId="126" fillId="0" borderId="45">
      <alignment horizontal="right" vertical="center"/>
    </xf>
    <xf numFmtId="282" fontId="87" fillId="0" borderId="64">
      <alignment horizontal="right" vertical="center"/>
    </xf>
    <xf numFmtId="290" fontId="4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3" fontId="47" fillId="0" borderId="45">
      <alignment horizontal="right" vertical="center"/>
    </xf>
    <xf numFmtId="285" fontId="47" fillId="0" borderId="45">
      <alignment horizontal="right" vertical="center"/>
    </xf>
    <xf numFmtId="215" fontId="4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3" fontId="4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3" fontId="4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91" fontId="160" fillId="0" borderId="45">
      <alignment horizontal="right" vertical="center"/>
    </xf>
    <xf numFmtId="283" fontId="47" fillId="0" borderId="45">
      <alignment horizontal="right" vertical="center"/>
    </xf>
    <xf numFmtId="214" fontId="87" fillId="0" borderId="45">
      <alignment horizontal="right" vertical="center"/>
    </xf>
    <xf numFmtId="194" fontId="128" fillId="0" borderId="45">
      <alignment horizontal="right" vertical="center"/>
    </xf>
    <xf numFmtId="211" fontId="160" fillId="0" borderId="45">
      <alignment horizontal="right" vertical="center"/>
    </xf>
    <xf numFmtId="283" fontId="47" fillId="0" borderId="45">
      <alignment horizontal="right" vertical="center"/>
    </xf>
    <xf numFmtId="281" fontId="87" fillId="0" borderId="45">
      <alignment horizontal="right" vertical="center"/>
    </xf>
    <xf numFmtId="281" fontId="8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1" fontId="87" fillId="0" borderId="45">
      <alignment horizontal="right" vertical="center"/>
    </xf>
    <xf numFmtId="271" fontId="47" fillId="0" borderId="45">
      <alignment horizontal="right" vertical="center"/>
    </xf>
    <xf numFmtId="271" fontId="47" fillId="0" borderId="45">
      <alignment horizontal="right" vertical="center"/>
    </xf>
    <xf numFmtId="271" fontId="47" fillId="0" borderId="45">
      <alignment horizontal="right" vertical="center"/>
    </xf>
    <xf numFmtId="271" fontId="47" fillId="0" borderId="45">
      <alignment horizontal="right" vertical="center"/>
    </xf>
    <xf numFmtId="281" fontId="87" fillId="0" borderId="45">
      <alignment horizontal="right" vertical="center"/>
    </xf>
    <xf numFmtId="271" fontId="47" fillId="0" borderId="45">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193" fontId="250" fillId="0" borderId="45">
      <alignment horizontal="right" vertical="center"/>
    </xf>
    <xf numFmtId="281" fontId="87" fillId="0" borderId="45">
      <alignment horizontal="right" vertical="center"/>
    </xf>
    <xf numFmtId="215" fontId="47" fillId="0" borderId="45">
      <alignment horizontal="right" vertical="center"/>
    </xf>
    <xf numFmtId="194" fontId="128"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194" fontId="128" fillId="0" borderId="45">
      <alignment horizontal="right" vertical="center"/>
    </xf>
    <xf numFmtId="281" fontId="87" fillId="0" borderId="45">
      <alignment horizontal="right" vertical="center"/>
    </xf>
    <xf numFmtId="283" fontId="47" fillId="0" borderId="45">
      <alignment horizontal="right" vertical="center"/>
    </xf>
    <xf numFmtId="281" fontId="87" fillId="0" borderId="45">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1" fontId="87" fillId="0" borderId="45">
      <alignment horizontal="right" vertical="center"/>
    </xf>
    <xf numFmtId="214" fontId="87" fillId="0" borderId="45">
      <alignment horizontal="right" vertical="center"/>
    </xf>
    <xf numFmtId="293" fontId="252" fillId="0" borderId="45">
      <alignment horizontal="right" vertical="center"/>
    </xf>
    <xf numFmtId="197" fontId="87" fillId="0" borderId="45">
      <alignment horizontal="center"/>
    </xf>
    <xf numFmtId="0" fontId="56" fillId="0" borderId="0" applyNumberFormat="0" applyFill="0" applyBorder="0" applyAlignment="0" applyProtection="0"/>
    <xf numFmtId="0" fontId="113" fillId="21" borderId="40" applyNumberFormat="0" applyAlignment="0" applyProtection="0"/>
    <xf numFmtId="0" fontId="259" fillId="0" borderId="44" applyBorder="0" applyAlignment="0">
      <alignment horizontal="center" vertical="center"/>
    </xf>
    <xf numFmtId="0" fontId="261" fillId="0" borderId="68" applyNumberFormat="0" applyFill="0" applyAlignment="0" applyProtection="0"/>
    <xf numFmtId="0" fontId="262" fillId="0" borderId="69" applyNumberFormat="0" applyBorder="0" applyAlignment="0">
      <alignment vertical="center"/>
    </xf>
    <xf numFmtId="0" fontId="261" fillId="0" borderId="68" applyNumberFormat="0" applyFill="0" applyAlignment="0" applyProtection="0"/>
    <xf numFmtId="214" fontId="87" fillId="0" borderId="2"/>
    <xf numFmtId="0" fontId="140" fillId="0" borderId="0"/>
    <xf numFmtId="0" fontId="140" fillId="0" borderId="0"/>
    <xf numFmtId="227" fontId="269" fillId="68" borderId="44">
      <alignment vertical="top"/>
    </xf>
    <xf numFmtId="0" fontId="270" fillId="69" borderId="2">
      <alignment horizontal="left" vertical="center"/>
    </xf>
    <xf numFmtId="211" fontId="271" fillId="46" borderId="44"/>
    <xf numFmtId="227" fontId="208" fillId="0" borderId="44">
      <alignment horizontal="left" vertical="top"/>
    </xf>
    <xf numFmtId="0" fontId="110" fillId="0" borderId="0"/>
    <xf numFmtId="186" fontId="137" fillId="0" borderId="0" applyFont="0" applyFill="0" applyBorder="0" applyAlignment="0" applyProtection="0"/>
    <xf numFmtId="186" fontId="137" fillId="0" borderId="0" applyFont="0" applyFill="0" applyBorder="0" applyAlignment="0" applyProtection="0"/>
    <xf numFmtId="0" fontId="138" fillId="0" borderId="0"/>
    <xf numFmtId="0" fontId="138" fillId="0" borderId="0"/>
    <xf numFmtId="0" fontId="138" fillId="0" borderId="0"/>
    <xf numFmtId="0" fontId="139" fillId="0" borderId="0">
      <alignment vertical="top"/>
    </xf>
    <xf numFmtId="0" fontId="139" fillId="0" borderId="0">
      <alignment vertical="top"/>
    </xf>
    <xf numFmtId="0" fontId="129" fillId="0" borderId="0"/>
    <xf numFmtId="0" fontId="138" fillId="0" borderId="0"/>
    <xf numFmtId="0" fontId="228" fillId="0" borderId="0"/>
    <xf numFmtId="231" fontId="142" fillId="0" borderId="0" applyFont="0" applyFill="0" applyBorder="0" applyAlignment="0" applyProtection="0"/>
    <xf numFmtId="231" fontId="142" fillId="0" borderId="0" applyFont="0" applyFill="0" applyBorder="0" applyAlignment="0" applyProtection="0"/>
    <xf numFmtId="231" fontId="142" fillId="0" borderId="0" applyFont="0" applyFill="0" applyBorder="0" applyAlignment="0" applyProtection="0"/>
    <xf numFmtId="0" fontId="149" fillId="47" borderId="0"/>
    <xf numFmtId="0" fontId="149" fillId="47" borderId="0"/>
    <xf numFmtId="0" fontId="149" fillId="47" borderId="0"/>
    <xf numFmtId="0" fontId="108" fillId="25" borderId="0" applyNumberFormat="0" applyBorder="0" applyAlignment="0" applyProtection="0"/>
    <xf numFmtId="0" fontId="108" fillId="26" borderId="0" applyNumberFormat="0" applyBorder="0" applyAlignment="0" applyProtection="0"/>
    <xf numFmtId="0" fontId="108" fillId="27" borderId="0" applyNumberFormat="0" applyBorder="0" applyAlignment="0" applyProtection="0"/>
    <xf numFmtId="0" fontId="108" fillId="28" borderId="0" applyNumberFormat="0" applyBorder="0" applyAlignment="0" applyProtection="0"/>
    <xf numFmtId="0" fontId="108" fillId="29" borderId="0" applyNumberFormat="0" applyBorder="0" applyAlignment="0" applyProtection="0"/>
    <xf numFmtId="0" fontId="108" fillId="30" borderId="0" applyNumberFormat="0" applyBorder="0" applyAlignment="0" applyProtection="0"/>
    <xf numFmtId="0" fontId="108" fillId="31" borderId="0" applyNumberFormat="0" applyBorder="0" applyAlignment="0" applyProtection="0"/>
    <xf numFmtId="0" fontId="108" fillId="32" borderId="0" applyNumberFormat="0" applyBorder="0" applyAlignment="0" applyProtection="0"/>
    <xf numFmtId="0" fontId="108" fillId="33" borderId="0" applyNumberFormat="0" applyBorder="0" applyAlignment="0" applyProtection="0"/>
    <xf numFmtId="0" fontId="108" fillId="28" borderId="0" applyNumberFormat="0" applyBorder="0" applyAlignment="0" applyProtection="0"/>
    <xf numFmtId="0" fontId="108" fillId="31" borderId="0" applyNumberFormat="0" applyBorder="0" applyAlignment="0" applyProtection="0"/>
    <xf numFmtId="0" fontId="108" fillId="34" borderId="0" applyNumberFormat="0" applyBorder="0" applyAlignment="0" applyProtection="0"/>
    <xf numFmtId="0" fontId="111" fillId="35" borderId="0" applyNumberFormat="0" applyBorder="0" applyAlignment="0" applyProtection="0"/>
    <xf numFmtId="0" fontId="111" fillId="32" borderId="0" applyNumberFormat="0" applyBorder="0" applyAlignment="0" applyProtection="0"/>
    <xf numFmtId="0" fontId="111" fillId="33" borderId="0" applyNumberFormat="0" applyBorder="0" applyAlignment="0" applyProtection="0"/>
    <xf numFmtId="0" fontId="111" fillId="36" borderId="0" applyNumberFormat="0" applyBorder="0" applyAlignment="0" applyProtection="0"/>
    <xf numFmtId="0" fontId="111" fillId="37" borderId="0" applyNumberFormat="0" applyBorder="0" applyAlignment="0" applyProtection="0"/>
    <xf numFmtId="0" fontId="111" fillId="38" borderId="0" applyNumberFormat="0" applyBorder="0" applyAlignment="0" applyProtection="0"/>
    <xf numFmtId="0" fontId="111" fillId="39" borderId="0" applyNumberFormat="0" applyBorder="0" applyAlignment="0" applyProtection="0"/>
    <xf numFmtId="0" fontId="111" fillId="40" borderId="0" applyNumberFormat="0" applyBorder="0" applyAlignment="0" applyProtection="0"/>
    <xf numFmtId="0" fontId="111" fillId="41" borderId="0" applyNumberFormat="0" applyBorder="0" applyAlignment="0" applyProtection="0"/>
    <xf numFmtId="0" fontId="111" fillId="36" borderId="0" applyNumberFormat="0" applyBorder="0" applyAlignment="0" applyProtection="0"/>
    <xf numFmtId="0" fontId="111" fillId="37" borderId="0" applyNumberFormat="0" applyBorder="0" applyAlignment="0" applyProtection="0"/>
    <xf numFmtId="0" fontId="111" fillId="42" borderId="0" applyNumberFormat="0" applyBorder="0" applyAlignment="0" applyProtection="0"/>
    <xf numFmtId="0" fontId="112" fillId="26" borderId="0" applyNumberFormat="0" applyBorder="0" applyAlignment="0" applyProtection="0"/>
    <xf numFmtId="0" fontId="113" fillId="43" borderId="40" applyNumberFormat="0" applyAlignment="0" applyProtection="0"/>
    <xf numFmtId="165" fontId="108" fillId="0" borderId="0" applyFont="0" applyFill="0" applyBorder="0" applyAlignment="0" applyProtection="0"/>
    <xf numFmtId="0" fontId="108" fillId="0" borderId="0" applyFont="0" applyFill="0" applyBorder="0" applyAlignment="0" applyProtection="0"/>
    <xf numFmtId="207" fontId="56" fillId="0" borderId="0" applyFont="0" applyFill="0" applyBorder="0" applyAlignment="0" applyProtection="0"/>
    <xf numFmtId="165" fontId="41" fillId="0" borderId="0" applyFont="0" applyFill="0" applyBorder="0" applyAlignment="0" applyProtection="0"/>
    <xf numFmtId="183" fontId="56" fillId="0" borderId="0" applyFill="0" applyBorder="0" applyAlignment="0" applyProtection="0"/>
    <xf numFmtId="0" fontId="108" fillId="0" borderId="0" applyFont="0" applyFill="0" applyBorder="0" applyAlignment="0" applyProtection="0"/>
    <xf numFmtId="0" fontId="114" fillId="44" borderId="31" applyNumberFormat="0" applyAlignment="0" applyProtection="0"/>
    <xf numFmtId="0" fontId="115" fillId="0" borderId="0" applyNumberFormat="0" applyFill="0" applyBorder="0" applyAlignment="0" applyProtection="0"/>
    <xf numFmtId="0" fontId="116" fillId="27" borderId="0" applyNumberFormat="0" applyBorder="0" applyAlignment="0" applyProtection="0"/>
    <xf numFmtId="302" fontId="282" fillId="0" borderId="76" applyFont="0" applyFill="0" applyBorder="0" applyAlignment="0" applyProtection="0">
      <alignment horizontal="right"/>
    </xf>
    <xf numFmtId="0" fontId="91" fillId="0" borderId="0" applyNumberFormat="0" applyFill="0" applyBorder="0" applyAlignment="0" applyProtection="0"/>
    <xf numFmtId="0" fontId="90" fillId="0" borderId="0" applyNumberFormat="0" applyFill="0" applyBorder="0" applyAlignment="0" applyProtection="0"/>
    <xf numFmtId="0" fontId="117" fillId="0" borderId="34" applyNumberFormat="0" applyFill="0" applyAlignment="0" applyProtection="0"/>
    <xf numFmtId="0" fontId="117" fillId="0" borderId="0" applyNumberFormat="0" applyFill="0" applyBorder="0" applyAlignment="0" applyProtection="0"/>
    <xf numFmtId="0" fontId="118" fillId="30" borderId="40" applyNumberFormat="0" applyAlignment="0" applyProtection="0"/>
    <xf numFmtId="0" fontId="118" fillId="30" borderId="40" applyNumberFormat="0" applyAlignment="0" applyProtection="0"/>
    <xf numFmtId="0" fontId="118" fillId="30" borderId="40" applyNumberFormat="0" applyAlignment="0" applyProtection="0"/>
    <xf numFmtId="0" fontId="108" fillId="0" borderId="0"/>
    <xf numFmtId="0" fontId="95" fillId="0" borderId="0"/>
    <xf numFmtId="0" fontId="108" fillId="0" borderId="0"/>
    <xf numFmtId="0" fontId="119" fillId="0" borderId="35" applyNumberFormat="0" applyFill="0" applyAlignment="0" applyProtection="0"/>
    <xf numFmtId="0" fontId="120" fillId="45" borderId="0" applyNumberFormat="0" applyBorder="0" applyAlignment="0" applyProtection="0"/>
    <xf numFmtId="0" fontId="41" fillId="0" borderId="0"/>
    <xf numFmtId="0" fontId="56" fillId="0" borderId="0"/>
    <xf numFmtId="0" fontId="47" fillId="0" borderId="0"/>
    <xf numFmtId="0" fontId="41" fillId="0" borderId="0"/>
    <xf numFmtId="0" fontId="56" fillId="0" borderId="0"/>
    <xf numFmtId="0" fontId="280" fillId="0" borderId="0" applyProtection="0"/>
    <xf numFmtId="0" fontId="280" fillId="0" borderId="0" applyProtection="0"/>
    <xf numFmtId="0" fontId="283" fillId="0" borderId="0"/>
    <xf numFmtId="0" fontId="108" fillId="0" borderId="0"/>
    <xf numFmtId="0" fontId="108" fillId="0" borderId="0"/>
    <xf numFmtId="0" fontId="280" fillId="0" borderId="0"/>
    <xf numFmtId="0" fontId="17" fillId="0" borderId="0"/>
    <xf numFmtId="0" fontId="56" fillId="0" borderId="0"/>
    <xf numFmtId="0" fontId="56" fillId="46" borderId="41" applyNumberFormat="0" applyAlignment="0" applyProtection="0"/>
    <xf numFmtId="0" fontId="123" fillId="43" borderId="42" applyNumberFormat="0" applyAlignment="0" applyProtection="0"/>
    <xf numFmtId="9" fontId="56" fillId="0" borderId="0" applyFont="0" applyFill="0" applyBorder="0" applyAlignment="0" applyProtection="0"/>
    <xf numFmtId="9" fontId="56" fillId="0" borderId="0" applyFont="0" applyFill="0" applyBorder="0" applyAlignment="0" applyProtection="0"/>
    <xf numFmtId="0" fontId="284" fillId="0" borderId="23" applyNumberFormat="0" applyFill="0" applyBorder="0" applyAlignment="0" applyProtection="0"/>
    <xf numFmtId="0" fontId="47" fillId="0" borderId="39">
      <alignment horizont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0" fontId="99" fillId="0" borderId="0" applyNumberFormat="0" applyFill="0" applyBorder="0" applyAlignment="0" applyProtection="0"/>
    <xf numFmtId="0" fontId="56" fillId="0" borderId="43" applyNumberFormat="0" applyFill="0" applyAlignment="0" applyProtection="0"/>
    <xf numFmtId="0" fontId="124" fillId="0" borderId="0" applyNumberFormat="0" applyFill="0" applyBorder="0" applyAlignment="0" applyProtection="0"/>
    <xf numFmtId="0" fontId="110" fillId="0" borderId="0"/>
    <xf numFmtId="0" fontId="110" fillId="0" borderId="0"/>
    <xf numFmtId="0" fontId="110" fillId="0" borderId="0"/>
    <xf numFmtId="3" fontId="127" fillId="0" borderId="2"/>
    <xf numFmtId="3" fontId="127" fillId="0" borderId="2"/>
    <xf numFmtId="3" fontId="127" fillId="0" borderId="2"/>
    <xf numFmtId="185" fontId="97" fillId="0" borderId="47" applyFont="0" applyBorder="0"/>
    <xf numFmtId="185" fontId="97" fillId="0" borderId="47" applyFont="0" applyBorder="0"/>
    <xf numFmtId="175" fontId="140" fillId="0" borderId="0" applyFont="0" applyFill="0" applyBorder="0" applyAlignment="0" applyProtection="0"/>
    <xf numFmtId="175" fontId="140" fillId="0" borderId="0" applyFont="0" applyFill="0" applyBorder="0" applyAlignment="0" applyProtection="0"/>
    <xf numFmtId="175" fontId="140" fillId="0" borderId="0" applyFont="0" applyFill="0" applyBorder="0" applyAlignment="0" applyProtection="0"/>
    <xf numFmtId="175" fontId="140" fillId="0" borderId="0" applyFont="0" applyFill="0" applyBorder="0" applyAlignment="0" applyProtection="0"/>
    <xf numFmtId="175" fontId="140" fillId="0" borderId="0" applyFont="0" applyFill="0" applyBorder="0" applyAlignment="0" applyProtection="0"/>
    <xf numFmtId="175" fontId="140" fillId="0" borderId="0" applyFont="0" applyFill="0" applyBorder="0" applyAlignment="0" applyProtection="0"/>
    <xf numFmtId="1" fontId="146" fillId="0" borderId="2" applyBorder="0" applyAlignment="0">
      <alignment horizontal="center"/>
    </xf>
    <xf numFmtId="1" fontId="146" fillId="0" borderId="2" applyBorder="0" applyAlignment="0">
      <alignment horizontal="center"/>
    </xf>
    <xf numFmtId="1" fontId="146" fillId="0" borderId="2" applyBorder="0" applyAlignment="0">
      <alignment horizontal="center"/>
    </xf>
    <xf numFmtId="3" fontId="127" fillId="0" borderId="2"/>
    <xf numFmtId="3" fontId="127" fillId="0" borderId="2"/>
    <xf numFmtId="3" fontId="127" fillId="0" borderId="2"/>
    <xf numFmtId="3" fontId="127" fillId="0" borderId="2"/>
    <xf numFmtId="3" fontId="127" fillId="0" borderId="2"/>
    <xf numFmtId="3" fontId="127" fillId="0" borderId="2"/>
    <xf numFmtId="0" fontId="151" fillId="0" borderId="2" applyNumberFormat="0" applyFont="0" applyBorder="0">
      <alignment horizontal="left" indent="2"/>
    </xf>
    <xf numFmtId="0" fontId="151" fillId="0" borderId="2" applyNumberFormat="0" applyFont="0" applyBorder="0">
      <alignment horizontal="left" indent="2"/>
    </xf>
    <xf numFmtId="0" fontId="151" fillId="0" borderId="2" applyNumberFormat="0" applyFont="0" applyBorder="0">
      <alignment horizontal="left" indent="2"/>
    </xf>
    <xf numFmtId="0" fontId="151" fillId="0" borderId="2" applyNumberFormat="0" applyFont="0" applyBorder="0">
      <alignment horizontal="left" indent="2"/>
    </xf>
    <xf numFmtId="0" fontId="151" fillId="0" borderId="2" applyNumberFormat="0" applyFont="0" applyBorder="0" applyAlignment="0">
      <alignment horizontal="center"/>
    </xf>
    <xf numFmtId="0" fontId="151" fillId="0" borderId="2" applyNumberFormat="0" applyFont="0" applyBorder="0" applyAlignment="0">
      <alignment horizontal="center"/>
    </xf>
    <xf numFmtId="0" fontId="151" fillId="0" borderId="2" applyNumberFormat="0" applyFont="0" applyBorder="0" applyAlignment="0">
      <alignment horizontal="center"/>
    </xf>
    <xf numFmtId="0" fontId="151" fillId="0" borderId="2" applyNumberFormat="0" applyFont="0" applyBorder="0" applyAlignment="0">
      <alignment horizontal="center"/>
    </xf>
    <xf numFmtId="0" fontId="171" fillId="21" borderId="40" applyNumberFormat="0" applyAlignment="0" applyProtection="0"/>
    <xf numFmtId="0" fontId="171" fillId="21" borderId="40" applyNumberFormat="0" applyAlignment="0" applyProtection="0"/>
    <xf numFmtId="0" fontId="113" fillId="43" borderId="40" applyNumberFormat="0" applyAlignment="0" applyProtection="0"/>
    <xf numFmtId="165" fontId="41" fillId="0" borderId="0" applyFont="0" applyFill="0" applyBorder="0" applyAlignment="0" applyProtection="0"/>
    <xf numFmtId="165" fontId="41" fillId="0" borderId="0" applyFont="0" applyFill="0" applyBorder="0" applyAlignment="0" applyProtection="0"/>
    <xf numFmtId="165" fontId="109"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43" fontId="41" fillId="0" borderId="0" applyFont="0" applyFill="0" applyBorder="0" applyAlignment="0" applyProtection="0"/>
    <xf numFmtId="3" fontId="56" fillId="0" borderId="0" applyFill="0" applyBorder="0" applyAlignment="0" applyProtection="0"/>
    <xf numFmtId="188" fontId="56" fillId="0" borderId="0" applyFill="0" applyBorder="0" applyAlignment="0" applyProtection="0"/>
    <xf numFmtId="1" fontId="175" fillId="0" borderId="1" applyBorder="0"/>
    <xf numFmtId="1" fontId="175" fillId="0" borderId="1" applyBorder="0"/>
    <xf numFmtId="0" fontId="176" fillId="0" borderId="0">
      <alignment vertical="top" wrapText="1"/>
    </xf>
    <xf numFmtId="0" fontId="123" fillId="21" borderId="42" applyNumberFormat="0" applyAlignment="0" applyProtection="0"/>
    <xf numFmtId="0" fontId="123" fillId="21" borderId="42" applyNumberFormat="0" applyAlignment="0" applyProtection="0"/>
    <xf numFmtId="0" fontId="118" fillId="8" borderId="40" applyNumberFormat="0" applyAlignment="0" applyProtection="0"/>
    <xf numFmtId="0" fontId="118" fillId="8" borderId="40" applyNumberFormat="0" applyAlignment="0" applyProtection="0"/>
    <xf numFmtId="190" fontId="190" fillId="0" borderId="0">
      <protection locked="0"/>
    </xf>
    <xf numFmtId="190" fontId="190" fillId="0" borderId="0">
      <protection locked="0"/>
    </xf>
    <xf numFmtId="264" fontId="97" fillId="0" borderId="55" applyNumberFormat="0" applyFill="0" applyBorder="0" applyAlignment="0" applyProtection="0"/>
    <xf numFmtId="0" fontId="56" fillId="24" borderId="41" applyNumberFormat="0" applyFont="0" applyAlignment="0" applyProtection="0"/>
    <xf numFmtId="0" fontId="56" fillId="24" borderId="41" applyNumberFormat="0" applyFont="0" applyAlignment="0" applyProtection="0"/>
    <xf numFmtId="0" fontId="90" fillId="0" borderId="46">
      <alignment horizontal="left" vertical="center"/>
    </xf>
    <xf numFmtId="0" fontId="90" fillId="0" borderId="46">
      <alignment horizontal="left" vertical="center"/>
    </xf>
    <xf numFmtId="227" fontId="208" fillId="52" borderId="2" applyNumberFormat="0" applyAlignment="0">
      <alignment horizontal="left" vertical="top"/>
    </xf>
    <xf numFmtId="227" fontId="208" fillId="52" borderId="2" applyNumberFormat="0" applyAlignment="0">
      <alignment horizontal="left" vertical="top"/>
    </xf>
    <xf numFmtId="49" fontId="210" fillId="0" borderId="2">
      <alignment vertical="center"/>
    </xf>
    <xf numFmtId="49" fontId="210" fillId="0" borderId="2">
      <alignment vertical="center"/>
    </xf>
    <xf numFmtId="10" fontId="125" fillId="50" borderId="2" applyNumberFormat="0" applyBorder="0" applyAlignment="0" applyProtection="0"/>
    <xf numFmtId="10" fontId="125" fillId="50" borderId="2" applyNumberFormat="0" applyBorder="0" applyAlignment="0" applyProtection="0"/>
    <xf numFmtId="0" fontId="212" fillId="8" borderId="40" applyNumberFormat="0" applyAlignment="0" applyProtection="0"/>
    <xf numFmtId="0" fontId="212" fillId="8" borderId="40" applyNumberFormat="0" applyAlignment="0" applyProtection="0"/>
    <xf numFmtId="0" fontId="118" fillId="30" borderId="40" applyNumberFormat="0" applyAlignment="0" applyProtection="0"/>
    <xf numFmtId="0" fontId="118" fillId="30" borderId="40" applyNumberFormat="0" applyAlignment="0" applyProtection="0"/>
    <xf numFmtId="0" fontId="118" fillId="30" borderId="40" applyNumberFormat="0" applyAlignment="0" applyProtection="0"/>
    <xf numFmtId="2" fontId="141" fillId="0" borderId="45" applyBorder="0"/>
    <xf numFmtId="2" fontId="141" fillId="0" borderId="45" applyBorder="0"/>
    <xf numFmtId="2" fontId="216" fillId="0" borderId="44" applyBorder="0"/>
    <xf numFmtId="2" fontId="216" fillId="0" borderId="44" applyBorder="0"/>
    <xf numFmtId="0" fontId="162" fillId="0" borderId="58">
      <alignment horizontal="centerContinuous"/>
    </xf>
    <xf numFmtId="0" fontId="162" fillId="0" borderId="58">
      <alignment horizontal="centerContinuous"/>
    </xf>
    <xf numFmtId="165" fontId="190" fillId="0" borderId="0">
      <protection locked="0"/>
    </xf>
    <xf numFmtId="165" fontId="190" fillId="0" borderId="0">
      <protection locked="0"/>
    </xf>
    <xf numFmtId="275" fontId="140" fillId="0" borderId="0"/>
    <xf numFmtId="275" fontId="140" fillId="0" borderId="0"/>
    <xf numFmtId="273" fontId="97" fillId="0" borderId="0"/>
    <xf numFmtId="273" fontId="97" fillId="0" borderId="0"/>
    <xf numFmtId="0" fontId="41" fillId="0" borderId="0"/>
    <xf numFmtId="0" fontId="41" fillId="0" borderId="0"/>
    <xf numFmtId="0" fontId="41" fillId="0" borderId="0"/>
    <xf numFmtId="0" fontId="110" fillId="0" borderId="0"/>
    <xf numFmtId="0" fontId="56" fillId="0" borderId="0"/>
    <xf numFmtId="0" fontId="109" fillId="0" borderId="0"/>
    <xf numFmtId="0" fontId="41" fillId="0" borderId="0"/>
    <xf numFmtId="0" fontId="41" fillId="0" borderId="0"/>
    <xf numFmtId="0" fontId="41" fillId="0" borderId="0"/>
    <xf numFmtId="0" fontId="41" fillId="0" borderId="0"/>
    <xf numFmtId="0" fontId="56" fillId="24" borderId="41" applyNumberFormat="0" applyFont="0" applyAlignment="0" applyProtection="0"/>
    <xf numFmtId="0" fontId="56" fillId="24" borderId="41" applyNumberFormat="0" applyFont="0" applyAlignment="0" applyProtection="0"/>
    <xf numFmtId="0" fontId="56" fillId="46" borderId="41" applyNumberFormat="0" applyAlignment="0" applyProtection="0"/>
    <xf numFmtId="0" fontId="230" fillId="21" borderId="42" applyNumberFormat="0" applyAlignment="0" applyProtection="0"/>
    <xf numFmtId="0" fontId="230" fillId="21" borderId="42" applyNumberFormat="0" applyAlignment="0" applyProtection="0"/>
    <xf numFmtId="0" fontId="123" fillId="43" borderId="42" applyNumberFormat="0" applyAlignment="0" applyProtection="0"/>
    <xf numFmtId="185" fontId="190" fillId="0" borderId="0">
      <protection locked="0"/>
    </xf>
    <xf numFmtId="4" fontId="237" fillId="54" borderId="61" applyNumberFormat="0" applyProtection="0">
      <alignment vertical="center"/>
    </xf>
    <xf numFmtId="4" fontId="237" fillId="54" borderId="61" applyNumberFormat="0" applyProtection="0">
      <alignment vertical="center"/>
    </xf>
    <xf numFmtId="4" fontId="238" fillId="54" borderId="61" applyNumberFormat="0" applyProtection="0">
      <alignment vertical="center"/>
    </xf>
    <xf numFmtId="4" fontId="238" fillId="54" borderId="61" applyNumberFormat="0" applyProtection="0">
      <alignment vertical="center"/>
    </xf>
    <xf numFmtId="4" fontId="239" fillId="54" borderId="61" applyNumberFormat="0" applyProtection="0">
      <alignment horizontal="left" vertical="center" indent="1"/>
    </xf>
    <xf numFmtId="4" fontId="239" fillId="54" borderId="61" applyNumberFormat="0" applyProtection="0">
      <alignment horizontal="left" vertical="center" indent="1"/>
    </xf>
    <xf numFmtId="4" fontId="239" fillId="56" borderId="61" applyNumberFormat="0" applyProtection="0">
      <alignment horizontal="right" vertical="center"/>
    </xf>
    <xf numFmtId="4" fontId="239" fillId="56" borderId="61" applyNumberFormat="0" applyProtection="0">
      <alignment horizontal="right" vertical="center"/>
    </xf>
    <xf numFmtId="4" fontId="239" fillId="57" borderId="61" applyNumberFormat="0" applyProtection="0">
      <alignment horizontal="right" vertical="center"/>
    </xf>
    <xf numFmtId="4" fontId="239" fillId="57" borderId="61" applyNumberFormat="0" applyProtection="0">
      <alignment horizontal="right" vertical="center"/>
    </xf>
    <xf numFmtId="4" fontId="239" fillId="58" borderId="61" applyNumberFormat="0" applyProtection="0">
      <alignment horizontal="right" vertical="center"/>
    </xf>
    <xf numFmtId="4" fontId="239" fillId="58" borderId="61" applyNumberFormat="0" applyProtection="0">
      <alignment horizontal="right" vertical="center"/>
    </xf>
    <xf numFmtId="4" fontId="239" fillId="59" borderId="61" applyNumberFormat="0" applyProtection="0">
      <alignment horizontal="right" vertical="center"/>
    </xf>
    <xf numFmtId="4" fontId="239" fillId="59" borderId="61" applyNumberFormat="0" applyProtection="0">
      <alignment horizontal="right" vertical="center"/>
    </xf>
    <xf numFmtId="4" fontId="239" fillId="60" borderId="61" applyNumberFormat="0" applyProtection="0">
      <alignment horizontal="right" vertical="center"/>
    </xf>
    <xf numFmtId="4" fontId="239" fillId="60" borderId="61" applyNumberFormat="0" applyProtection="0">
      <alignment horizontal="right" vertical="center"/>
    </xf>
    <xf numFmtId="4" fontId="239" fillId="61" borderId="61" applyNumberFormat="0" applyProtection="0">
      <alignment horizontal="right" vertical="center"/>
    </xf>
    <xf numFmtId="4" fontId="239" fillId="61" borderId="61" applyNumberFormat="0" applyProtection="0">
      <alignment horizontal="right" vertical="center"/>
    </xf>
    <xf numFmtId="4" fontId="239" fillId="62" borderId="61" applyNumberFormat="0" applyProtection="0">
      <alignment horizontal="right" vertical="center"/>
    </xf>
    <xf numFmtId="4" fontId="239" fillId="62" borderId="61" applyNumberFormat="0" applyProtection="0">
      <alignment horizontal="right" vertical="center"/>
    </xf>
    <xf numFmtId="4" fontId="239" fillId="63" borderId="61" applyNumberFormat="0" applyProtection="0">
      <alignment horizontal="right" vertical="center"/>
    </xf>
    <xf numFmtId="4" fontId="239" fillId="63" borderId="61" applyNumberFormat="0" applyProtection="0">
      <alignment horizontal="right" vertical="center"/>
    </xf>
    <xf numFmtId="4" fontId="239" fillId="64" borderId="61" applyNumberFormat="0" applyProtection="0">
      <alignment horizontal="right" vertical="center"/>
    </xf>
    <xf numFmtId="4" fontId="239" fillId="64" borderId="61" applyNumberFormat="0" applyProtection="0">
      <alignment horizontal="right" vertical="center"/>
    </xf>
    <xf numFmtId="4" fontId="239" fillId="66" borderId="61" applyNumberFormat="0" applyProtection="0">
      <alignment horizontal="right" vertical="center"/>
    </xf>
    <xf numFmtId="4" fontId="239" fillId="66" borderId="61" applyNumberFormat="0" applyProtection="0">
      <alignment horizontal="right" vertical="center"/>
    </xf>
    <xf numFmtId="4" fontId="239" fillId="67" borderId="61" applyNumberFormat="0" applyProtection="0">
      <alignment vertical="center"/>
    </xf>
    <xf numFmtId="4" fontId="239" fillId="67" borderId="61" applyNumberFormat="0" applyProtection="0">
      <alignment vertical="center"/>
    </xf>
    <xf numFmtId="4" fontId="240" fillId="67" borderId="61" applyNumberFormat="0" applyProtection="0">
      <alignment vertical="center"/>
    </xf>
    <xf numFmtId="4" fontId="240" fillId="67" borderId="61" applyNumberFormat="0" applyProtection="0">
      <alignment vertical="center"/>
    </xf>
    <xf numFmtId="4" fontId="237" fillId="66" borderId="63" applyNumberFormat="0" applyProtection="0">
      <alignment horizontal="left" vertical="center" indent="1"/>
    </xf>
    <xf numFmtId="4" fontId="237" fillId="66" borderId="63" applyNumberFormat="0" applyProtection="0">
      <alignment horizontal="left" vertical="center" indent="1"/>
    </xf>
    <xf numFmtId="4" fontId="239" fillId="67" borderId="61" applyNumberFormat="0" applyProtection="0">
      <alignment horizontal="right" vertical="center"/>
    </xf>
    <xf numFmtId="4" fontId="239" fillId="67" borderId="61" applyNumberFormat="0" applyProtection="0">
      <alignment horizontal="right" vertical="center"/>
    </xf>
    <xf numFmtId="4" fontId="240" fillId="67" borderId="61" applyNumberFormat="0" applyProtection="0">
      <alignment horizontal="right" vertical="center"/>
    </xf>
    <xf numFmtId="4" fontId="240" fillId="67" borderId="61" applyNumberFormat="0" applyProtection="0">
      <alignment horizontal="right" vertical="center"/>
    </xf>
    <xf numFmtId="4" fontId="237" fillId="66" borderId="61" applyNumberFormat="0" applyProtection="0">
      <alignment horizontal="left" vertical="center" indent="1"/>
    </xf>
    <xf numFmtId="4" fontId="237" fillId="66" borderId="61" applyNumberFormat="0" applyProtection="0">
      <alignment horizontal="left" vertical="center" indent="1"/>
    </xf>
    <xf numFmtId="4" fontId="241" fillId="52" borderId="63" applyNumberFormat="0" applyProtection="0">
      <alignment horizontal="left" vertical="center" indent="1"/>
    </xf>
    <xf numFmtId="4" fontId="241" fillId="52" borderId="63" applyNumberFormat="0" applyProtection="0">
      <alignment horizontal="left" vertical="center" indent="1"/>
    </xf>
    <xf numFmtId="4" fontId="242" fillId="67" borderId="61" applyNumberFormat="0" applyProtection="0">
      <alignment horizontal="right" vertical="center"/>
    </xf>
    <xf numFmtId="4" fontId="242" fillId="67" borderId="61" applyNumberFormat="0" applyProtection="0">
      <alignment horizontal="right" vertical="center"/>
    </xf>
    <xf numFmtId="0" fontId="235" fillId="1" borderId="46" applyNumberFormat="0" applyFont="0" applyAlignment="0">
      <alignment horizontal="center"/>
    </xf>
    <xf numFmtId="0" fontId="235" fillId="1" borderId="46" applyNumberFormat="0" applyFont="0" applyAlignment="0">
      <alignment horizontal="center"/>
    </xf>
    <xf numFmtId="175" fontId="140" fillId="0" borderId="0" applyFont="0" applyFill="0" applyBorder="0" applyAlignment="0" applyProtection="0"/>
    <xf numFmtId="175" fontId="140" fillId="0" borderId="0" applyFont="0" applyFill="0" applyBorder="0" applyAlignment="0" applyProtection="0"/>
    <xf numFmtId="14" fontId="246" fillId="0" borderId="0"/>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193" fontId="250" fillId="0" borderId="45">
      <alignment horizontal="right" vertical="center"/>
    </xf>
    <xf numFmtId="193" fontId="250" fillId="0" borderId="45">
      <alignment horizontal="right" vertical="center"/>
    </xf>
    <xf numFmtId="211" fontId="160" fillId="0" borderId="45">
      <alignment horizontal="right" vertical="center"/>
    </xf>
    <xf numFmtId="211" fontId="160"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2" fontId="87" fillId="0" borderId="64">
      <alignment horizontal="right" vertical="center"/>
    </xf>
    <xf numFmtId="282" fontId="87" fillId="0" borderId="64">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1" fontId="87" fillId="0" borderId="45">
      <alignment horizontal="right" vertical="center"/>
    </xf>
    <xf numFmtId="281" fontId="87" fillId="0" borderId="45">
      <alignment horizontal="right" vertical="center"/>
    </xf>
    <xf numFmtId="282" fontId="87" fillId="0" borderId="64">
      <alignment horizontal="right" vertical="center"/>
    </xf>
    <xf numFmtId="282" fontId="87" fillId="0" borderId="64">
      <alignment horizontal="right" vertical="center"/>
    </xf>
    <xf numFmtId="194" fontId="128" fillId="0" borderId="45">
      <alignment horizontal="right" vertical="center"/>
    </xf>
    <xf numFmtId="194" fontId="128"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194" fontId="128" fillId="0" borderId="45">
      <alignment horizontal="right" vertical="center"/>
    </xf>
    <xf numFmtId="194" fontId="128" fillId="0" borderId="45">
      <alignment horizontal="right" vertical="center"/>
    </xf>
    <xf numFmtId="213" fontId="47" fillId="0" borderId="45">
      <alignment horizontal="right" vertical="center"/>
    </xf>
    <xf numFmtId="213" fontId="47" fillId="0" borderId="45">
      <alignment horizontal="right" vertical="center"/>
    </xf>
    <xf numFmtId="285" fontId="47" fillId="0" borderId="45">
      <alignment horizontal="right" vertical="center"/>
    </xf>
    <xf numFmtId="285" fontId="47" fillId="0" borderId="45">
      <alignment horizontal="right" vertical="center"/>
    </xf>
    <xf numFmtId="285" fontId="47" fillId="0" borderId="45">
      <alignment horizontal="right" vertical="center"/>
    </xf>
    <xf numFmtId="285" fontId="47" fillId="0" borderId="45">
      <alignment horizontal="right" vertical="center"/>
    </xf>
    <xf numFmtId="283" fontId="47" fillId="0" borderId="45">
      <alignment horizontal="right" vertical="center"/>
    </xf>
    <xf numFmtId="283" fontId="47" fillId="0" borderId="45">
      <alignment horizontal="right" vertical="center"/>
    </xf>
    <xf numFmtId="284" fontId="137" fillId="0" borderId="45">
      <alignment horizontal="right" vertical="center"/>
    </xf>
    <xf numFmtId="284" fontId="137" fillId="0" borderId="45">
      <alignment horizontal="right" vertical="center"/>
    </xf>
    <xf numFmtId="283" fontId="47" fillId="0" borderId="45">
      <alignment horizontal="right" vertical="center"/>
    </xf>
    <xf numFmtId="283" fontId="47" fillId="0" borderId="45">
      <alignment horizontal="right" vertical="center"/>
    </xf>
    <xf numFmtId="194" fontId="128" fillId="0" borderId="45">
      <alignment horizontal="right" vertical="center"/>
    </xf>
    <xf numFmtId="194" fontId="128"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3" fontId="47" fillId="0" borderId="45">
      <alignment horizontal="right" vertical="center"/>
    </xf>
    <xf numFmtId="213" fontId="47" fillId="0" borderId="45">
      <alignment horizontal="right" vertical="center"/>
    </xf>
    <xf numFmtId="194" fontId="128" fillId="0" borderId="45">
      <alignment horizontal="right" vertical="center"/>
    </xf>
    <xf numFmtId="194" fontId="128" fillId="0" borderId="45">
      <alignment horizontal="right" vertical="center"/>
    </xf>
    <xf numFmtId="286" fontId="126" fillId="0" borderId="45">
      <alignment horizontal="right" vertical="center"/>
    </xf>
    <xf numFmtId="286" fontId="126" fillId="0" borderId="45">
      <alignment horizontal="right" vertical="center"/>
    </xf>
    <xf numFmtId="194" fontId="128" fillId="0" borderId="45">
      <alignment horizontal="right" vertical="center"/>
    </xf>
    <xf numFmtId="194" fontId="128" fillId="0" borderId="45">
      <alignment horizontal="right" vertical="center"/>
    </xf>
    <xf numFmtId="282" fontId="87" fillId="0" borderId="64">
      <alignment horizontal="right" vertical="center"/>
    </xf>
    <xf numFmtId="282" fontId="87" fillId="0" borderId="64">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2" fontId="87" fillId="0" borderId="64">
      <alignment horizontal="right" vertical="center"/>
    </xf>
    <xf numFmtId="282" fontId="87" fillId="0" borderId="64">
      <alignment horizontal="right" vertical="center"/>
    </xf>
    <xf numFmtId="283" fontId="47" fillId="0" borderId="45">
      <alignment horizontal="right" vertical="center"/>
    </xf>
    <xf numFmtId="283" fontId="47" fillId="0" borderId="45">
      <alignment horizontal="right" vertical="center"/>
    </xf>
    <xf numFmtId="284" fontId="137" fillId="0" borderId="45">
      <alignment horizontal="right" vertical="center"/>
    </xf>
    <xf numFmtId="284" fontId="137" fillId="0" borderId="45">
      <alignment horizontal="right" vertical="center"/>
    </xf>
    <xf numFmtId="283" fontId="47" fillId="0" borderId="45">
      <alignment horizontal="right" vertical="center"/>
    </xf>
    <xf numFmtId="283" fontId="47" fillId="0" borderId="45">
      <alignment horizontal="right" vertical="center"/>
    </xf>
    <xf numFmtId="285" fontId="47" fillId="0" borderId="45">
      <alignment horizontal="right" vertical="center"/>
    </xf>
    <xf numFmtId="285" fontId="4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3" fontId="47" fillId="0" borderId="45">
      <alignment horizontal="right" vertical="center"/>
    </xf>
    <xf numFmtId="283" fontId="47" fillId="0" borderId="45">
      <alignment horizontal="right" vertical="center"/>
    </xf>
    <xf numFmtId="283" fontId="47" fillId="0" borderId="45">
      <alignment horizontal="right" vertical="center"/>
    </xf>
    <xf numFmtId="283" fontId="47" fillId="0" borderId="45">
      <alignment horizontal="right" vertical="center"/>
    </xf>
    <xf numFmtId="282" fontId="87" fillId="0" borderId="64">
      <alignment horizontal="right" vertical="center"/>
    </xf>
    <xf numFmtId="282" fontId="87" fillId="0" borderId="64">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27" fontId="87" fillId="0" borderId="45">
      <alignment horizontal="right" vertical="center"/>
    </xf>
    <xf numFmtId="227" fontId="87" fillId="0" borderId="45">
      <alignment horizontal="right" vertical="center"/>
    </xf>
    <xf numFmtId="288" fontId="56" fillId="0" borderId="45">
      <alignment horizontal="right" vertical="center"/>
    </xf>
    <xf numFmtId="288" fontId="56" fillId="0" borderId="45">
      <alignment horizontal="right" vertical="center"/>
    </xf>
    <xf numFmtId="281" fontId="87" fillId="0" borderId="45">
      <alignment horizontal="right" vertical="center"/>
    </xf>
    <xf numFmtId="281" fontId="87" fillId="0" borderId="45">
      <alignment horizontal="right" vertical="center"/>
    </xf>
    <xf numFmtId="227" fontId="87" fillId="0" borderId="45">
      <alignment horizontal="right" vertical="center"/>
    </xf>
    <xf numFmtId="227" fontId="87" fillId="0" borderId="45">
      <alignment horizontal="right" vertical="center"/>
    </xf>
    <xf numFmtId="213" fontId="47" fillId="0" borderId="45">
      <alignment horizontal="right" vertical="center"/>
    </xf>
    <xf numFmtId="213" fontId="47" fillId="0" borderId="45">
      <alignment horizontal="right" vertical="center"/>
    </xf>
    <xf numFmtId="282" fontId="87" fillId="0" borderId="64">
      <alignment horizontal="right" vertical="center"/>
    </xf>
    <xf numFmtId="282" fontId="87" fillId="0" borderId="64">
      <alignment horizontal="right" vertical="center"/>
    </xf>
    <xf numFmtId="283" fontId="47" fillId="0" borderId="45">
      <alignment horizontal="right" vertical="center"/>
    </xf>
    <xf numFmtId="283" fontId="47" fillId="0" borderId="45">
      <alignment horizontal="right" vertical="center"/>
    </xf>
    <xf numFmtId="281" fontId="87" fillId="0" borderId="45">
      <alignment horizontal="right" vertical="center"/>
    </xf>
    <xf numFmtId="281" fontId="87" fillId="0" borderId="45">
      <alignment horizontal="right" vertical="center"/>
    </xf>
    <xf numFmtId="284" fontId="137" fillId="0" borderId="45">
      <alignment horizontal="right" vertical="center"/>
    </xf>
    <xf numFmtId="284" fontId="137" fillId="0" borderId="45">
      <alignment horizontal="right" vertical="center"/>
    </xf>
    <xf numFmtId="283" fontId="47" fillId="0" borderId="45">
      <alignment horizontal="right" vertical="center"/>
    </xf>
    <xf numFmtId="283" fontId="47" fillId="0" borderId="45">
      <alignment horizontal="right" vertical="center"/>
    </xf>
    <xf numFmtId="213" fontId="47" fillId="0" borderId="45">
      <alignment horizontal="right" vertical="center"/>
    </xf>
    <xf numFmtId="213" fontId="47" fillId="0" borderId="45">
      <alignment horizontal="right" vertical="center"/>
    </xf>
    <xf numFmtId="213" fontId="47" fillId="0" borderId="45">
      <alignment horizontal="right" vertical="center"/>
    </xf>
    <xf numFmtId="213" fontId="47" fillId="0" borderId="45">
      <alignment horizontal="right" vertical="center"/>
    </xf>
    <xf numFmtId="289" fontId="126" fillId="0" borderId="45">
      <alignment horizontal="right" vertical="center"/>
    </xf>
    <xf numFmtId="289" fontId="126" fillId="0" borderId="45">
      <alignment horizontal="right" vertical="center"/>
    </xf>
    <xf numFmtId="282" fontId="87" fillId="0" borderId="64">
      <alignment horizontal="right" vertical="center"/>
    </xf>
    <xf numFmtId="282" fontId="87" fillId="0" borderId="64">
      <alignment horizontal="right" vertical="center"/>
    </xf>
    <xf numFmtId="290" fontId="47" fillId="0" borderId="45">
      <alignment horizontal="right" vertical="center"/>
    </xf>
    <xf numFmtId="290" fontId="4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3" fontId="47" fillId="0" borderId="45">
      <alignment horizontal="right" vertical="center"/>
    </xf>
    <xf numFmtId="283" fontId="47" fillId="0" borderId="45">
      <alignment horizontal="right" vertical="center"/>
    </xf>
    <xf numFmtId="285" fontId="47" fillId="0" borderId="45">
      <alignment horizontal="right" vertical="center"/>
    </xf>
    <xf numFmtId="285" fontId="47" fillId="0" borderId="45">
      <alignment horizontal="right" vertical="center"/>
    </xf>
    <xf numFmtId="215" fontId="47" fillId="0" borderId="45">
      <alignment horizontal="right" vertical="center"/>
    </xf>
    <xf numFmtId="215" fontId="4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3" fontId="47" fillId="0" borderId="45">
      <alignment horizontal="right" vertical="center"/>
    </xf>
    <xf numFmtId="283" fontId="4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3" fontId="47" fillId="0" borderId="45">
      <alignment horizontal="right" vertical="center"/>
    </xf>
    <xf numFmtId="283" fontId="4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4" fontId="87" fillId="0" borderId="45">
      <alignment horizontal="right" vertical="center"/>
    </xf>
    <xf numFmtId="214" fontId="87" fillId="0" borderId="45">
      <alignment horizontal="right" vertical="center"/>
    </xf>
    <xf numFmtId="194" fontId="128" fillId="0" borderId="45">
      <alignment horizontal="right" vertical="center"/>
    </xf>
    <xf numFmtId="194" fontId="128" fillId="0" borderId="45">
      <alignment horizontal="right" vertical="center"/>
    </xf>
    <xf numFmtId="211" fontId="160" fillId="0" borderId="45">
      <alignment horizontal="right" vertical="center"/>
    </xf>
    <xf numFmtId="211" fontId="160" fillId="0" borderId="45">
      <alignment horizontal="right" vertical="center"/>
    </xf>
    <xf numFmtId="291" fontId="160" fillId="0" borderId="45">
      <alignment horizontal="right" vertical="center"/>
    </xf>
    <xf numFmtId="291" fontId="160" fillId="0" borderId="45">
      <alignment horizontal="right" vertical="center"/>
    </xf>
    <xf numFmtId="283" fontId="47" fillId="0" borderId="45">
      <alignment horizontal="right" vertical="center"/>
    </xf>
    <xf numFmtId="283" fontId="47" fillId="0" borderId="45">
      <alignment horizontal="right" vertical="center"/>
    </xf>
    <xf numFmtId="211" fontId="160" fillId="0" borderId="45">
      <alignment horizontal="right" vertical="center"/>
    </xf>
    <xf numFmtId="211" fontId="160" fillId="0" borderId="45">
      <alignment horizontal="right" vertical="center"/>
    </xf>
    <xf numFmtId="283" fontId="47" fillId="0" borderId="45">
      <alignment horizontal="right" vertical="center"/>
    </xf>
    <xf numFmtId="283" fontId="4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11" fontId="160" fillId="0" borderId="45">
      <alignment horizontal="right" vertical="center"/>
    </xf>
    <xf numFmtId="281" fontId="87" fillId="0" borderId="45">
      <alignment horizontal="right" vertical="center"/>
    </xf>
    <xf numFmtId="281" fontId="87" fillId="0" borderId="45">
      <alignment horizontal="right" vertical="center"/>
    </xf>
    <xf numFmtId="271" fontId="47" fillId="0" borderId="45">
      <alignment horizontal="right" vertical="center"/>
    </xf>
    <xf numFmtId="271" fontId="47" fillId="0" borderId="45">
      <alignment horizontal="right" vertical="center"/>
    </xf>
    <xf numFmtId="271" fontId="47" fillId="0" borderId="45">
      <alignment horizontal="right" vertical="center"/>
    </xf>
    <xf numFmtId="271" fontId="47" fillId="0" borderId="45">
      <alignment horizontal="right" vertical="center"/>
    </xf>
    <xf numFmtId="271" fontId="47" fillId="0" borderId="45">
      <alignment horizontal="right" vertical="center"/>
    </xf>
    <xf numFmtId="271" fontId="47" fillId="0" borderId="45">
      <alignment horizontal="right" vertical="center"/>
    </xf>
    <xf numFmtId="271" fontId="47" fillId="0" borderId="45">
      <alignment horizontal="right" vertical="center"/>
    </xf>
    <xf numFmtId="271" fontId="47" fillId="0" borderId="45">
      <alignment horizontal="right" vertical="center"/>
    </xf>
    <xf numFmtId="281" fontId="87" fillId="0" borderId="45">
      <alignment horizontal="right" vertical="center"/>
    </xf>
    <xf numFmtId="281" fontId="87" fillId="0" borderId="45">
      <alignment horizontal="right" vertical="center"/>
    </xf>
    <xf numFmtId="271" fontId="47" fillId="0" borderId="45">
      <alignment horizontal="right" vertical="center"/>
    </xf>
    <xf numFmtId="271" fontId="47" fillId="0" borderId="45">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193" fontId="250" fillId="0" borderId="45">
      <alignment horizontal="right" vertical="center"/>
    </xf>
    <xf numFmtId="193" fontId="250" fillId="0" borderId="45">
      <alignment horizontal="right" vertical="center"/>
    </xf>
    <xf numFmtId="194" fontId="128" fillId="0" borderId="45">
      <alignment horizontal="right" vertical="center"/>
    </xf>
    <xf numFmtId="194" fontId="128" fillId="0" borderId="45">
      <alignment horizontal="right" vertical="center"/>
    </xf>
    <xf numFmtId="281" fontId="87" fillId="0" borderId="45">
      <alignment horizontal="right" vertical="center"/>
    </xf>
    <xf numFmtId="281" fontId="87" fillId="0" borderId="45">
      <alignment horizontal="right" vertical="center"/>
    </xf>
    <xf numFmtId="283" fontId="47" fillId="0" borderId="45">
      <alignment horizontal="right" vertical="center"/>
    </xf>
    <xf numFmtId="283" fontId="47" fillId="0" borderId="45">
      <alignment horizontal="right" vertical="center"/>
    </xf>
    <xf numFmtId="281" fontId="87" fillId="0" borderId="45">
      <alignment horizontal="right" vertical="center"/>
    </xf>
    <xf numFmtId="281" fontId="87" fillId="0" borderId="45">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1" fontId="87" fillId="0" borderId="45">
      <alignment horizontal="right" vertical="center"/>
    </xf>
    <xf numFmtId="281" fontId="87" fillId="0" borderId="45">
      <alignment horizontal="right" vertical="center"/>
    </xf>
    <xf numFmtId="215" fontId="47" fillId="0" borderId="45">
      <alignment horizontal="right" vertical="center"/>
    </xf>
    <xf numFmtId="215" fontId="47" fillId="0" borderId="45">
      <alignment horizontal="right" vertical="center"/>
    </xf>
    <xf numFmtId="194" fontId="128" fillId="0" borderId="45">
      <alignment horizontal="right" vertical="center"/>
    </xf>
    <xf numFmtId="194" fontId="128"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81" fontId="87" fillId="0" borderId="45">
      <alignment horizontal="right" vertical="center"/>
    </xf>
    <xf numFmtId="214" fontId="87" fillId="0" borderId="45">
      <alignment horizontal="right" vertical="center"/>
    </xf>
    <xf numFmtId="214" fontId="87" fillId="0" borderId="45">
      <alignment horizontal="right" vertical="center"/>
    </xf>
    <xf numFmtId="293" fontId="252" fillId="0" borderId="45">
      <alignment horizontal="right" vertical="center"/>
    </xf>
    <xf numFmtId="293" fontId="252" fillId="0" borderId="45">
      <alignment horizontal="right" vertical="center"/>
    </xf>
    <xf numFmtId="0" fontId="113" fillId="21" borderId="40" applyNumberFormat="0" applyAlignment="0" applyProtection="0"/>
    <xf numFmtId="0" fontId="113" fillId="21" borderId="40" applyNumberFormat="0" applyAlignment="0" applyProtection="0"/>
    <xf numFmtId="0" fontId="259" fillId="0" borderId="44" applyBorder="0" applyAlignment="0">
      <alignment horizontal="center" vertical="center"/>
    </xf>
    <xf numFmtId="0" fontId="259" fillId="0" borderId="44" applyBorder="0" applyAlignment="0">
      <alignment horizontal="center" vertical="center"/>
    </xf>
    <xf numFmtId="0" fontId="261" fillId="0" borderId="68" applyNumberFormat="0" applyFill="0" applyAlignment="0" applyProtection="0"/>
    <xf numFmtId="0" fontId="261" fillId="0" borderId="68" applyNumberFormat="0" applyFill="0" applyAlignment="0" applyProtection="0"/>
    <xf numFmtId="0" fontId="261" fillId="0" borderId="68" applyNumberFormat="0" applyFill="0" applyAlignment="0" applyProtection="0"/>
    <xf numFmtId="0" fontId="261" fillId="0" borderId="68" applyNumberFormat="0" applyFill="0" applyAlignment="0" applyProtection="0"/>
    <xf numFmtId="197" fontId="87" fillId="0" borderId="45">
      <alignment horizontal="center"/>
    </xf>
    <xf numFmtId="197" fontId="87" fillId="0" borderId="45">
      <alignment horizontal="center"/>
    </xf>
    <xf numFmtId="0" fontId="140" fillId="0" borderId="0"/>
    <xf numFmtId="0" fontId="140" fillId="0" borderId="0"/>
    <xf numFmtId="227" fontId="269" fillId="68" borderId="44">
      <alignment vertical="top"/>
    </xf>
    <xf numFmtId="227" fontId="269" fillId="68" borderId="44">
      <alignment vertical="top"/>
    </xf>
    <xf numFmtId="211" fontId="271" fillId="46" borderId="44"/>
    <xf numFmtId="211" fontId="271" fillId="46" borderId="44"/>
    <xf numFmtId="227" fontId="208" fillId="0" borderId="44">
      <alignment horizontal="left" vertical="top"/>
    </xf>
    <xf numFmtId="227" fontId="208" fillId="0" borderId="44">
      <alignment horizontal="left" vertical="top"/>
    </xf>
    <xf numFmtId="0" fontId="110" fillId="0" borderId="0"/>
    <xf numFmtId="3" fontId="127" fillId="0" borderId="77"/>
    <xf numFmtId="3" fontId="127" fillId="0" borderId="77"/>
    <xf numFmtId="3" fontId="127" fillId="0" borderId="77"/>
    <xf numFmtId="3" fontId="127" fillId="0" borderId="77"/>
    <xf numFmtId="3" fontId="127" fillId="0" borderId="77"/>
    <xf numFmtId="3" fontId="127" fillId="0" borderId="77"/>
    <xf numFmtId="1" fontId="146" fillId="0" borderId="77" applyBorder="0" applyAlignment="0">
      <alignment horizontal="center"/>
    </xf>
    <xf numFmtId="1" fontId="146" fillId="0" borderId="77" applyBorder="0" applyAlignment="0">
      <alignment horizontal="center"/>
    </xf>
    <xf numFmtId="1" fontId="146" fillId="0" borderId="77" applyBorder="0" applyAlignment="0">
      <alignment horizontal="center"/>
    </xf>
    <xf numFmtId="1" fontId="146" fillId="0" borderId="77" applyBorder="0" applyAlignment="0">
      <alignment horizontal="center"/>
    </xf>
    <xf numFmtId="1" fontId="146" fillId="0" borderId="77" applyBorder="0" applyAlignment="0">
      <alignment horizontal="center"/>
    </xf>
    <xf numFmtId="1" fontId="146" fillId="0" borderId="77" applyBorder="0" applyAlignment="0">
      <alignment horizontal="center"/>
    </xf>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0" fontId="121" fillId="0" borderId="50" applyFill="0" applyAlignment="0"/>
    <xf numFmtId="0" fontId="121" fillId="0" borderId="50" applyFill="0" applyAlignment="0"/>
    <xf numFmtId="0" fontId="121" fillId="0" borderId="50" applyFill="0" applyAlignment="0"/>
    <xf numFmtId="0" fontId="121" fillId="0" borderId="50" applyFill="0" applyAlignment="0"/>
    <xf numFmtId="0" fontId="121" fillId="0" borderId="50" applyFill="0" applyAlignment="0"/>
    <xf numFmtId="0" fontId="121" fillId="0" borderId="50" applyFill="0" applyAlignment="0"/>
    <xf numFmtId="0" fontId="121" fillId="0" borderId="50" applyFill="0" applyAlignment="0"/>
    <xf numFmtId="0" fontId="121" fillId="0" borderId="50" applyFill="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56" fillId="0" borderId="0"/>
    <xf numFmtId="0" fontId="171" fillId="21" borderId="40" applyNumberFormat="0" applyAlignment="0" applyProtection="0"/>
    <xf numFmtId="0" fontId="171" fillId="21" borderId="40" applyNumberFormat="0" applyAlignment="0" applyProtection="0"/>
    <xf numFmtId="0" fontId="113" fillId="43" borderId="40" applyNumberFormat="0" applyAlignment="0" applyProtection="0"/>
    <xf numFmtId="165" fontId="56" fillId="0" borderId="0" applyFont="0" applyFill="0" applyBorder="0" applyAlignment="0" applyProtection="0"/>
    <xf numFmtId="43" fontId="18" fillId="0" borderId="0" applyFont="0" applyFill="0" applyBorder="0" applyAlignment="0" applyProtection="0"/>
    <xf numFmtId="165" fontId="4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83" fontId="56" fillId="0" borderId="0" applyFill="0" applyBorder="0" applyAlignment="0" applyProtection="0"/>
    <xf numFmtId="165" fontId="56" fillId="0" borderId="0" applyFont="0" applyFill="0" applyBorder="0" applyAlignment="0" applyProtection="0"/>
    <xf numFmtId="165" fontId="56" fillId="0" borderId="0" applyFont="0" applyFill="0" applyBorder="0" applyAlignment="0" applyProtection="0"/>
    <xf numFmtId="1" fontId="175" fillId="0" borderId="1" applyBorder="0"/>
    <xf numFmtId="1" fontId="175" fillId="0" borderId="1" applyBorder="0"/>
    <xf numFmtId="253" fontId="128" fillId="0" borderId="77"/>
    <xf numFmtId="253" fontId="128" fillId="0" borderId="77"/>
    <xf numFmtId="253" fontId="128" fillId="0" borderId="77"/>
    <xf numFmtId="253" fontId="128" fillId="0" borderId="77"/>
    <xf numFmtId="0" fontId="123" fillId="21" borderId="42" applyNumberFormat="0" applyAlignment="0" applyProtection="0"/>
    <xf numFmtId="0" fontId="123" fillId="21" borderId="42" applyNumberFormat="0" applyAlignment="0" applyProtection="0"/>
    <xf numFmtId="0" fontId="118" fillId="8" borderId="40" applyNumberFormat="0" applyAlignment="0" applyProtection="0"/>
    <xf numFmtId="0" fontId="118" fillId="8" borderId="40" applyNumberFormat="0" applyAlignment="0" applyProtection="0"/>
    <xf numFmtId="0" fontId="199" fillId="49" borderId="56" applyNumberFormat="0" applyAlignment="0">
      <protection locked="0"/>
    </xf>
    <xf numFmtId="0" fontId="56" fillId="24" borderId="41" applyNumberFormat="0" applyFont="0" applyAlignment="0" applyProtection="0"/>
    <xf numFmtId="0" fontId="56" fillId="24" borderId="41" applyNumberFormat="0" applyFont="0" applyAlignment="0" applyProtection="0"/>
    <xf numFmtId="227" fontId="208" fillId="52" borderId="77" applyNumberFormat="0" applyAlignment="0">
      <alignment horizontal="left" vertical="top"/>
    </xf>
    <xf numFmtId="227" fontId="208" fillId="52" borderId="77" applyNumberFormat="0" applyAlignment="0">
      <alignment horizontal="left" vertical="top"/>
    </xf>
    <xf numFmtId="227" fontId="208" fillId="52" borderId="77" applyNumberFormat="0" applyAlignment="0">
      <alignment horizontal="left" vertical="top"/>
    </xf>
    <xf numFmtId="227" fontId="208" fillId="52" borderId="77" applyNumberFormat="0" applyAlignment="0">
      <alignment horizontal="left" vertical="top"/>
    </xf>
    <xf numFmtId="49" fontId="210" fillId="0" borderId="77">
      <alignment vertical="center"/>
    </xf>
    <xf numFmtId="49" fontId="210" fillId="0" borderId="77">
      <alignment vertical="center"/>
    </xf>
    <xf numFmtId="49" fontId="210" fillId="0" borderId="77">
      <alignment vertical="center"/>
    </xf>
    <xf numFmtId="49" fontId="210" fillId="0" borderId="77">
      <alignment vertical="center"/>
    </xf>
    <xf numFmtId="10" fontId="125" fillId="50" borderId="77" applyNumberFormat="0" applyBorder="0" applyAlignment="0" applyProtection="0"/>
    <xf numFmtId="10" fontId="125" fillId="50" borderId="77" applyNumberFormat="0" applyBorder="0" applyAlignment="0" applyProtection="0"/>
    <xf numFmtId="10" fontId="125" fillId="50" borderId="77" applyNumberFormat="0" applyBorder="0" applyAlignment="0" applyProtection="0"/>
    <xf numFmtId="10" fontId="125" fillId="50" borderId="77" applyNumberFormat="0" applyBorder="0" applyAlignment="0" applyProtection="0"/>
    <xf numFmtId="0" fontId="212" fillId="8" borderId="40" applyNumberFormat="0" applyAlignment="0" applyProtection="0"/>
    <xf numFmtId="0" fontId="212" fillId="8" borderId="40" applyNumberFormat="0" applyAlignment="0" applyProtection="0"/>
    <xf numFmtId="0" fontId="118" fillId="30" borderId="40" applyNumberFormat="0" applyAlignment="0" applyProtection="0"/>
    <xf numFmtId="0" fontId="118" fillId="30" borderId="40" applyNumberFormat="0" applyAlignment="0" applyProtection="0"/>
    <xf numFmtId="0" fontId="118" fillId="30" borderId="40" applyNumberFormat="0" applyAlignment="0" applyProtection="0"/>
    <xf numFmtId="0" fontId="87" fillId="0" borderId="77"/>
    <xf numFmtId="0" fontId="87" fillId="0" borderId="77"/>
    <xf numFmtId="0" fontId="87" fillId="0" borderId="77"/>
    <xf numFmtId="0" fontId="87" fillId="0" borderId="77"/>
    <xf numFmtId="0" fontId="224" fillId="0" borderId="77" applyNumberFormat="0" applyFont="0" applyFill="0" applyBorder="0" applyAlignment="0">
      <alignment horizontal="center"/>
    </xf>
    <xf numFmtId="0" fontId="224" fillId="0" borderId="77" applyNumberFormat="0" applyFont="0" applyFill="0" applyBorder="0" applyAlignment="0">
      <alignment horizontal="center"/>
    </xf>
    <xf numFmtId="0" fontId="224" fillId="0" borderId="77" applyNumberFormat="0" applyFont="0" applyFill="0" applyBorder="0" applyAlignment="0">
      <alignment horizontal="center"/>
    </xf>
    <xf numFmtId="0" fontId="224" fillId="0" borderId="77" applyNumberFormat="0" applyFont="0" applyFill="0" applyBorder="0" applyAlignment="0">
      <alignment horizontal="center"/>
    </xf>
    <xf numFmtId="0" fontId="41" fillId="0" borderId="0"/>
    <xf numFmtId="0" fontId="109" fillId="0" borderId="0"/>
    <xf numFmtId="0" fontId="41" fillId="0" borderId="0"/>
    <xf numFmtId="0" fontId="41" fillId="0" borderId="0"/>
    <xf numFmtId="0" fontId="18" fillId="0" borderId="0"/>
    <xf numFmtId="0" fontId="18" fillId="0" borderId="0"/>
    <xf numFmtId="0" fontId="56" fillId="0" borderId="0"/>
    <xf numFmtId="0" fontId="56" fillId="0" borderId="0"/>
    <xf numFmtId="0" fontId="281" fillId="0" borderId="0"/>
    <xf numFmtId="0" fontId="4" fillId="0" borderId="0"/>
    <xf numFmtId="0" fontId="108" fillId="0" borderId="0"/>
    <xf numFmtId="9" fontId="18" fillId="0" borderId="0" applyFont="0" applyFill="0" applyBorder="0" applyAlignment="0" applyProtection="0"/>
    <xf numFmtId="9" fontId="18" fillId="0" borderId="0" applyFont="0" applyFill="0" applyBorder="0" applyAlignment="0" applyProtection="0"/>
    <xf numFmtId="0" fontId="284" fillId="0" borderId="23" applyNumberFormat="0" applyFill="0" applyBorder="0" applyAlignment="0" applyProtection="0"/>
    <xf numFmtId="0" fontId="56" fillId="0" borderId="0"/>
    <xf numFmtId="214" fontId="87" fillId="0" borderId="77"/>
    <xf numFmtId="214" fontId="87" fillId="0" borderId="77"/>
    <xf numFmtId="214" fontId="87" fillId="0" borderId="77"/>
    <xf numFmtId="214" fontId="87" fillId="0" borderId="77"/>
    <xf numFmtId="0" fontId="270" fillId="69" borderId="77">
      <alignment horizontal="left" vertical="center"/>
    </xf>
    <xf numFmtId="0" fontId="270" fillId="69" borderId="77">
      <alignment horizontal="left" vertical="center"/>
    </xf>
    <xf numFmtId="0" fontId="270" fillId="69" borderId="77">
      <alignment horizontal="left" vertical="center"/>
    </xf>
    <xf numFmtId="0" fontId="270" fillId="69" borderId="77">
      <alignment horizontal="left" vertical="center"/>
    </xf>
    <xf numFmtId="0" fontId="108" fillId="0" borderId="0"/>
    <xf numFmtId="165" fontId="108" fillId="0" borderId="0" applyFont="0" applyFill="0" applyBorder="0" applyAlignment="0" applyProtection="0"/>
    <xf numFmtId="0" fontId="41" fillId="0" borderId="0"/>
    <xf numFmtId="43" fontId="41" fillId="0" borderId="0" applyFont="0" applyFill="0" applyBorder="0" applyAlignment="0" applyProtection="0"/>
    <xf numFmtId="0" fontId="41" fillId="0" borderId="0"/>
    <xf numFmtId="0" fontId="18" fillId="0" borderId="0"/>
    <xf numFmtId="0" fontId="113" fillId="43" borderId="30" applyNumberFormat="0" applyAlignment="0" applyProtection="0"/>
    <xf numFmtId="183" fontId="56" fillId="0" borderId="0" applyFill="0" applyBorder="0" applyAlignment="0" applyProtection="0"/>
    <xf numFmtId="3" fontId="56" fillId="0" borderId="0" applyFill="0" applyBorder="0" applyAlignment="0" applyProtection="0"/>
    <xf numFmtId="188" fontId="56" fillId="0" borderId="0" applyFill="0" applyBorder="0" applyAlignment="0" applyProtection="0"/>
    <xf numFmtId="0" fontId="118" fillId="30" borderId="30" applyNumberFormat="0" applyAlignment="0" applyProtection="0"/>
    <xf numFmtId="0" fontId="56" fillId="46" borderId="36" applyNumberFormat="0" applyAlignment="0" applyProtection="0"/>
    <xf numFmtId="0" fontId="123" fillId="43" borderId="37" applyNumberFormat="0" applyAlignment="0" applyProtection="0"/>
    <xf numFmtId="0" fontId="121" fillId="0" borderId="50" applyFill="0" applyAlignment="0"/>
    <xf numFmtId="0" fontId="121" fillId="0" borderId="50" applyFill="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171" fillId="21" borderId="30" applyNumberFormat="0" applyAlignment="0" applyProtection="0"/>
    <xf numFmtId="0" fontId="123" fillId="21" borderId="37" applyNumberFormat="0" applyAlignment="0" applyProtection="0"/>
    <xf numFmtId="0" fontId="118" fillId="8" borderId="30" applyNumberFormat="0" applyAlignment="0" applyProtection="0"/>
    <xf numFmtId="0" fontId="56" fillId="24" borderId="36" applyNumberFormat="0" applyFont="0" applyAlignment="0" applyProtection="0"/>
    <xf numFmtId="0" fontId="212" fillId="8" borderId="30" applyNumberFormat="0" applyAlignment="0" applyProtection="0"/>
    <xf numFmtId="0" fontId="162" fillId="0" borderId="58">
      <alignment horizontal="centerContinuous"/>
    </xf>
    <xf numFmtId="273" fontId="97" fillId="0" borderId="0"/>
    <xf numFmtId="0" fontId="56" fillId="24" borderId="36" applyNumberFormat="0" applyFont="0" applyAlignment="0" applyProtection="0"/>
    <xf numFmtId="0" fontId="230" fillId="21" borderId="37" applyNumberFormat="0" applyAlignment="0" applyProtection="0"/>
    <xf numFmtId="4" fontId="237" fillId="54" borderId="61" applyNumberFormat="0" applyProtection="0">
      <alignment vertical="center"/>
    </xf>
    <xf numFmtId="4" fontId="238" fillId="54" borderId="61" applyNumberFormat="0" applyProtection="0">
      <alignment vertical="center"/>
    </xf>
    <xf numFmtId="4" fontId="239" fillId="54" borderId="61" applyNumberFormat="0" applyProtection="0">
      <alignment horizontal="left" vertical="center" indent="1"/>
    </xf>
    <xf numFmtId="4" fontId="239" fillId="56" borderId="61" applyNumberFormat="0" applyProtection="0">
      <alignment horizontal="right" vertical="center"/>
    </xf>
    <xf numFmtId="4" fontId="239" fillId="57" borderId="61" applyNumberFormat="0" applyProtection="0">
      <alignment horizontal="right" vertical="center"/>
    </xf>
    <xf numFmtId="4" fontId="239" fillId="58" borderId="61" applyNumberFormat="0" applyProtection="0">
      <alignment horizontal="right" vertical="center"/>
    </xf>
    <xf numFmtId="4" fontId="239" fillId="59" borderId="61" applyNumberFormat="0" applyProtection="0">
      <alignment horizontal="right" vertical="center"/>
    </xf>
    <xf numFmtId="4" fontId="239" fillId="60" borderId="61" applyNumberFormat="0" applyProtection="0">
      <alignment horizontal="right" vertical="center"/>
    </xf>
    <xf numFmtId="4" fontId="239" fillId="61" borderId="61" applyNumberFormat="0" applyProtection="0">
      <alignment horizontal="right" vertical="center"/>
    </xf>
    <xf numFmtId="4" fontId="239" fillId="62" borderId="61" applyNumberFormat="0" applyProtection="0">
      <alignment horizontal="right" vertical="center"/>
    </xf>
    <xf numFmtId="4" fontId="239" fillId="63" borderId="61" applyNumberFormat="0" applyProtection="0">
      <alignment horizontal="right" vertical="center"/>
    </xf>
    <xf numFmtId="4" fontId="239" fillId="64" borderId="61" applyNumberFormat="0" applyProtection="0">
      <alignment horizontal="right" vertical="center"/>
    </xf>
    <xf numFmtId="4" fontId="239" fillId="66" borderId="61" applyNumberFormat="0" applyProtection="0">
      <alignment horizontal="right" vertical="center"/>
    </xf>
    <xf numFmtId="4" fontId="239" fillId="67" borderId="61" applyNumberFormat="0" applyProtection="0">
      <alignment vertical="center"/>
    </xf>
    <xf numFmtId="4" fontId="240" fillId="67" borderId="61" applyNumberFormat="0" applyProtection="0">
      <alignment vertical="center"/>
    </xf>
    <xf numFmtId="4" fontId="237" fillId="66" borderId="63" applyNumberFormat="0" applyProtection="0">
      <alignment horizontal="left" vertical="center" indent="1"/>
    </xf>
    <xf numFmtId="4" fontId="239" fillId="67" borderId="61" applyNumberFormat="0" applyProtection="0">
      <alignment horizontal="right" vertical="center"/>
    </xf>
    <xf numFmtId="4" fontId="240" fillId="67" borderId="61" applyNumberFormat="0" applyProtection="0">
      <alignment horizontal="right" vertical="center"/>
    </xf>
    <xf numFmtId="4" fontId="237" fillId="66" borderId="61" applyNumberFormat="0" applyProtection="0">
      <alignment horizontal="left" vertical="center" indent="1"/>
    </xf>
    <xf numFmtId="4" fontId="241" fillId="52" borderId="63" applyNumberFormat="0" applyProtection="0">
      <alignment horizontal="left" vertical="center" indent="1"/>
    </xf>
    <xf numFmtId="4" fontId="242" fillId="67" borderId="61" applyNumberFormat="0" applyProtection="0">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0" fontId="113" fillId="21" borderId="30" applyNumberFormat="0" applyAlignment="0" applyProtection="0"/>
    <xf numFmtId="0" fontId="261" fillId="0" borderId="68" applyNumberFormat="0" applyFill="0" applyAlignment="0" applyProtection="0"/>
    <xf numFmtId="0" fontId="261" fillId="0" borderId="68" applyNumberFormat="0" applyFill="0" applyAlignment="0" applyProtection="0"/>
    <xf numFmtId="0" fontId="121" fillId="0" borderId="50" applyFill="0" applyAlignment="0"/>
    <xf numFmtId="0" fontId="121" fillId="0" borderId="50" applyFill="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171" fillId="21" borderId="30" applyNumberFormat="0" applyAlignment="0" applyProtection="0"/>
    <xf numFmtId="0" fontId="123" fillId="21" borderId="37" applyNumberFormat="0" applyAlignment="0" applyProtection="0"/>
    <xf numFmtId="0" fontId="118" fillId="8" borderId="30" applyNumberFormat="0" applyAlignment="0" applyProtection="0"/>
    <xf numFmtId="0" fontId="56" fillId="24" borderId="36" applyNumberFormat="0" applyFont="0" applyAlignment="0" applyProtection="0"/>
    <xf numFmtId="0" fontId="212" fillId="8" borderId="30" applyNumberFormat="0" applyAlignment="0" applyProtection="0"/>
    <xf numFmtId="0" fontId="162" fillId="0" borderId="58">
      <alignment horizontal="centerContinuous"/>
    </xf>
    <xf numFmtId="0" fontId="56" fillId="24" borderId="36" applyNumberFormat="0" applyFont="0" applyAlignment="0" applyProtection="0"/>
    <xf numFmtId="0" fontId="230" fillId="21" borderId="37" applyNumberFormat="0" applyAlignment="0" applyProtection="0"/>
    <xf numFmtId="4" fontId="237" fillId="54" borderId="61" applyNumberFormat="0" applyProtection="0">
      <alignment vertical="center"/>
    </xf>
    <xf numFmtId="4" fontId="238" fillId="54" borderId="61" applyNumberFormat="0" applyProtection="0">
      <alignment vertical="center"/>
    </xf>
    <xf numFmtId="4" fontId="239" fillId="54" borderId="61" applyNumberFormat="0" applyProtection="0">
      <alignment horizontal="left" vertical="center" indent="1"/>
    </xf>
    <xf numFmtId="4" fontId="239" fillId="56" borderId="61" applyNumberFormat="0" applyProtection="0">
      <alignment horizontal="right" vertical="center"/>
    </xf>
    <xf numFmtId="4" fontId="239" fillId="57" borderId="61" applyNumberFormat="0" applyProtection="0">
      <alignment horizontal="right" vertical="center"/>
    </xf>
    <xf numFmtId="4" fontId="239" fillId="58" borderId="61" applyNumberFormat="0" applyProtection="0">
      <alignment horizontal="right" vertical="center"/>
    </xf>
    <xf numFmtId="4" fontId="239" fillId="59" borderId="61" applyNumberFormat="0" applyProtection="0">
      <alignment horizontal="right" vertical="center"/>
    </xf>
    <xf numFmtId="4" fontId="239" fillId="60" borderId="61" applyNumberFormat="0" applyProtection="0">
      <alignment horizontal="right" vertical="center"/>
    </xf>
    <xf numFmtId="4" fontId="239" fillId="61" borderId="61" applyNumberFormat="0" applyProtection="0">
      <alignment horizontal="right" vertical="center"/>
    </xf>
    <xf numFmtId="4" fontId="239" fillId="62" borderId="61" applyNumberFormat="0" applyProtection="0">
      <alignment horizontal="right" vertical="center"/>
    </xf>
    <xf numFmtId="4" fontId="239" fillId="63" borderId="61" applyNumberFormat="0" applyProtection="0">
      <alignment horizontal="right" vertical="center"/>
    </xf>
    <xf numFmtId="4" fontId="239" fillId="64" borderId="61" applyNumberFormat="0" applyProtection="0">
      <alignment horizontal="right" vertical="center"/>
    </xf>
    <xf numFmtId="4" fontId="239" fillId="66" borderId="61" applyNumberFormat="0" applyProtection="0">
      <alignment horizontal="right" vertical="center"/>
    </xf>
    <xf numFmtId="4" fontId="239" fillId="67" borderId="61" applyNumberFormat="0" applyProtection="0">
      <alignment vertical="center"/>
    </xf>
    <xf numFmtId="4" fontId="240" fillId="67" borderId="61" applyNumberFormat="0" applyProtection="0">
      <alignment vertical="center"/>
    </xf>
    <xf numFmtId="4" fontId="237" fillId="66" borderId="63" applyNumberFormat="0" applyProtection="0">
      <alignment horizontal="left" vertical="center" indent="1"/>
    </xf>
    <xf numFmtId="4" fontId="239" fillId="67" borderId="61" applyNumberFormat="0" applyProtection="0">
      <alignment horizontal="right" vertical="center"/>
    </xf>
    <xf numFmtId="4" fontId="240" fillId="67" borderId="61" applyNumberFormat="0" applyProtection="0">
      <alignment horizontal="right" vertical="center"/>
    </xf>
    <xf numFmtId="4" fontId="237" fillId="66" borderId="61" applyNumberFormat="0" applyProtection="0">
      <alignment horizontal="left" vertical="center" indent="1"/>
    </xf>
    <xf numFmtId="4" fontId="241" fillId="52" borderId="63" applyNumberFormat="0" applyProtection="0">
      <alignment horizontal="left" vertical="center" indent="1"/>
    </xf>
    <xf numFmtId="4" fontId="242" fillId="67" borderId="61" applyNumberFormat="0" applyProtection="0">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0" fontId="113" fillId="21" borderId="30" applyNumberFormat="0" applyAlignment="0" applyProtection="0"/>
    <xf numFmtId="0" fontId="261" fillId="0" borderId="68" applyNumberFormat="0" applyFill="0" applyAlignment="0" applyProtection="0"/>
    <xf numFmtId="0" fontId="261" fillId="0" borderId="68" applyNumberFormat="0" applyFill="0" applyAlignment="0" applyProtection="0"/>
    <xf numFmtId="0" fontId="113" fillId="43" borderId="30" applyNumberFormat="0" applyAlignment="0" applyProtection="0"/>
    <xf numFmtId="0" fontId="118" fillId="30" borderId="30" applyNumberFormat="0" applyAlignment="0" applyProtection="0"/>
    <xf numFmtId="0" fontId="118" fillId="30" borderId="30" applyNumberFormat="0" applyAlignment="0" applyProtection="0"/>
    <xf numFmtId="0" fontId="118" fillId="30" borderId="30" applyNumberFormat="0" applyAlignment="0" applyProtection="0"/>
    <xf numFmtId="0" fontId="56" fillId="46" borderId="36" applyNumberFormat="0" applyAlignment="0" applyProtection="0"/>
    <xf numFmtId="0" fontId="123" fillId="43" borderId="37" applyNumberFormat="0" applyAlignment="0" applyProtection="0"/>
    <xf numFmtId="0" fontId="171" fillId="21" borderId="30" applyNumberFormat="0" applyAlignment="0" applyProtection="0"/>
    <xf numFmtId="0" fontId="171" fillId="21" borderId="30" applyNumberFormat="0" applyAlignment="0" applyProtection="0"/>
    <xf numFmtId="0" fontId="113" fillId="43" borderId="30" applyNumberFormat="0" applyAlignment="0" applyProtection="0"/>
    <xf numFmtId="0" fontId="123" fillId="21" borderId="37" applyNumberFormat="0" applyAlignment="0" applyProtection="0"/>
    <xf numFmtId="0" fontId="123" fillId="21" borderId="37" applyNumberFormat="0" applyAlignment="0" applyProtection="0"/>
    <xf numFmtId="0" fontId="118" fillId="8" borderId="30" applyNumberFormat="0" applyAlignment="0" applyProtection="0"/>
    <xf numFmtId="0" fontId="118" fillId="8" borderId="30" applyNumberFormat="0" applyAlignment="0" applyProtection="0"/>
    <xf numFmtId="0" fontId="56" fillId="24" borderId="36" applyNumberFormat="0" applyFont="0" applyAlignment="0" applyProtection="0"/>
    <xf numFmtId="0" fontId="56" fillId="24" borderId="36" applyNumberFormat="0" applyFont="0" applyAlignment="0" applyProtection="0"/>
    <xf numFmtId="0" fontId="212" fillId="8" borderId="30" applyNumberFormat="0" applyAlignment="0" applyProtection="0"/>
    <xf numFmtId="0" fontId="212" fillId="8" borderId="30" applyNumberFormat="0" applyAlignment="0" applyProtection="0"/>
    <xf numFmtId="0" fontId="118" fillId="30" borderId="30" applyNumberFormat="0" applyAlignment="0" applyProtection="0"/>
    <xf numFmtId="0" fontId="118" fillId="30" borderId="30" applyNumberFormat="0" applyAlignment="0" applyProtection="0"/>
    <xf numFmtId="0" fontId="118" fillId="30" borderId="30" applyNumberFormat="0" applyAlignment="0" applyProtection="0"/>
    <xf numFmtId="0" fontId="162" fillId="0" borderId="58">
      <alignment horizontal="centerContinuous"/>
    </xf>
    <xf numFmtId="0" fontId="162" fillId="0" borderId="58">
      <alignment horizontal="centerContinuous"/>
    </xf>
    <xf numFmtId="0" fontId="56" fillId="24" borderId="36" applyNumberFormat="0" applyFont="0" applyAlignment="0" applyProtection="0"/>
    <xf numFmtId="0" fontId="56" fillId="24" borderId="36" applyNumberFormat="0" applyFont="0" applyAlignment="0" applyProtection="0"/>
    <xf numFmtId="0" fontId="56" fillId="46" borderId="36" applyNumberFormat="0" applyAlignment="0" applyProtection="0"/>
    <xf numFmtId="0" fontId="230" fillId="21" borderId="37" applyNumberFormat="0" applyAlignment="0" applyProtection="0"/>
    <xf numFmtId="0" fontId="230" fillId="21" borderId="37" applyNumberFormat="0" applyAlignment="0" applyProtection="0"/>
    <xf numFmtId="0" fontId="123" fillId="43" borderId="37" applyNumberFormat="0" applyAlignment="0" applyProtection="0"/>
    <xf numFmtId="4" fontId="237" fillId="54" borderId="61" applyNumberFormat="0" applyProtection="0">
      <alignment vertical="center"/>
    </xf>
    <xf numFmtId="4" fontId="237" fillId="54" borderId="61" applyNumberFormat="0" applyProtection="0">
      <alignment vertical="center"/>
    </xf>
    <xf numFmtId="4" fontId="238" fillId="54" borderId="61" applyNumberFormat="0" applyProtection="0">
      <alignment vertical="center"/>
    </xf>
    <xf numFmtId="4" fontId="238" fillId="54" borderId="61" applyNumberFormat="0" applyProtection="0">
      <alignment vertical="center"/>
    </xf>
    <xf numFmtId="4" fontId="239" fillId="54" borderId="61" applyNumberFormat="0" applyProtection="0">
      <alignment horizontal="left" vertical="center" indent="1"/>
    </xf>
    <xf numFmtId="4" fontId="239" fillId="54" borderId="61" applyNumberFormat="0" applyProtection="0">
      <alignment horizontal="left" vertical="center" indent="1"/>
    </xf>
    <xf numFmtId="4" fontId="239" fillId="56" borderId="61" applyNumberFormat="0" applyProtection="0">
      <alignment horizontal="right" vertical="center"/>
    </xf>
    <xf numFmtId="4" fontId="239" fillId="56" borderId="61" applyNumberFormat="0" applyProtection="0">
      <alignment horizontal="right" vertical="center"/>
    </xf>
    <xf numFmtId="4" fontId="239" fillId="57" borderId="61" applyNumberFormat="0" applyProtection="0">
      <alignment horizontal="right" vertical="center"/>
    </xf>
    <xf numFmtId="4" fontId="239" fillId="57" borderId="61" applyNumberFormat="0" applyProtection="0">
      <alignment horizontal="right" vertical="center"/>
    </xf>
    <xf numFmtId="4" fontId="239" fillId="58" borderId="61" applyNumberFormat="0" applyProtection="0">
      <alignment horizontal="right" vertical="center"/>
    </xf>
    <xf numFmtId="4" fontId="239" fillId="58" borderId="61" applyNumberFormat="0" applyProtection="0">
      <alignment horizontal="right" vertical="center"/>
    </xf>
    <xf numFmtId="4" fontId="239" fillId="59" borderId="61" applyNumberFormat="0" applyProtection="0">
      <alignment horizontal="right" vertical="center"/>
    </xf>
    <xf numFmtId="4" fontId="239" fillId="59" borderId="61" applyNumberFormat="0" applyProtection="0">
      <alignment horizontal="right" vertical="center"/>
    </xf>
    <xf numFmtId="4" fontId="239" fillId="60" borderId="61" applyNumberFormat="0" applyProtection="0">
      <alignment horizontal="right" vertical="center"/>
    </xf>
    <xf numFmtId="4" fontId="239" fillId="60" borderId="61" applyNumberFormat="0" applyProtection="0">
      <alignment horizontal="right" vertical="center"/>
    </xf>
    <xf numFmtId="4" fontId="239" fillId="61" borderId="61" applyNumberFormat="0" applyProtection="0">
      <alignment horizontal="right" vertical="center"/>
    </xf>
    <xf numFmtId="4" fontId="239" fillId="61" borderId="61" applyNumberFormat="0" applyProtection="0">
      <alignment horizontal="right" vertical="center"/>
    </xf>
    <xf numFmtId="4" fontId="239" fillId="62" borderId="61" applyNumberFormat="0" applyProtection="0">
      <alignment horizontal="right" vertical="center"/>
    </xf>
    <xf numFmtId="4" fontId="239" fillId="62" borderId="61" applyNumberFormat="0" applyProtection="0">
      <alignment horizontal="right" vertical="center"/>
    </xf>
    <xf numFmtId="4" fontId="239" fillId="63" borderId="61" applyNumberFormat="0" applyProtection="0">
      <alignment horizontal="right" vertical="center"/>
    </xf>
    <xf numFmtId="4" fontId="239" fillId="63" borderId="61" applyNumberFormat="0" applyProtection="0">
      <alignment horizontal="right" vertical="center"/>
    </xf>
    <xf numFmtId="4" fontId="239" fillId="64" borderId="61" applyNumberFormat="0" applyProtection="0">
      <alignment horizontal="right" vertical="center"/>
    </xf>
    <xf numFmtId="4" fontId="239" fillId="64" borderId="61" applyNumberFormat="0" applyProtection="0">
      <alignment horizontal="right" vertical="center"/>
    </xf>
    <xf numFmtId="4" fontId="239" fillId="66" borderId="61" applyNumberFormat="0" applyProtection="0">
      <alignment horizontal="right" vertical="center"/>
    </xf>
    <xf numFmtId="4" fontId="239" fillId="66" borderId="61" applyNumberFormat="0" applyProtection="0">
      <alignment horizontal="right" vertical="center"/>
    </xf>
    <xf numFmtId="4" fontId="239" fillId="67" borderId="61" applyNumberFormat="0" applyProtection="0">
      <alignment vertical="center"/>
    </xf>
    <xf numFmtId="4" fontId="239" fillId="67" borderId="61" applyNumberFormat="0" applyProtection="0">
      <alignment vertical="center"/>
    </xf>
    <xf numFmtId="4" fontId="240" fillId="67" borderId="61" applyNumberFormat="0" applyProtection="0">
      <alignment vertical="center"/>
    </xf>
    <xf numFmtId="4" fontId="240" fillId="67" borderId="61" applyNumberFormat="0" applyProtection="0">
      <alignment vertical="center"/>
    </xf>
    <xf numFmtId="4" fontId="237" fillId="66" borderId="63" applyNumberFormat="0" applyProtection="0">
      <alignment horizontal="left" vertical="center" indent="1"/>
    </xf>
    <xf numFmtId="4" fontId="237" fillId="66" borderId="63" applyNumberFormat="0" applyProtection="0">
      <alignment horizontal="left" vertical="center" indent="1"/>
    </xf>
    <xf numFmtId="4" fontId="239" fillId="67" borderId="61" applyNumberFormat="0" applyProtection="0">
      <alignment horizontal="right" vertical="center"/>
    </xf>
    <xf numFmtId="4" fontId="239" fillId="67" borderId="61" applyNumberFormat="0" applyProtection="0">
      <alignment horizontal="right" vertical="center"/>
    </xf>
    <xf numFmtId="4" fontId="240" fillId="67" borderId="61" applyNumberFormat="0" applyProtection="0">
      <alignment horizontal="right" vertical="center"/>
    </xf>
    <xf numFmtId="4" fontId="240" fillId="67" borderId="61" applyNumberFormat="0" applyProtection="0">
      <alignment horizontal="right" vertical="center"/>
    </xf>
    <xf numFmtId="4" fontId="237" fillId="66" borderId="61" applyNumberFormat="0" applyProtection="0">
      <alignment horizontal="left" vertical="center" indent="1"/>
    </xf>
    <xf numFmtId="4" fontId="237" fillId="66" borderId="61" applyNumberFormat="0" applyProtection="0">
      <alignment horizontal="left" vertical="center" indent="1"/>
    </xf>
    <xf numFmtId="4" fontId="241" fillId="52" borderId="63" applyNumberFormat="0" applyProtection="0">
      <alignment horizontal="left" vertical="center" indent="1"/>
    </xf>
    <xf numFmtId="4" fontId="241" fillId="52" borderId="63" applyNumberFormat="0" applyProtection="0">
      <alignment horizontal="left" vertical="center" indent="1"/>
    </xf>
    <xf numFmtId="4" fontId="242" fillId="67" borderId="61" applyNumberFormat="0" applyProtection="0">
      <alignment horizontal="right" vertical="center"/>
    </xf>
    <xf numFmtId="4" fontId="242" fillId="67" borderId="61" applyNumberFormat="0" applyProtection="0">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92" fontId="4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282" fontId="87" fillId="0" borderId="64">
      <alignment horizontal="right" vertical="center"/>
    </xf>
    <xf numFmtId="0" fontId="113" fillId="21" borderId="30" applyNumberFormat="0" applyAlignment="0" applyProtection="0"/>
    <xf numFmtId="0" fontId="113" fillId="21" borderId="30" applyNumberFormat="0" applyAlignment="0" applyProtection="0"/>
    <xf numFmtId="0" fontId="261" fillId="0" borderId="68" applyNumberFormat="0" applyFill="0" applyAlignment="0" applyProtection="0"/>
    <xf numFmtId="0" fontId="261" fillId="0" borderId="68" applyNumberFormat="0" applyFill="0" applyAlignment="0" applyProtection="0"/>
    <xf numFmtId="0" fontId="261" fillId="0" borderId="68" applyNumberFormat="0" applyFill="0" applyAlignment="0" applyProtection="0"/>
    <xf numFmtId="0" fontId="261" fillId="0" borderId="68" applyNumberFormat="0" applyFill="0" applyAlignment="0" applyProtection="0"/>
    <xf numFmtId="3" fontId="127" fillId="0" borderId="77"/>
    <xf numFmtId="3" fontId="127" fillId="0" borderId="77"/>
    <xf numFmtId="3" fontId="127" fillId="0" borderId="77"/>
    <xf numFmtId="3" fontId="127" fillId="0" borderId="77"/>
    <xf numFmtId="3" fontId="127" fillId="0" borderId="77"/>
    <xf numFmtId="3" fontId="127" fillId="0" borderId="77"/>
    <xf numFmtId="1" fontId="146" fillId="0" borderId="77" applyBorder="0" applyAlignment="0">
      <alignment horizontal="center"/>
    </xf>
    <xf numFmtId="1" fontId="146" fillId="0" borderId="77" applyBorder="0" applyAlignment="0">
      <alignment horizontal="center"/>
    </xf>
    <xf numFmtId="1" fontId="146" fillId="0" borderId="77" applyBorder="0" applyAlignment="0">
      <alignment horizontal="center"/>
    </xf>
    <xf numFmtId="1" fontId="146" fillId="0" borderId="77" applyBorder="0" applyAlignment="0">
      <alignment horizontal="center"/>
    </xf>
    <xf numFmtId="1" fontId="146" fillId="0" borderId="77" applyBorder="0" applyAlignment="0">
      <alignment horizontal="center"/>
    </xf>
    <xf numFmtId="1" fontId="146" fillId="0" borderId="77" applyBorder="0" applyAlignment="0">
      <alignment horizontal="center"/>
    </xf>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3" fontId="127" fillId="0" borderId="77"/>
    <xf numFmtId="0" fontId="121" fillId="0" borderId="50" applyFill="0" applyAlignment="0"/>
    <xf numFmtId="0" fontId="121" fillId="0" borderId="50" applyFill="0" applyAlignment="0"/>
    <xf numFmtId="0" fontId="121" fillId="0" borderId="50" applyFill="0" applyAlignment="0"/>
    <xf numFmtId="0" fontId="121" fillId="0" borderId="50" applyFill="0" applyAlignment="0"/>
    <xf numFmtId="0" fontId="121" fillId="0" borderId="50" applyFill="0" applyAlignment="0"/>
    <xf numFmtId="0" fontId="121" fillId="0" borderId="50" applyFill="0" applyAlignment="0"/>
    <xf numFmtId="0" fontId="121" fillId="0" borderId="50" applyFill="0" applyAlignment="0"/>
    <xf numFmtId="0" fontId="121" fillId="0" borderId="50" applyFill="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47" fillId="0" borderId="50" applyAlignment="0"/>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lignment horizontal="left" indent="2"/>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51" fillId="0" borderId="77" applyNumberFormat="0" applyFont="0" applyBorder="0" applyAlignment="0">
      <alignment horizontal="center"/>
    </xf>
    <xf numFmtId="0" fontId="171" fillId="21" borderId="30" applyNumberFormat="0" applyAlignment="0" applyProtection="0"/>
    <xf numFmtId="0" fontId="171" fillId="21" borderId="30" applyNumberFormat="0" applyAlignment="0" applyProtection="0"/>
    <xf numFmtId="0" fontId="113" fillId="43" borderId="30" applyNumberFormat="0" applyAlignment="0" applyProtection="0"/>
    <xf numFmtId="253" fontId="128" fillId="0" borderId="77"/>
    <xf numFmtId="253" fontId="128" fillId="0" borderId="77"/>
    <xf numFmtId="253" fontId="128" fillId="0" borderId="77"/>
    <xf numFmtId="253" fontId="128" fillId="0" borderId="77"/>
    <xf numFmtId="0" fontId="123" fillId="21" borderId="37" applyNumberFormat="0" applyAlignment="0" applyProtection="0"/>
    <xf numFmtId="0" fontId="123" fillId="21" borderId="37" applyNumberFormat="0" applyAlignment="0" applyProtection="0"/>
    <xf numFmtId="0" fontId="118" fillId="8" borderId="30" applyNumberFormat="0" applyAlignment="0" applyProtection="0"/>
    <xf numFmtId="0" fontId="118" fillId="8" borderId="30" applyNumberFormat="0" applyAlignment="0" applyProtection="0"/>
    <xf numFmtId="0" fontId="56" fillId="24" borderId="36" applyNumberFormat="0" applyFont="0" applyAlignment="0" applyProtection="0"/>
    <xf numFmtId="0" fontId="56" fillId="24" borderId="36" applyNumberFormat="0" applyFont="0" applyAlignment="0" applyProtection="0"/>
    <xf numFmtId="227" fontId="208" fillId="52" borderId="77" applyNumberFormat="0" applyAlignment="0">
      <alignment horizontal="left" vertical="top"/>
    </xf>
    <xf numFmtId="227" fontId="208" fillId="52" borderId="77" applyNumberFormat="0" applyAlignment="0">
      <alignment horizontal="left" vertical="top"/>
    </xf>
    <xf numFmtId="227" fontId="208" fillId="52" borderId="77" applyNumberFormat="0" applyAlignment="0">
      <alignment horizontal="left" vertical="top"/>
    </xf>
    <xf numFmtId="227" fontId="208" fillId="52" borderId="77" applyNumberFormat="0" applyAlignment="0">
      <alignment horizontal="left" vertical="top"/>
    </xf>
    <xf numFmtId="49" fontId="210" fillId="0" borderId="77">
      <alignment vertical="center"/>
    </xf>
    <xf numFmtId="49" fontId="210" fillId="0" borderId="77">
      <alignment vertical="center"/>
    </xf>
    <xf numFmtId="49" fontId="210" fillId="0" borderId="77">
      <alignment vertical="center"/>
    </xf>
    <xf numFmtId="49" fontId="210" fillId="0" borderId="77">
      <alignment vertical="center"/>
    </xf>
    <xf numFmtId="10" fontId="125" fillId="50" borderId="77" applyNumberFormat="0" applyBorder="0" applyAlignment="0" applyProtection="0"/>
    <xf numFmtId="10" fontId="125" fillId="50" borderId="77" applyNumberFormat="0" applyBorder="0" applyAlignment="0" applyProtection="0"/>
    <xf numFmtId="10" fontId="125" fillId="50" borderId="77" applyNumberFormat="0" applyBorder="0" applyAlignment="0" applyProtection="0"/>
    <xf numFmtId="10" fontId="125" fillId="50" borderId="77" applyNumberFormat="0" applyBorder="0" applyAlignment="0" applyProtection="0"/>
    <xf numFmtId="0" fontId="212" fillId="8" borderId="30" applyNumberFormat="0" applyAlignment="0" applyProtection="0"/>
    <xf numFmtId="0" fontId="212" fillId="8" borderId="30" applyNumberFormat="0" applyAlignment="0" applyProtection="0"/>
    <xf numFmtId="0" fontId="118" fillId="30" borderId="30" applyNumberFormat="0" applyAlignment="0" applyProtection="0"/>
    <xf numFmtId="0" fontId="118" fillId="30" borderId="30" applyNumberFormat="0" applyAlignment="0" applyProtection="0"/>
    <xf numFmtId="0" fontId="118" fillId="30" borderId="30" applyNumberFormat="0" applyAlignment="0" applyProtection="0"/>
    <xf numFmtId="0" fontId="87" fillId="0" borderId="77"/>
    <xf numFmtId="0" fontId="87" fillId="0" borderId="77"/>
    <xf numFmtId="0" fontId="87" fillId="0" borderId="77"/>
    <xf numFmtId="0" fontId="87" fillId="0" borderId="77"/>
    <xf numFmtId="0" fontId="224" fillId="0" borderId="77" applyNumberFormat="0" applyFont="0" applyFill="0" applyBorder="0" applyAlignment="0">
      <alignment horizontal="center"/>
    </xf>
    <xf numFmtId="0" fontId="224" fillId="0" borderId="77" applyNumberFormat="0" applyFont="0" applyFill="0" applyBorder="0" applyAlignment="0">
      <alignment horizontal="center"/>
    </xf>
    <xf numFmtId="0" fontId="224" fillId="0" borderId="77" applyNumberFormat="0" applyFont="0" applyFill="0" applyBorder="0" applyAlignment="0">
      <alignment horizontal="center"/>
    </xf>
    <xf numFmtId="0" fontId="224" fillId="0" borderId="77" applyNumberFormat="0" applyFont="0" applyFill="0" applyBorder="0" applyAlignment="0">
      <alignment horizontal="center"/>
    </xf>
    <xf numFmtId="214" fontId="87" fillId="0" borderId="77"/>
    <xf numFmtId="214" fontId="87" fillId="0" borderId="77"/>
    <xf numFmtId="214" fontId="87" fillId="0" borderId="77"/>
    <xf numFmtId="214" fontId="87" fillId="0" borderId="77"/>
    <xf numFmtId="0" fontId="270" fillId="69" borderId="77">
      <alignment horizontal="left" vertical="center"/>
    </xf>
    <xf numFmtId="0" fontId="270" fillId="69" borderId="77">
      <alignment horizontal="left" vertical="center"/>
    </xf>
    <xf numFmtId="0" fontId="270" fillId="69" borderId="77">
      <alignment horizontal="left" vertical="center"/>
    </xf>
    <xf numFmtId="0" fontId="270" fillId="69" borderId="77">
      <alignment horizontal="left" vertical="center"/>
    </xf>
    <xf numFmtId="0" fontId="2" fillId="0" borderId="0"/>
    <xf numFmtId="0" fontId="285" fillId="0" borderId="0"/>
    <xf numFmtId="170" fontId="4" fillId="0" borderId="0" applyFont="0" applyFill="0" applyBorder="0" applyAlignment="0" applyProtection="0"/>
    <xf numFmtId="0" fontId="93" fillId="8" borderId="30" applyNumberFormat="0" applyAlignment="0" applyProtection="0"/>
    <xf numFmtId="0" fontId="87" fillId="0" borderId="0"/>
    <xf numFmtId="0" fontId="85" fillId="21" borderId="40" applyNumberFormat="0" applyAlignment="0" applyProtection="0"/>
    <xf numFmtId="0" fontId="108" fillId="0" borderId="0"/>
    <xf numFmtId="0" fontId="93" fillId="8" borderId="40" applyNumberFormat="0" applyAlignment="0" applyProtection="0"/>
    <xf numFmtId="0" fontId="121" fillId="0" borderId="78" applyFill="0" applyAlignment="0"/>
    <xf numFmtId="0" fontId="121" fillId="0" borderId="78" applyFill="0"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162" fillId="0" borderId="79">
      <alignment horizontal="centerContinuous"/>
    </xf>
    <xf numFmtId="4" fontId="237" fillId="54" borderId="80" applyNumberFormat="0" applyProtection="0">
      <alignment vertical="center"/>
    </xf>
    <xf numFmtId="4" fontId="238" fillId="54" borderId="80" applyNumberFormat="0" applyProtection="0">
      <alignment vertical="center"/>
    </xf>
    <xf numFmtId="4" fontId="239" fillId="54" borderId="80" applyNumberFormat="0" applyProtection="0">
      <alignment horizontal="left" vertical="center" indent="1"/>
    </xf>
    <xf numFmtId="4" fontId="239" fillId="56" borderId="80" applyNumberFormat="0" applyProtection="0">
      <alignment horizontal="right" vertical="center"/>
    </xf>
    <xf numFmtId="4" fontId="239" fillId="57" borderId="80" applyNumberFormat="0" applyProtection="0">
      <alignment horizontal="right" vertical="center"/>
    </xf>
    <xf numFmtId="4" fontId="239" fillId="58" borderId="80" applyNumberFormat="0" applyProtection="0">
      <alignment horizontal="right" vertical="center"/>
    </xf>
    <xf numFmtId="4" fontId="239" fillId="59" borderId="80" applyNumberFormat="0" applyProtection="0">
      <alignment horizontal="right" vertical="center"/>
    </xf>
    <xf numFmtId="4" fontId="239" fillId="60" borderId="80" applyNumberFormat="0" applyProtection="0">
      <alignment horizontal="right" vertical="center"/>
    </xf>
    <xf numFmtId="4" fontId="239" fillId="61" borderId="80" applyNumberFormat="0" applyProtection="0">
      <alignment horizontal="right" vertical="center"/>
    </xf>
    <xf numFmtId="4" fontId="239" fillId="62" borderId="80" applyNumberFormat="0" applyProtection="0">
      <alignment horizontal="right" vertical="center"/>
    </xf>
    <xf numFmtId="4" fontId="239" fillId="63" borderId="80" applyNumberFormat="0" applyProtection="0">
      <alignment horizontal="right" vertical="center"/>
    </xf>
    <xf numFmtId="4" fontId="239" fillId="64" borderId="80" applyNumberFormat="0" applyProtection="0">
      <alignment horizontal="right" vertical="center"/>
    </xf>
    <xf numFmtId="4" fontId="239" fillId="66" borderId="80" applyNumberFormat="0" applyProtection="0">
      <alignment horizontal="right" vertical="center"/>
    </xf>
    <xf numFmtId="4" fontId="239" fillId="67" borderId="80" applyNumberFormat="0" applyProtection="0">
      <alignment vertical="center"/>
    </xf>
    <xf numFmtId="4" fontId="240" fillId="67" borderId="80" applyNumberFormat="0" applyProtection="0">
      <alignment vertical="center"/>
    </xf>
    <xf numFmtId="4" fontId="237" fillId="66" borderId="81" applyNumberFormat="0" applyProtection="0">
      <alignment horizontal="left" vertical="center" indent="1"/>
    </xf>
    <xf numFmtId="4" fontId="239" fillId="67" borderId="80" applyNumberFormat="0" applyProtection="0">
      <alignment horizontal="right" vertical="center"/>
    </xf>
    <xf numFmtId="4" fontId="240" fillId="67" borderId="80" applyNumberFormat="0" applyProtection="0">
      <alignment horizontal="right" vertical="center"/>
    </xf>
    <xf numFmtId="4" fontId="237" fillId="66" borderId="80" applyNumberFormat="0" applyProtection="0">
      <alignment horizontal="left" vertical="center" indent="1"/>
    </xf>
    <xf numFmtId="4" fontId="241" fillId="52" borderId="81" applyNumberFormat="0" applyProtection="0">
      <alignment horizontal="left" vertical="center" indent="1"/>
    </xf>
    <xf numFmtId="4" fontId="242" fillId="67" borderId="80" applyNumberFormat="0" applyProtection="0">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0" fontId="286" fillId="0" borderId="0"/>
    <xf numFmtId="170" fontId="41" fillId="0" borderId="0" applyFont="0" applyFill="0" applyBorder="0" applyAlignment="0" applyProtection="0"/>
    <xf numFmtId="168" fontId="160" fillId="0" borderId="0" applyFont="0" applyFill="0" applyBorder="0" applyAlignment="0" applyProtection="0"/>
    <xf numFmtId="0" fontId="261" fillId="0" borderId="83" applyNumberFormat="0" applyFill="0" applyAlignment="0" applyProtection="0"/>
    <xf numFmtId="170" fontId="108" fillId="0" borderId="0" applyFont="0" applyFill="0" applyBorder="0" applyAlignment="0" applyProtection="0"/>
    <xf numFmtId="0" fontId="77" fillId="0" borderId="0"/>
    <xf numFmtId="174" fontId="87" fillId="0" borderId="0" applyFont="0" applyFill="0" applyBorder="0" applyAlignment="0" applyProtection="0"/>
    <xf numFmtId="0" fontId="261" fillId="0" borderId="83" applyNumberFormat="0" applyFill="0" applyAlignment="0" applyProtection="0"/>
    <xf numFmtId="170" fontId="287" fillId="0" borderId="0" applyFont="0" applyFill="0" applyBorder="0" applyAlignment="0" applyProtection="0"/>
    <xf numFmtId="0" fontId="286" fillId="0" borderId="0"/>
    <xf numFmtId="9" fontId="4" fillId="0" borderId="0" applyFont="0" applyFill="0" applyBorder="0" applyAlignment="0" applyProtection="0"/>
    <xf numFmtId="170" fontId="41"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98" fillId="21" borderId="42" applyNumberFormat="0" applyAlignment="0" applyProtection="0"/>
    <xf numFmtId="0" fontId="87" fillId="24" borderId="41" applyNumberFormat="0" applyFont="0" applyAlignment="0" applyProtection="0"/>
    <xf numFmtId="170" fontId="4" fillId="0" borderId="0" applyFont="0" applyFill="0" applyBorder="0" applyAlignment="0" applyProtection="0"/>
    <xf numFmtId="0" fontId="81" fillId="0" borderId="0"/>
    <xf numFmtId="0" fontId="121" fillId="0" borderId="78" applyFill="0" applyAlignment="0"/>
    <xf numFmtId="0" fontId="121" fillId="0" borderId="78" applyFill="0"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162" fillId="0" borderId="79">
      <alignment horizontal="centerContinuous"/>
    </xf>
    <xf numFmtId="4" fontId="237" fillId="54" borderId="80" applyNumberFormat="0" applyProtection="0">
      <alignment vertical="center"/>
    </xf>
    <xf numFmtId="4" fontId="238" fillId="54" borderId="80" applyNumberFormat="0" applyProtection="0">
      <alignment vertical="center"/>
    </xf>
    <xf numFmtId="4" fontId="239" fillId="54" borderId="80" applyNumberFormat="0" applyProtection="0">
      <alignment horizontal="left" vertical="center" indent="1"/>
    </xf>
    <xf numFmtId="4" fontId="239" fillId="56" borderId="80" applyNumberFormat="0" applyProtection="0">
      <alignment horizontal="right" vertical="center"/>
    </xf>
    <xf numFmtId="4" fontId="239" fillId="57" borderId="80" applyNumberFormat="0" applyProtection="0">
      <alignment horizontal="right" vertical="center"/>
    </xf>
    <xf numFmtId="4" fontId="239" fillId="58" borderId="80" applyNumberFormat="0" applyProtection="0">
      <alignment horizontal="right" vertical="center"/>
    </xf>
    <xf numFmtId="4" fontId="239" fillId="59" borderId="80" applyNumberFormat="0" applyProtection="0">
      <alignment horizontal="right" vertical="center"/>
    </xf>
    <xf numFmtId="4" fontId="239" fillId="60" borderId="80" applyNumberFormat="0" applyProtection="0">
      <alignment horizontal="right" vertical="center"/>
    </xf>
    <xf numFmtId="4" fontId="239" fillId="61" borderId="80" applyNumberFormat="0" applyProtection="0">
      <alignment horizontal="right" vertical="center"/>
    </xf>
    <xf numFmtId="4" fontId="239" fillId="62" borderId="80" applyNumberFormat="0" applyProtection="0">
      <alignment horizontal="right" vertical="center"/>
    </xf>
    <xf numFmtId="4" fontId="239" fillId="63" borderId="80" applyNumberFormat="0" applyProtection="0">
      <alignment horizontal="right" vertical="center"/>
    </xf>
    <xf numFmtId="4" fontId="239" fillId="64" borderId="80" applyNumberFormat="0" applyProtection="0">
      <alignment horizontal="right" vertical="center"/>
    </xf>
    <xf numFmtId="4" fontId="239" fillId="66" borderId="80" applyNumberFormat="0" applyProtection="0">
      <alignment horizontal="right" vertical="center"/>
    </xf>
    <xf numFmtId="4" fontId="239" fillId="67" borderId="80" applyNumberFormat="0" applyProtection="0">
      <alignment vertical="center"/>
    </xf>
    <xf numFmtId="4" fontId="240" fillId="67" borderId="80" applyNumberFormat="0" applyProtection="0">
      <alignment vertical="center"/>
    </xf>
    <xf numFmtId="4" fontId="237" fillId="66" borderId="81" applyNumberFormat="0" applyProtection="0">
      <alignment horizontal="left" vertical="center" indent="1"/>
    </xf>
    <xf numFmtId="4" fontId="239" fillId="67" borderId="80" applyNumberFormat="0" applyProtection="0">
      <alignment horizontal="right" vertical="center"/>
    </xf>
    <xf numFmtId="4" fontId="240" fillId="67" borderId="80" applyNumberFormat="0" applyProtection="0">
      <alignment horizontal="right" vertical="center"/>
    </xf>
    <xf numFmtId="4" fontId="237" fillId="66" borderId="80" applyNumberFormat="0" applyProtection="0">
      <alignment horizontal="left" vertical="center" indent="1"/>
    </xf>
    <xf numFmtId="4" fontId="241" fillId="52" borderId="81" applyNumberFormat="0" applyProtection="0">
      <alignment horizontal="left" vertical="center" indent="1"/>
    </xf>
    <xf numFmtId="4" fontId="242" fillId="67" borderId="80" applyNumberFormat="0" applyProtection="0">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0" fontId="286" fillId="0" borderId="0"/>
    <xf numFmtId="0" fontId="261" fillId="0" borderId="83" applyNumberFormat="0" applyFill="0" applyAlignment="0" applyProtection="0"/>
    <xf numFmtId="0" fontId="17" fillId="0" borderId="0"/>
    <xf numFmtId="0" fontId="261" fillId="0" borderId="83" applyNumberFormat="0" applyFill="0" applyAlignment="0" applyProtection="0"/>
    <xf numFmtId="0" fontId="121" fillId="0" borderId="0"/>
    <xf numFmtId="0" fontId="48" fillId="0" borderId="0"/>
    <xf numFmtId="0" fontId="162" fillId="0" borderId="79">
      <alignment horizontal="centerContinuous"/>
    </xf>
    <xf numFmtId="0" fontId="162" fillId="0" borderId="79">
      <alignment horizontal="centerContinuous"/>
    </xf>
    <xf numFmtId="4" fontId="237" fillId="54" borderId="80" applyNumberFormat="0" applyProtection="0">
      <alignment vertical="center"/>
    </xf>
    <xf numFmtId="4" fontId="237" fillId="54" borderId="80" applyNumberFormat="0" applyProtection="0">
      <alignment vertical="center"/>
    </xf>
    <xf numFmtId="4" fontId="238" fillId="54" borderId="80" applyNumberFormat="0" applyProtection="0">
      <alignment vertical="center"/>
    </xf>
    <xf numFmtId="4" fontId="238" fillId="54" borderId="80" applyNumberFormat="0" applyProtection="0">
      <alignment vertical="center"/>
    </xf>
    <xf numFmtId="4" fontId="239" fillId="54" borderId="80" applyNumberFormat="0" applyProtection="0">
      <alignment horizontal="left" vertical="center" indent="1"/>
    </xf>
    <xf numFmtId="4" fontId="239" fillId="54" borderId="80" applyNumberFormat="0" applyProtection="0">
      <alignment horizontal="left" vertical="center" indent="1"/>
    </xf>
    <xf numFmtId="4" fontId="239" fillId="56" borderId="80" applyNumberFormat="0" applyProtection="0">
      <alignment horizontal="right" vertical="center"/>
    </xf>
    <xf numFmtId="4" fontId="239" fillId="56" borderId="80" applyNumberFormat="0" applyProtection="0">
      <alignment horizontal="right" vertical="center"/>
    </xf>
    <xf numFmtId="4" fontId="239" fillId="57" borderId="80" applyNumberFormat="0" applyProtection="0">
      <alignment horizontal="right" vertical="center"/>
    </xf>
    <xf numFmtId="4" fontId="239" fillId="57" borderId="80" applyNumberFormat="0" applyProtection="0">
      <alignment horizontal="right" vertical="center"/>
    </xf>
    <xf numFmtId="4" fontId="239" fillId="58" borderId="80" applyNumberFormat="0" applyProtection="0">
      <alignment horizontal="right" vertical="center"/>
    </xf>
    <xf numFmtId="4" fontId="239" fillId="58" borderId="80" applyNumberFormat="0" applyProtection="0">
      <alignment horizontal="right" vertical="center"/>
    </xf>
    <xf numFmtId="4" fontId="239" fillId="59" borderId="80" applyNumberFormat="0" applyProtection="0">
      <alignment horizontal="right" vertical="center"/>
    </xf>
    <xf numFmtId="4" fontId="239" fillId="59" borderId="80" applyNumberFormat="0" applyProtection="0">
      <alignment horizontal="right" vertical="center"/>
    </xf>
    <xf numFmtId="4" fontId="239" fillId="60" borderId="80" applyNumberFormat="0" applyProtection="0">
      <alignment horizontal="right" vertical="center"/>
    </xf>
    <xf numFmtId="4" fontId="239" fillId="60" borderId="80" applyNumberFormat="0" applyProtection="0">
      <alignment horizontal="right" vertical="center"/>
    </xf>
    <xf numFmtId="4" fontId="239" fillId="61" borderId="80" applyNumberFormat="0" applyProtection="0">
      <alignment horizontal="right" vertical="center"/>
    </xf>
    <xf numFmtId="4" fontId="239" fillId="61" borderId="80" applyNumberFormat="0" applyProtection="0">
      <alignment horizontal="right" vertical="center"/>
    </xf>
    <xf numFmtId="4" fontId="239" fillId="62" borderId="80" applyNumberFormat="0" applyProtection="0">
      <alignment horizontal="right" vertical="center"/>
    </xf>
    <xf numFmtId="4" fontId="239" fillId="62" borderId="80" applyNumberFormat="0" applyProtection="0">
      <alignment horizontal="right" vertical="center"/>
    </xf>
    <xf numFmtId="4" fontId="239" fillId="63" borderId="80" applyNumberFormat="0" applyProtection="0">
      <alignment horizontal="right" vertical="center"/>
    </xf>
    <xf numFmtId="4" fontId="239" fillId="63" borderId="80" applyNumberFormat="0" applyProtection="0">
      <alignment horizontal="right" vertical="center"/>
    </xf>
    <xf numFmtId="4" fontId="239" fillId="64" borderId="80" applyNumberFormat="0" applyProtection="0">
      <alignment horizontal="right" vertical="center"/>
    </xf>
    <xf numFmtId="4" fontId="239" fillId="64" borderId="80" applyNumberFormat="0" applyProtection="0">
      <alignment horizontal="right" vertical="center"/>
    </xf>
    <xf numFmtId="4" fontId="239" fillId="66" borderId="80" applyNumberFormat="0" applyProtection="0">
      <alignment horizontal="right" vertical="center"/>
    </xf>
    <xf numFmtId="4" fontId="239" fillId="66" borderId="80" applyNumberFormat="0" applyProtection="0">
      <alignment horizontal="right" vertical="center"/>
    </xf>
    <xf numFmtId="4" fontId="239" fillId="67" borderId="80" applyNumberFormat="0" applyProtection="0">
      <alignment vertical="center"/>
    </xf>
    <xf numFmtId="4" fontId="239" fillId="67" borderId="80" applyNumberFormat="0" applyProtection="0">
      <alignment vertical="center"/>
    </xf>
    <xf numFmtId="4" fontId="240" fillId="67" borderId="80" applyNumberFormat="0" applyProtection="0">
      <alignment vertical="center"/>
    </xf>
    <xf numFmtId="4" fontId="240" fillId="67" borderId="80" applyNumberFormat="0" applyProtection="0">
      <alignment vertical="center"/>
    </xf>
    <xf numFmtId="4" fontId="237" fillId="66" borderId="81" applyNumberFormat="0" applyProtection="0">
      <alignment horizontal="left" vertical="center" indent="1"/>
    </xf>
    <xf numFmtId="4" fontId="237" fillId="66" borderId="81" applyNumberFormat="0" applyProtection="0">
      <alignment horizontal="left" vertical="center" indent="1"/>
    </xf>
    <xf numFmtId="4" fontId="239" fillId="67" borderId="80" applyNumberFormat="0" applyProtection="0">
      <alignment horizontal="right" vertical="center"/>
    </xf>
    <xf numFmtId="4" fontId="239" fillId="67" borderId="80" applyNumberFormat="0" applyProtection="0">
      <alignment horizontal="right" vertical="center"/>
    </xf>
    <xf numFmtId="4" fontId="240" fillId="67" borderId="80" applyNumberFormat="0" applyProtection="0">
      <alignment horizontal="right" vertical="center"/>
    </xf>
    <xf numFmtId="4" fontId="240" fillId="67" borderId="80" applyNumberFormat="0" applyProtection="0">
      <alignment horizontal="right" vertical="center"/>
    </xf>
    <xf numFmtId="4" fontId="237" fillId="66" borderId="80" applyNumberFormat="0" applyProtection="0">
      <alignment horizontal="left" vertical="center" indent="1"/>
    </xf>
    <xf numFmtId="4" fontId="237" fillId="66" borderId="80" applyNumberFormat="0" applyProtection="0">
      <alignment horizontal="left" vertical="center" indent="1"/>
    </xf>
    <xf numFmtId="4" fontId="241" fillId="52" borderId="81" applyNumberFormat="0" applyProtection="0">
      <alignment horizontal="left" vertical="center" indent="1"/>
    </xf>
    <xf numFmtId="4" fontId="241" fillId="52" borderId="81" applyNumberFormat="0" applyProtection="0">
      <alignment horizontal="left" vertical="center" indent="1"/>
    </xf>
    <xf numFmtId="4" fontId="242" fillId="67" borderId="80" applyNumberFormat="0" applyProtection="0">
      <alignment horizontal="right" vertical="center"/>
    </xf>
    <xf numFmtId="4" fontId="242" fillId="67" borderId="80" applyNumberFormat="0" applyProtection="0">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0" fontId="2" fillId="0" borderId="0"/>
    <xf numFmtId="170" fontId="47" fillId="0" borderId="0" applyFont="0" applyFill="0" applyBorder="0" applyAlignment="0" applyProtection="0"/>
    <xf numFmtId="0" fontId="261" fillId="0" borderId="83" applyNumberFormat="0" applyFill="0" applyAlignment="0" applyProtection="0"/>
    <xf numFmtId="0" fontId="261" fillId="0" borderId="83" applyNumberFormat="0" applyFill="0" applyAlignment="0" applyProtection="0"/>
    <xf numFmtId="0" fontId="261" fillId="0" borderId="83" applyNumberFormat="0" applyFill="0" applyAlignment="0" applyProtection="0"/>
    <xf numFmtId="0" fontId="261" fillId="0" borderId="83" applyNumberFormat="0" applyFill="0" applyAlignment="0" applyProtection="0"/>
    <xf numFmtId="3" fontId="127" fillId="0" borderId="84"/>
    <xf numFmtId="3" fontId="127" fillId="0" borderId="84"/>
    <xf numFmtId="3" fontId="127" fillId="0" borderId="84"/>
    <xf numFmtId="3" fontId="127" fillId="0" borderId="84"/>
    <xf numFmtId="3" fontId="127" fillId="0" borderId="84"/>
    <xf numFmtId="3" fontId="127" fillId="0" borderId="84"/>
    <xf numFmtId="1" fontId="146" fillId="0" borderId="84" applyBorder="0" applyAlignment="0">
      <alignment horizontal="center"/>
    </xf>
    <xf numFmtId="1" fontId="146" fillId="0" borderId="84" applyBorder="0" applyAlignment="0">
      <alignment horizontal="center"/>
    </xf>
    <xf numFmtId="1" fontId="146" fillId="0" borderId="84" applyBorder="0" applyAlignment="0">
      <alignment horizontal="center"/>
    </xf>
    <xf numFmtId="1" fontId="146" fillId="0" borderId="84" applyBorder="0" applyAlignment="0">
      <alignment horizontal="center"/>
    </xf>
    <xf numFmtId="1" fontId="146" fillId="0" borderId="84" applyBorder="0" applyAlignment="0">
      <alignment horizontal="center"/>
    </xf>
    <xf numFmtId="1" fontId="146" fillId="0" borderId="84" applyBorder="0" applyAlignment="0">
      <alignment horizontal="center"/>
    </xf>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0" fontId="121" fillId="0" borderId="78" applyFill="0" applyAlignment="0"/>
    <xf numFmtId="0" fontId="121" fillId="0" borderId="78" applyFill="0" applyAlignment="0"/>
    <xf numFmtId="0" fontId="121" fillId="0" borderId="78" applyFill="0" applyAlignment="0"/>
    <xf numFmtId="0" fontId="121" fillId="0" borderId="78" applyFill="0" applyAlignment="0"/>
    <xf numFmtId="0" fontId="121" fillId="0" borderId="78" applyFill="0" applyAlignment="0"/>
    <xf numFmtId="0" fontId="121" fillId="0" borderId="78" applyFill="0" applyAlignment="0"/>
    <xf numFmtId="0" fontId="121" fillId="0" borderId="78" applyFill="0" applyAlignment="0"/>
    <xf numFmtId="0" fontId="121" fillId="0" borderId="78" applyFill="0"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253" fontId="128" fillId="0" borderId="84"/>
    <xf numFmtId="253" fontId="128" fillId="0" borderId="84"/>
    <xf numFmtId="253" fontId="128" fillId="0" borderId="84"/>
    <xf numFmtId="253" fontId="128" fillId="0" borderId="84"/>
    <xf numFmtId="227" fontId="208" fillId="52" borderId="84" applyNumberFormat="0" applyAlignment="0">
      <alignment horizontal="left" vertical="top"/>
    </xf>
    <xf numFmtId="227" fontId="208" fillId="52" borderId="84" applyNumberFormat="0" applyAlignment="0">
      <alignment horizontal="left" vertical="top"/>
    </xf>
    <xf numFmtId="227" fontId="208" fillId="52" borderId="84" applyNumberFormat="0" applyAlignment="0">
      <alignment horizontal="left" vertical="top"/>
    </xf>
    <xf numFmtId="227" fontId="208" fillId="52" borderId="84" applyNumberFormat="0" applyAlignment="0">
      <alignment horizontal="left" vertical="top"/>
    </xf>
    <xf numFmtId="49" fontId="210" fillId="0" borderId="84">
      <alignment vertical="center"/>
    </xf>
    <xf numFmtId="49" fontId="210" fillId="0" borderId="84">
      <alignment vertical="center"/>
    </xf>
    <xf numFmtId="49" fontId="210" fillId="0" borderId="84">
      <alignment vertical="center"/>
    </xf>
    <xf numFmtId="49" fontId="210" fillId="0" borderId="84">
      <alignment vertical="center"/>
    </xf>
    <xf numFmtId="10" fontId="125" fillId="50" borderId="84" applyNumberFormat="0" applyBorder="0" applyAlignment="0" applyProtection="0"/>
    <xf numFmtId="10" fontId="125" fillId="50" borderId="84" applyNumberFormat="0" applyBorder="0" applyAlignment="0" applyProtection="0"/>
    <xf numFmtId="10" fontId="125" fillId="50" borderId="84" applyNumberFormat="0" applyBorder="0" applyAlignment="0" applyProtection="0"/>
    <xf numFmtId="10" fontId="125" fillId="50" borderId="84" applyNumberFormat="0" applyBorder="0" applyAlignment="0" applyProtection="0"/>
    <xf numFmtId="0" fontId="87" fillId="0" borderId="84"/>
    <xf numFmtId="0" fontId="87" fillId="0" borderId="84"/>
    <xf numFmtId="0" fontId="87" fillId="0" borderId="84"/>
    <xf numFmtId="0" fontId="87" fillId="0" borderId="84"/>
    <xf numFmtId="0" fontId="224" fillId="0" borderId="84" applyNumberFormat="0" applyFont="0" applyFill="0" applyBorder="0" applyAlignment="0">
      <alignment horizontal="center"/>
    </xf>
    <xf numFmtId="0" fontId="224" fillId="0" borderId="84" applyNumberFormat="0" applyFont="0" applyFill="0" applyBorder="0" applyAlignment="0">
      <alignment horizontal="center"/>
    </xf>
    <xf numFmtId="0" fontId="224" fillId="0" borderId="84" applyNumberFormat="0" applyFont="0" applyFill="0" applyBorder="0" applyAlignment="0">
      <alignment horizontal="center"/>
    </xf>
    <xf numFmtId="0" fontId="224" fillId="0" borderId="84" applyNumberFormat="0" applyFont="0" applyFill="0" applyBorder="0" applyAlignment="0">
      <alignment horizontal="center"/>
    </xf>
    <xf numFmtId="214" fontId="87" fillId="0" borderId="84"/>
    <xf numFmtId="214" fontId="87" fillId="0" borderId="84"/>
    <xf numFmtId="214" fontId="87" fillId="0" borderId="84"/>
    <xf numFmtId="214" fontId="87" fillId="0" borderId="84"/>
    <xf numFmtId="0" fontId="270" fillId="69" borderId="84">
      <alignment horizontal="left" vertical="center"/>
    </xf>
    <xf numFmtId="0" fontId="270" fillId="69" borderId="84">
      <alignment horizontal="left" vertical="center"/>
    </xf>
    <xf numFmtId="0" fontId="270" fillId="69" borderId="84">
      <alignment horizontal="left" vertical="center"/>
    </xf>
    <xf numFmtId="0" fontId="270" fillId="69" borderId="84">
      <alignment horizontal="left" vertical="center"/>
    </xf>
    <xf numFmtId="0" fontId="121" fillId="0" borderId="78" applyFill="0" applyAlignment="0"/>
    <xf numFmtId="0" fontId="121" fillId="0" borderId="78" applyFill="0"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162" fillId="0" borderId="79">
      <alignment horizontal="centerContinuous"/>
    </xf>
    <xf numFmtId="4" fontId="237" fillId="54" borderId="80" applyNumberFormat="0" applyProtection="0">
      <alignment vertical="center"/>
    </xf>
    <xf numFmtId="4" fontId="238" fillId="54" borderId="80" applyNumberFormat="0" applyProtection="0">
      <alignment vertical="center"/>
    </xf>
    <xf numFmtId="4" fontId="239" fillId="54" borderId="80" applyNumberFormat="0" applyProtection="0">
      <alignment horizontal="left" vertical="center" indent="1"/>
    </xf>
    <xf numFmtId="4" fontId="239" fillId="56" borderId="80" applyNumberFormat="0" applyProtection="0">
      <alignment horizontal="right" vertical="center"/>
    </xf>
    <xf numFmtId="4" fontId="239" fillId="57" borderId="80" applyNumberFormat="0" applyProtection="0">
      <alignment horizontal="right" vertical="center"/>
    </xf>
    <xf numFmtId="4" fontId="239" fillId="58" borderId="80" applyNumberFormat="0" applyProtection="0">
      <alignment horizontal="right" vertical="center"/>
    </xf>
    <xf numFmtId="4" fontId="239" fillId="59" borderId="80" applyNumberFormat="0" applyProtection="0">
      <alignment horizontal="right" vertical="center"/>
    </xf>
    <xf numFmtId="4" fontId="239" fillId="60" borderId="80" applyNumberFormat="0" applyProtection="0">
      <alignment horizontal="right" vertical="center"/>
    </xf>
    <xf numFmtId="4" fontId="239" fillId="61" borderId="80" applyNumberFormat="0" applyProtection="0">
      <alignment horizontal="right" vertical="center"/>
    </xf>
    <xf numFmtId="4" fontId="239" fillId="62" borderId="80" applyNumberFormat="0" applyProtection="0">
      <alignment horizontal="right" vertical="center"/>
    </xf>
    <xf numFmtId="4" fontId="239" fillId="63" borderId="80" applyNumberFormat="0" applyProtection="0">
      <alignment horizontal="right" vertical="center"/>
    </xf>
    <xf numFmtId="4" fontId="239" fillId="64" borderId="80" applyNumberFormat="0" applyProtection="0">
      <alignment horizontal="right" vertical="center"/>
    </xf>
    <xf numFmtId="4" fontId="239" fillId="66" borderId="80" applyNumberFormat="0" applyProtection="0">
      <alignment horizontal="right" vertical="center"/>
    </xf>
    <xf numFmtId="4" fontId="239" fillId="67" borderId="80" applyNumberFormat="0" applyProtection="0">
      <alignment vertical="center"/>
    </xf>
    <xf numFmtId="4" fontId="240" fillId="67" borderId="80" applyNumberFormat="0" applyProtection="0">
      <alignment vertical="center"/>
    </xf>
    <xf numFmtId="4" fontId="237" fillId="66" borderId="81" applyNumberFormat="0" applyProtection="0">
      <alignment horizontal="left" vertical="center" indent="1"/>
    </xf>
    <xf numFmtId="4" fontId="239" fillId="67" borderId="80" applyNumberFormat="0" applyProtection="0">
      <alignment horizontal="right" vertical="center"/>
    </xf>
    <xf numFmtId="4" fontId="240" fillId="67" borderId="80" applyNumberFormat="0" applyProtection="0">
      <alignment horizontal="right" vertical="center"/>
    </xf>
    <xf numFmtId="4" fontId="237" fillId="66" borderId="80" applyNumberFormat="0" applyProtection="0">
      <alignment horizontal="left" vertical="center" indent="1"/>
    </xf>
    <xf numFmtId="4" fontId="241" fillId="52" borderId="81" applyNumberFormat="0" applyProtection="0">
      <alignment horizontal="left" vertical="center" indent="1"/>
    </xf>
    <xf numFmtId="4" fontId="242" fillId="67" borderId="80" applyNumberFormat="0" applyProtection="0">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0" fontId="261" fillId="0" borderId="83" applyNumberFormat="0" applyFill="0" applyAlignment="0" applyProtection="0"/>
    <xf numFmtId="0" fontId="261" fillId="0" borderId="83" applyNumberFormat="0" applyFill="0" applyAlignment="0" applyProtection="0"/>
    <xf numFmtId="0" fontId="121" fillId="0" borderId="78" applyFill="0" applyAlignment="0"/>
    <xf numFmtId="0" fontId="121" fillId="0" borderId="78" applyFill="0"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162" fillId="0" borderId="79">
      <alignment horizontal="centerContinuous"/>
    </xf>
    <xf numFmtId="4" fontId="237" fillId="54" borderId="80" applyNumberFormat="0" applyProtection="0">
      <alignment vertical="center"/>
    </xf>
    <xf numFmtId="4" fontId="238" fillId="54" borderId="80" applyNumberFormat="0" applyProtection="0">
      <alignment vertical="center"/>
    </xf>
    <xf numFmtId="4" fontId="239" fillId="54" borderId="80" applyNumberFormat="0" applyProtection="0">
      <alignment horizontal="left" vertical="center" indent="1"/>
    </xf>
    <xf numFmtId="4" fontId="239" fillId="56" borderId="80" applyNumberFormat="0" applyProtection="0">
      <alignment horizontal="right" vertical="center"/>
    </xf>
    <xf numFmtId="4" fontId="239" fillId="57" borderId="80" applyNumberFormat="0" applyProtection="0">
      <alignment horizontal="right" vertical="center"/>
    </xf>
    <xf numFmtId="4" fontId="239" fillId="58" borderId="80" applyNumberFormat="0" applyProtection="0">
      <alignment horizontal="right" vertical="center"/>
    </xf>
    <xf numFmtId="4" fontId="239" fillId="59" borderId="80" applyNumberFormat="0" applyProtection="0">
      <alignment horizontal="right" vertical="center"/>
    </xf>
    <xf numFmtId="4" fontId="239" fillId="60" borderId="80" applyNumberFormat="0" applyProtection="0">
      <alignment horizontal="right" vertical="center"/>
    </xf>
    <xf numFmtId="4" fontId="239" fillId="61" borderId="80" applyNumberFormat="0" applyProtection="0">
      <alignment horizontal="right" vertical="center"/>
    </xf>
    <xf numFmtId="4" fontId="239" fillId="62" borderId="80" applyNumberFormat="0" applyProtection="0">
      <alignment horizontal="right" vertical="center"/>
    </xf>
    <xf numFmtId="4" fontId="239" fillId="63" borderId="80" applyNumberFormat="0" applyProtection="0">
      <alignment horizontal="right" vertical="center"/>
    </xf>
    <xf numFmtId="4" fontId="239" fillId="64" borderId="80" applyNumberFormat="0" applyProtection="0">
      <alignment horizontal="right" vertical="center"/>
    </xf>
    <xf numFmtId="4" fontId="239" fillId="66" borderId="80" applyNumberFormat="0" applyProtection="0">
      <alignment horizontal="right" vertical="center"/>
    </xf>
    <xf numFmtId="4" fontId="239" fillId="67" borderId="80" applyNumberFormat="0" applyProtection="0">
      <alignment vertical="center"/>
    </xf>
    <xf numFmtId="4" fontId="240" fillId="67" borderId="80" applyNumberFormat="0" applyProtection="0">
      <alignment vertical="center"/>
    </xf>
    <xf numFmtId="4" fontId="237" fillId="66" borderId="81" applyNumberFormat="0" applyProtection="0">
      <alignment horizontal="left" vertical="center" indent="1"/>
    </xf>
    <xf numFmtId="4" fontId="239" fillId="67" borderId="80" applyNumberFormat="0" applyProtection="0">
      <alignment horizontal="right" vertical="center"/>
    </xf>
    <xf numFmtId="4" fontId="240" fillId="67" borderId="80" applyNumberFormat="0" applyProtection="0">
      <alignment horizontal="right" vertical="center"/>
    </xf>
    <xf numFmtId="4" fontId="237" fillId="66" borderId="80" applyNumberFormat="0" applyProtection="0">
      <alignment horizontal="left" vertical="center" indent="1"/>
    </xf>
    <xf numFmtId="4" fontId="241" fillId="52" borderId="81" applyNumberFormat="0" applyProtection="0">
      <alignment horizontal="left" vertical="center" indent="1"/>
    </xf>
    <xf numFmtId="4" fontId="242" fillId="67" borderId="80" applyNumberFormat="0" applyProtection="0">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0" fontId="261" fillId="0" borderId="83" applyNumberFormat="0" applyFill="0" applyAlignment="0" applyProtection="0"/>
    <xf numFmtId="0" fontId="261" fillId="0" borderId="83" applyNumberFormat="0" applyFill="0" applyAlignment="0" applyProtection="0"/>
    <xf numFmtId="0" fontId="162" fillId="0" borderId="79">
      <alignment horizontal="centerContinuous"/>
    </xf>
    <xf numFmtId="0" fontId="162" fillId="0" borderId="79">
      <alignment horizontal="centerContinuous"/>
    </xf>
    <xf numFmtId="4" fontId="237" fillId="54" borderId="80" applyNumberFormat="0" applyProtection="0">
      <alignment vertical="center"/>
    </xf>
    <xf numFmtId="4" fontId="237" fillId="54" borderId="80" applyNumberFormat="0" applyProtection="0">
      <alignment vertical="center"/>
    </xf>
    <xf numFmtId="4" fontId="238" fillId="54" borderId="80" applyNumberFormat="0" applyProtection="0">
      <alignment vertical="center"/>
    </xf>
    <xf numFmtId="4" fontId="238" fillId="54" borderId="80" applyNumberFormat="0" applyProtection="0">
      <alignment vertical="center"/>
    </xf>
    <xf numFmtId="4" fontId="239" fillId="54" borderId="80" applyNumberFormat="0" applyProtection="0">
      <alignment horizontal="left" vertical="center" indent="1"/>
    </xf>
    <xf numFmtId="4" fontId="239" fillId="54" borderId="80" applyNumberFormat="0" applyProtection="0">
      <alignment horizontal="left" vertical="center" indent="1"/>
    </xf>
    <xf numFmtId="4" fontId="239" fillId="56" borderId="80" applyNumberFormat="0" applyProtection="0">
      <alignment horizontal="right" vertical="center"/>
    </xf>
    <xf numFmtId="4" fontId="239" fillId="56" borderId="80" applyNumberFormat="0" applyProtection="0">
      <alignment horizontal="right" vertical="center"/>
    </xf>
    <xf numFmtId="4" fontId="239" fillId="57" borderId="80" applyNumberFormat="0" applyProtection="0">
      <alignment horizontal="right" vertical="center"/>
    </xf>
    <xf numFmtId="4" fontId="239" fillId="57" borderId="80" applyNumberFormat="0" applyProtection="0">
      <alignment horizontal="right" vertical="center"/>
    </xf>
    <xf numFmtId="4" fontId="239" fillId="58" borderId="80" applyNumberFormat="0" applyProtection="0">
      <alignment horizontal="right" vertical="center"/>
    </xf>
    <xf numFmtId="4" fontId="239" fillId="58" borderId="80" applyNumberFormat="0" applyProtection="0">
      <alignment horizontal="right" vertical="center"/>
    </xf>
    <xf numFmtId="4" fontId="239" fillId="59" borderId="80" applyNumberFormat="0" applyProtection="0">
      <alignment horizontal="right" vertical="center"/>
    </xf>
    <xf numFmtId="4" fontId="239" fillId="59" borderId="80" applyNumberFormat="0" applyProtection="0">
      <alignment horizontal="right" vertical="center"/>
    </xf>
    <xf numFmtId="4" fontId="239" fillId="60" borderId="80" applyNumberFormat="0" applyProtection="0">
      <alignment horizontal="right" vertical="center"/>
    </xf>
    <xf numFmtId="4" fontId="239" fillId="60" borderId="80" applyNumberFormat="0" applyProtection="0">
      <alignment horizontal="right" vertical="center"/>
    </xf>
    <xf numFmtId="4" fontId="239" fillId="61" borderId="80" applyNumberFormat="0" applyProtection="0">
      <alignment horizontal="right" vertical="center"/>
    </xf>
    <xf numFmtId="4" fontId="239" fillId="61" borderId="80" applyNumberFormat="0" applyProtection="0">
      <alignment horizontal="right" vertical="center"/>
    </xf>
    <xf numFmtId="4" fontId="239" fillId="62" borderId="80" applyNumberFormat="0" applyProtection="0">
      <alignment horizontal="right" vertical="center"/>
    </xf>
    <xf numFmtId="4" fontId="239" fillId="62" borderId="80" applyNumberFormat="0" applyProtection="0">
      <alignment horizontal="right" vertical="center"/>
    </xf>
    <xf numFmtId="4" fontId="239" fillId="63" borderId="80" applyNumberFormat="0" applyProtection="0">
      <alignment horizontal="right" vertical="center"/>
    </xf>
    <xf numFmtId="4" fontId="239" fillId="63" borderId="80" applyNumberFormat="0" applyProtection="0">
      <alignment horizontal="right" vertical="center"/>
    </xf>
    <xf numFmtId="4" fontId="239" fillId="64" borderId="80" applyNumberFormat="0" applyProtection="0">
      <alignment horizontal="right" vertical="center"/>
    </xf>
    <xf numFmtId="4" fontId="239" fillId="64" borderId="80" applyNumberFormat="0" applyProtection="0">
      <alignment horizontal="right" vertical="center"/>
    </xf>
    <xf numFmtId="4" fontId="239" fillId="66" borderId="80" applyNumberFormat="0" applyProtection="0">
      <alignment horizontal="right" vertical="center"/>
    </xf>
    <xf numFmtId="4" fontId="239" fillId="66" borderId="80" applyNumberFormat="0" applyProtection="0">
      <alignment horizontal="right" vertical="center"/>
    </xf>
    <xf numFmtId="4" fontId="239" fillId="67" borderId="80" applyNumberFormat="0" applyProtection="0">
      <alignment vertical="center"/>
    </xf>
    <xf numFmtId="4" fontId="239" fillId="67" borderId="80" applyNumberFormat="0" applyProtection="0">
      <alignment vertical="center"/>
    </xf>
    <xf numFmtId="4" fontId="240" fillId="67" borderId="80" applyNumberFormat="0" applyProtection="0">
      <alignment vertical="center"/>
    </xf>
    <xf numFmtId="4" fontId="240" fillId="67" borderId="80" applyNumberFormat="0" applyProtection="0">
      <alignment vertical="center"/>
    </xf>
    <xf numFmtId="4" fontId="237" fillId="66" borderId="81" applyNumberFormat="0" applyProtection="0">
      <alignment horizontal="left" vertical="center" indent="1"/>
    </xf>
    <xf numFmtId="4" fontId="237" fillId="66" borderId="81" applyNumberFormat="0" applyProtection="0">
      <alignment horizontal="left" vertical="center" indent="1"/>
    </xf>
    <xf numFmtId="4" fontId="239" fillId="67" borderId="80" applyNumberFormat="0" applyProtection="0">
      <alignment horizontal="right" vertical="center"/>
    </xf>
    <xf numFmtId="4" fontId="239" fillId="67" borderId="80" applyNumberFormat="0" applyProtection="0">
      <alignment horizontal="right" vertical="center"/>
    </xf>
    <xf numFmtId="4" fontId="240" fillId="67" borderId="80" applyNumberFormat="0" applyProtection="0">
      <alignment horizontal="right" vertical="center"/>
    </xf>
    <xf numFmtId="4" fontId="240" fillId="67" borderId="80" applyNumberFormat="0" applyProtection="0">
      <alignment horizontal="right" vertical="center"/>
    </xf>
    <xf numFmtId="4" fontId="237" fillId="66" borderId="80" applyNumberFormat="0" applyProtection="0">
      <alignment horizontal="left" vertical="center" indent="1"/>
    </xf>
    <xf numFmtId="4" fontId="237" fillId="66" borderId="80" applyNumberFormat="0" applyProtection="0">
      <alignment horizontal="left" vertical="center" indent="1"/>
    </xf>
    <xf numFmtId="4" fontId="241" fillId="52" borderId="81" applyNumberFormat="0" applyProtection="0">
      <alignment horizontal="left" vertical="center" indent="1"/>
    </xf>
    <xf numFmtId="4" fontId="241" fillId="52" borderId="81" applyNumberFormat="0" applyProtection="0">
      <alignment horizontal="left" vertical="center" indent="1"/>
    </xf>
    <xf numFmtId="4" fontId="242" fillId="67" borderId="80" applyNumberFormat="0" applyProtection="0">
      <alignment horizontal="right" vertical="center"/>
    </xf>
    <xf numFmtId="4" fontId="242" fillId="67" borderId="80" applyNumberFormat="0" applyProtection="0">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92" fontId="4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282" fontId="87" fillId="0" borderId="82">
      <alignment horizontal="right" vertical="center"/>
    </xf>
    <xf numFmtId="0" fontId="261" fillId="0" borderId="83" applyNumberFormat="0" applyFill="0" applyAlignment="0" applyProtection="0"/>
    <xf numFmtId="0" fontId="261" fillId="0" borderId="83" applyNumberFormat="0" applyFill="0" applyAlignment="0" applyProtection="0"/>
    <xf numFmtId="0" fontId="261" fillId="0" borderId="83" applyNumberFormat="0" applyFill="0" applyAlignment="0" applyProtection="0"/>
    <xf numFmtId="0" fontId="261" fillId="0" borderId="83" applyNumberFormat="0" applyFill="0" applyAlignment="0" applyProtection="0"/>
    <xf numFmtId="3" fontId="127" fillId="0" borderId="84"/>
    <xf numFmtId="3" fontId="127" fillId="0" borderId="84"/>
    <xf numFmtId="3" fontId="127" fillId="0" borderId="84"/>
    <xf numFmtId="3" fontId="127" fillId="0" borderId="84"/>
    <xf numFmtId="3" fontId="127" fillId="0" borderId="84"/>
    <xf numFmtId="3" fontId="127" fillId="0" borderId="84"/>
    <xf numFmtId="1" fontId="146" fillId="0" borderId="84" applyBorder="0" applyAlignment="0">
      <alignment horizontal="center"/>
    </xf>
    <xf numFmtId="1" fontId="146" fillId="0" borderId="84" applyBorder="0" applyAlignment="0">
      <alignment horizontal="center"/>
    </xf>
    <xf numFmtId="1" fontId="146" fillId="0" borderId="84" applyBorder="0" applyAlignment="0">
      <alignment horizontal="center"/>
    </xf>
    <xf numFmtId="1" fontId="146" fillId="0" borderId="84" applyBorder="0" applyAlignment="0">
      <alignment horizontal="center"/>
    </xf>
    <xf numFmtId="1" fontId="146" fillId="0" borderId="84" applyBorder="0" applyAlignment="0">
      <alignment horizontal="center"/>
    </xf>
    <xf numFmtId="1" fontId="146" fillId="0" borderId="84" applyBorder="0" applyAlignment="0">
      <alignment horizontal="center"/>
    </xf>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3" fontId="127" fillId="0" borderId="84"/>
    <xf numFmtId="0" fontId="121" fillId="0" borderId="78" applyFill="0" applyAlignment="0"/>
    <xf numFmtId="0" fontId="121" fillId="0" borderId="78" applyFill="0" applyAlignment="0"/>
    <xf numFmtId="0" fontId="121" fillId="0" borderId="78" applyFill="0" applyAlignment="0"/>
    <xf numFmtId="0" fontId="121" fillId="0" borderId="78" applyFill="0" applyAlignment="0"/>
    <xf numFmtId="0" fontId="121" fillId="0" borderId="78" applyFill="0" applyAlignment="0"/>
    <xf numFmtId="0" fontId="121" fillId="0" borderId="78" applyFill="0" applyAlignment="0"/>
    <xf numFmtId="0" fontId="121" fillId="0" borderId="78" applyFill="0" applyAlignment="0"/>
    <xf numFmtId="0" fontId="121" fillId="0" borderId="78" applyFill="0"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47" fillId="0" borderId="78" applyAlignment="0"/>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lignment horizontal="left" indent="2"/>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0" fontId="151" fillId="0" borderId="84" applyNumberFormat="0" applyFont="0" applyBorder="0" applyAlignment="0">
      <alignment horizontal="center"/>
    </xf>
    <xf numFmtId="253" fontId="128" fillId="0" borderId="84"/>
    <xf numFmtId="253" fontId="128" fillId="0" borderId="84"/>
    <xf numFmtId="253" fontId="128" fillId="0" borderId="84"/>
    <xf numFmtId="253" fontId="128" fillId="0" borderId="84"/>
    <xf numFmtId="227" fontId="208" fillId="52" borderId="84" applyNumberFormat="0" applyAlignment="0">
      <alignment horizontal="left" vertical="top"/>
    </xf>
    <xf numFmtId="227" fontId="208" fillId="52" borderId="84" applyNumberFormat="0" applyAlignment="0">
      <alignment horizontal="left" vertical="top"/>
    </xf>
    <xf numFmtId="227" fontId="208" fillId="52" borderId="84" applyNumberFormat="0" applyAlignment="0">
      <alignment horizontal="left" vertical="top"/>
    </xf>
    <xf numFmtId="227" fontId="208" fillId="52" borderId="84" applyNumberFormat="0" applyAlignment="0">
      <alignment horizontal="left" vertical="top"/>
    </xf>
    <xf numFmtId="49" fontId="210" fillId="0" borderId="84">
      <alignment vertical="center"/>
    </xf>
    <xf numFmtId="49" fontId="210" fillId="0" borderId="84">
      <alignment vertical="center"/>
    </xf>
    <xf numFmtId="49" fontId="210" fillId="0" borderId="84">
      <alignment vertical="center"/>
    </xf>
    <xf numFmtId="49" fontId="210" fillId="0" borderId="84">
      <alignment vertical="center"/>
    </xf>
    <xf numFmtId="10" fontId="125" fillId="50" borderId="84" applyNumberFormat="0" applyBorder="0" applyAlignment="0" applyProtection="0"/>
    <xf numFmtId="10" fontId="125" fillId="50" borderId="84" applyNumberFormat="0" applyBorder="0" applyAlignment="0" applyProtection="0"/>
    <xf numFmtId="10" fontId="125" fillId="50" borderId="84" applyNumberFormat="0" applyBorder="0" applyAlignment="0" applyProtection="0"/>
    <xf numFmtId="10" fontId="125" fillId="50" borderId="84" applyNumberFormat="0" applyBorder="0" applyAlignment="0" applyProtection="0"/>
    <xf numFmtId="0" fontId="87" fillId="0" borderId="84"/>
    <xf numFmtId="0" fontId="87" fillId="0" borderId="84"/>
    <xf numFmtId="0" fontId="87" fillId="0" borderId="84"/>
    <xf numFmtId="0" fontId="87" fillId="0" borderId="84"/>
    <xf numFmtId="0" fontId="224" fillId="0" borderId="84" applyNumberFormat="0" applyFont="0" applyFill="0" applyBorder="0" applyAlignment="0">
      <alignment horizontal="center"/>
    </xf>
    <xf numFmtId="0" fontId="224" fillId="0" borderId="84" applyNumberFormat="0" applyFont="0" applyFill="0" applyBorder="0" applyAlignment="0">
      <alignment horizontal="center"/>
    </xf>
    <xf numFmtId="0" fontId="224" fillId="0" borderId="84" applyNumberFormat="0" applyFont="0" applyFill="0" applyBorder="0" applyAlignment="0">
      <alignment horizontal="center"/>
    </xf>
    <xf numFmtId="0" fontId="224" fillId="0" borderId="84" applyNumberFormat="0" applyFont="0" applyFill="0" applyBorder="0" applyAlignment="0">
      <alignment horizontal="center"/>
    </xf>
    <xf numFmtId="214" fontId="87" fillId="0" borderId="84"/>
    <xf numFmtId="214" fontId="87" fillId="0" borderId="84"/>
    <xf numFmtId="214" fontId="87" fillId="0" borderId="84"/>
    <xf numFmtId="214" fontId="87" fillId="0" borderId="84"/>
    <xf numFmtId="0" fontId="270" fillId="69" borderId="84">
      <alignment horizontal="left" vertical="center"/>
    </xf>
    <xf numFmtId="0" fontId="270" fillId="69" borderId="84">
      <alignment horizontal="left" vertical="center"/>
    </xf>
    <xf numFmtId="0" fontId="270" fillId="69" borderId="84">
      <alignment horizontal="left" vertical="center"/>
    </xf>
    <xf numFmtId="0" fontId="270" fillId="69" borderId="84">
      <alignment horizontal="left" vertical="center"/>
    </xf>
    <xf numFmtId="0" fontId="41" fillId="0" borderId="0"/>
    <xf numFmtId="170" fontId="47" fillId="0" borderId="0" applyFont="0" applyFill="0" applyBorder="0" applyAlignment="0" applyProtection="0"/>
    <xf numFmtId="9" fontId="47" fillId="0" borderId="0" applyFont="0" applyFill="0" applyBorder="0" applyAlignment="0" applyProtection="0"/>
    <xf numFmtId="0" fontId="295" fillId="0" borderId="0" applyNumberFormat="0" applyFill="0" applyBorder="0" applyAlignment="0" applyProtection="0">
      <alignment vertical="top"/>
      <protection locked="0"/>
    </xf>
    <xf numFmtId="0" fontId="109" fillId="0" borderId="0"/>
    <xf numFmtId="0" fontId="300" fillId="0" borderId="0"/>
    <xf numFmtId="0" fontId="47" fillId="0" borderId="0"/>
    <xf numFmtId="0" fontId="56" fillId="0" borderId="0"/>
    <xf numFmtId="170" fontId="41" fillId="0" borderId="0" applyFont="0" applyFill="0" applyBorder="0" applyAlignment="0" applyProtection="0"/>
    <xf numFmtId="0" fontId="160" fillId="0" borderId="0" applyProtection="0"/>
    <xf numFmtId="0" fontId="1" fillId="0" borderId="0"/>
    <xf numFmtId="0" fontId="41" fillId="0" borderId="0"/>
  </cellStyleXfs>
  <cellXfs count="937">
    <xf numFmtId="0" fontId="0" fillId="0" borderId="0" xfId="0"/>
    <xf numFmtId="0" fontId="9" fillId="0" borderId="2" xfId="0" applyFont="1" applyBorder="1" applyAlignment="1">
      <alignment horizontal="center" vertical="center"/>
    </xf>
    <xf numFmtId="0" fontId="9" fillId="0" borderId="0" xfId="0" applyFont="1" applyAlignment="1">
      <alignment vertical="center"/>
    </xf>
    <xf numFmtId="0" fontId="9" fillId="0" borderId="2" xfId="0" quotePrefix="1" applyFont="1" applyBorder="1" applyAlignment="1">
      <alignment horizontal="center"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Continuous" vertical="center"/>
    </xf>
    <xf numFmtId="0" fontId="5" fillId="0" borderId="0" xfId="0" quotePrefix="1" applyFont="1" applyAlignment="1">
      <alignment horizontal="centerContinuous" vertical="center"/>
    </xf>
    <xf numFmtId="0" fontId="7" fillId="0" borderId="0" xfId="0" applyFont="1" applyAlignment="1">
      <alignment vertical="center"/>
    </xf>
    <xf numFmtId="0" fontId="8" fillId="0" borderId="0" xfId="0" applyFont="1" applyAlignment="1">
      <alignment vertical="center"/>
    </xf>
    <xf numFmtId="0" fontId="12" fillId="0" borderId="0" xfId="0" applyFont="1" applyAlignment="1">
      <alignment vertical="center"/>
    </xf>
    <xf numFmtId="0" fontId="6" fillId="0" borderId="0" xfId="0" applyFont="1" applyAlignment="1">
      <alignment vertical="center"/>
    </xf>
    <xf numFmtId="0" fontId="5" fillId="0" borderId="2" xfId="0" applyFont="1" applyBorder="1" applyAlignment="1">
      <alignment horizontal="centerContinuous" vertical="center" wrapText="1"/>
    </xf>
    <xf numFmtId="0" fontId="5" fillId="0" borderId="5" xfId="0" applyFont="1" applyBorder="1" applyAlignment="1">
      <alignment horizontal="center" vertical="center"/>
    </xf>
    <xf numFmtId="0" fontId="10" fillId="0" borderId="5" xfId="0" applyFont="1" applyBorder="1" applyAlignment="1">
      <alignment vertical="center"/>
    </xf>
    <xf numFmtId="3" fontId="7" fillId="0" borderId="5" xfId="0" applyNumberFormat="1" applyFont="1" applyBorder="1" applyAlignment="1">
      <alignment vertical="center"/>
    </xf>
    <xf numFmtId="0" fontId="5" fillId="0" borderId="6" xfId="0" applyFont="1" applyBorder="1" applyAlignment="1">
      <alignment horizontal="center" vertical="center"/>
    </xf>
    <xf numFmtId="0" fontId="10" fillId="0" borderId="6" xfId="0" applyFont="1" applyBorder="1" applyAlignment="1">
      <alignment vertical="center"/>
    </xf>
    <xf numFmtId="3" fontId="7" fillId="0" borderId="6" xfId="0" applyNumberFormat="1" applyFont="1" applyBorder="1" applyAlignment="1">
      <alignment vertical="center"/>
    </xf>
    <xf numFmtId="0" fontId="7" fillId="0" borderId="6" xfId="0" applyFont="1" applyBorder="1" applyAlignment="1">
      <alignment horizontal="center" vertical="center"/>
    </xf>
    <xf numFmtId="0" fontId="7" fillId="0" borderId="6" xfId="0" applyFont="1" applyBorder="1" applyAlignment="1">
      <alignment vertical="center"/>
    </xf>
    <xf numFmtId="3" fontId="11" fillId="0" borderId="6" xfId="0" applyNumberFormat="1" applyFont="1" applyBorder="1" applyAlignment="1">
      <alignment vertical="center"/>
    </xf>
    <xf numFmtId="0" fontId="7" fillId="0" borderId="6" xfId="0" quotePrefix="1" applyFont="1" applyBorder="1" applyAlignment="1">
      <alignment horizontal="center" vertical="center"/>
    </xf>
    <xf numFmtId="0" fontId="5" fillId="0" borderId="6" xfId="0" applyFont="1" applyBorder="1" applyAlignment="1">
      <alignment vertical="center"/>
    </xf>
    <xf numFmtId="0" fontId="7" fillId="0" borderId="8" xfId="0" applyFont="1" applyBorder="1" applyAlignment="1">
      <alignment vertical="center"/>
    </xf>
    <xf numFmtId="0" fontId="21" fillId="0" borderId="5" xfId="0" applyFont="1" applyBorder="1" applyAlignment="1">
      <alignment horizontal="center" vertical="center"/>
    </xf>
    <xf numFmtId="0" fontId="21" fillId="0" borderId="0" xfId="0" applyFont="1" applyAlignment="1">
      <alignment vertical="center"/>
    </xf>
    <xf numFmtId="0" fontId="3" fillId="0" borderId="0" xfId="0" applyFont="1" applyAlignment="1">
      <alignment vertical="center"/>
    </xf>
    <xf numFmtId="0" fontId="25" fillId="0" borderId="6" xfId="4" applyFont="1" applyBorder="1" applyAlignment="1">
      <alignment vertical="center" wrapText="1"/>
    </xf>
    <xf numFmtId="0" fontId="25" fillId="0" borderId="8" xfId="4" applyFont="1" applyBorder="1" applyAlignment="1">
      <alignment vertical="center" wrapText="1"/>
    </xf>
    <xf numFmtId="3" fontId="7" fillId="0" borderId="8" xfId="0" applyNumberFormat="1" applyFont="1" applyBorder="1" applyAlignment="1">
      <alignment vertical="center"/>
    </xf>
    <xf numFmtId="0" fontId="12" fillId="0" borderId="0" xfId="0" applyFont="1" applyAlignment="1">
      <alignment horizontal="left" vertical="center"/>
    </xf>
    <xf numFmtId="3" fontId="6" fillId="0" borderId="6" xfId="0" applyNumberFormat="1" applyFont="1" applyBorder="1" applyAlignment="1">
      <alignment vertical="center"/>
    </xf>
    <xf numFmtId="0" fontId="6" fillId="0" borderId="6" xfId="0" applyFont="1" applyBorder="1" applyAlignment="1">
      <alignment horizontal="center" vertical="center"/>
    </xf>
    <xf numFmtId="0" fontId="7" fillId="0" borderId="6"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xf>
    <xf numFmtId="0" fontId="5" fillId="0" borderId="6" xfId="0" applyFont="1" applyBorder="1" applyAlignment="1">
      <alignment vertical="center" wrapText="1"/>
    </xf>
    <xf numFmtId="0" fontId="7" fillId="0" borderId="6" xfId="0" applyFont="1" applyBorder="1" applyAlignment="1">
      <alignment vertical="center" wrapText="1"/>
    </xf>
    <xf numFmtId="0" fontId="6" fillId="0" borderId="6" xfId="0" applyFont="1" applyBorder="1" applyAlignment="1">
      <alignment vertical="center" wrapText="1"/>
    </xf>
    <xf numFmtId="0" fontId="5" fillId="0" borderId="8" xfId="0" applyFont="1" applyBorder="1" applyAlignment="1">
      <alignment vertical="center" wrapText="1"/>
    </xf>
    <xf numFmtId="0" fontId="4" fillId="0" borderId="0" xfId="0" applyFont="1" applyAlignment="1">
      <alignment horizontal="right" vertical="center"/>
    </xf>
    <xf numFmtId="3" fontId="7" fillId="0" borderId="5" xfId="0" applyNumberFormat="1" applyFont="1" applyBorder="1" applyAlignment="1">
      <alignment horizontal="right" vertical="center"/>
    </xf>
    <xf numFmtId="3" fontId="11" fillId="0" borderId="6" xfId="0" applyNumberFormat="1" applyFont="1" applyBorder="1" applyAlignment="1">
      <alignment horizontal="right" vertical="center"/>
    </xf>
    <xf numFmtId="3" fontId="7" fillId="0" borderId="6" xfId="0" applyNumberFormat="1" applyFont="1" applyBorder="1" applyAlignment="1">
      <alignment horizontal="right" vertical="center"/>
    </xf>
    <xf numFmtId="171" fontId="7" fillId="0" borderId="6" xfId="1" applyNumberFormat="1" applyFont="1" applyBorder="1" applyAlignment="1">
      <alignment vertical="center" wrapText="1"/>
    </xf>
    <xf numFmtId="3" fontId="7" fillId="0" borderId="8" xfId="0" applyNumberFormat="1" applyFont="1" applyBorder="1" applyAlignment="1">
      <alignment horizontal="right" vertical="center"/>
    </xf>
    <xf numFmtId="0" fontId="26" fillId="0" borderId="0" xfId="4" applyFont="1" applyAlignment="1">
      <alignment vertical="center"/>
    </xf>
    <xf numFmtId="0" fontId="26" fillId="0" borderId="0" xfId="4" applyFont="1" applyAlignment="1">
      <alignment horizontal="right" vertical="center" wrapText="1"/>
    </xf>
    <xf numFmtId="0" fontId="33" fillId="0" borderId="9" xfId="4" applyFont="1" applyBorder="1" applyAlignment="1">
      <alignment horizontal="center" vertical="center" wrapText="1"/>
    </xf>
    <xf numFmtId="0" fontId="36" fillId="0" borderId="9" xfId="4" applyFont="1" applyBorder="1" applyAlignment="1">
      <alignment vertical="center" wrapText="1"/>
    </xf>
    <xf numFmtId="3" fontId="33" fillId="0" borderId="9" xfId="4" applyNumberFormat="1" applyFont="1" applyBorder="1" applyAlignment="1">
      <alignment horizontal="right" vertical="center" wrapText="1"/>
    </xf>
    <xf numFmtId="3" fontId="35" fillId="0" borderId="9" xfId="4" applyNumberFormat="1" applyFont="1" applyBorder="1" applyAlignment="1">
      <alignment horizontal="right" vertical="center" wrapText="1"/>
    </xf>
    <xf numFmtId="0" fontId="36" fillId="0" borderId="9" xfId="4" applyFont="1" applyBorder="1" applyAlignment="1">
      <alignment horizontal="center" vertical="center" wrapText="1"/>
    </xf>
    <xf numFmtId="3" fontId="37" fillId="0" borderId="9" xfId="4" applyNumberFormat="1" applyFont="1" applyBorder="1" applyAlignment="1">
      <alignment horizontal="right" vertical="center" wrapText="1"/>
    </xf>
    <xf numFmtId="0" fontId="36" fillId="0" borderId="14" xfId="4" applyFont="1" applyBorder="1" applyAlignment="1">
      <alignment horizontal="center" vertical="center" wrapText="1"/>
    </xf>
    <xf numFmtId="0" fontId="36" fillId="0" borderId="14" xfId="4" applyFont="1" applyBorder="1" applyAlignment="1">
      <alignment vertical="center" wrapText="1"/>
    </xf>
    <xf numFmtId="3" fontId="33" fillId="0" borderId="14" xfId="4" applyNumberFormat="1" applyFont="1" applyBorder="1" applyAlignment="1">
      <alignment horizontal="right" vertical="center" wrapText="1"/>
    </xf>
    <xf numFmtId="0" fontId="27" fillId="0" borderId="0" xfId="4" applyFont="1" applyAlignment="1">
      <alignment vertical="center"/>
    </xf>
    <xf numFmtId="0" fontId="39" fillId="0" borderId="0" xfId="4" applyFont="1" applyAlignment="1">
      <alignment vertical="center"/>
    </xf>
    <xf numFmtId="0" fontId="19" fillId="0" borderId="0" xfId="4" applyFont="1" applyAlignment="1">
      <alignment vertical="center"/>
    </xf>
    <xf numFmtId="0" fontId="42" fillId="0" borderId="3" xfId="5" applyFont="1" applyBorder="1" applyAlignment="1">
      <alignment vertical="center"/>
    </xf>
    <xf numFmtId="0" fontId="42" fillId="0" borderId="0" xfId="5" applyFont="1" applyAlignment="1">
      <alignment vertical="center"/>
    </xf>
    <xf numFmtId="0" fontId="27" fillId="0" borderId="0" xfId="6" applyFont="1" applyAlignment="1">
      <alignment vertical="center"/>
    </xf>
    <xf numFmtId="0" fontId="38" fillId="0" borderId="0" xfId="6" applyFont="1" applyAlignment="1">
      <alignment vertical="center"/>
    </xf>
    <xf numFmtId="0" fontId="28" fillId="0" borderId="15" xfId="6" applyFont="1" applyBorder="1" applyAlignment="1">
      <alignment vertical="center"/>
    </xf>
    <xf numFmtId="0" fontId="28" fillId="0" borderId="15" xfId="6" applyFont="1" applyBorder="1" applyAlignment="1">
      <alignment horizontal="center" vertical="center"/>
    </xf>
    <xf numFmtId="3" fontId="28" fillId="0" borderId="15" xfId="6" applyNumberFormat="1" applyFont="1" applyBorder="1" applyAlignment="1">
      <alignment vertical="center"/>
    </xf>
    <xf numFmtId="0" fontId="28" fillId="0" borderId="0" xfId="6" applyFont="1" applyAlignment="1">
      <alignment vertical="center"/>
    </xf>
    <xf numFmtId="0" fontId="27" fillId="0" borderId="6" xfId="6" quotePrefix="1" applyFont="1" applyBorder="1" applyAlignment="1">
      <alignment horizontal="center" vertical="center"/>
    </xf>
    <xf numFmtId="0" fontId="27" fillId="2" borderId="6" xfId="5" applyFont="1" applyFill="1" applyBorder="1" applyAlignment="1">
      <alignment horizontal="left" vertical="center" wrapText="1"/>
    </xf>
    <xf numFmtId="3" fontId="27" fillId="0" borderId="6" xfId="6" applyNumberFormat="1" applyFont="1" applyBorder="1" applyAlignment="1">
      <alignment vertical="center"/>
    </xf>
    <xf numFmtId="0" fontId="27" fillId="0" borderId="8" xfId="6" applyFont="1" applyBorder="1" applyAlignment="1">
      <alignment horizontal="center" vertical="center"/>
    </xf>
    <xf numFmtId="0" fontId="27" fillId="0" borderId="8" xfId="6" applyFont="1" applyBorder="1" applyAlignment="1">
      <alignment horizontal="left" vertical="center" wrapText="1"/>
    </xf>
    <xf numFmtId="3" fontId="27" fillId="0" borderId="8" xfId="6" applyNumberFormat="1" applyFont="1" applyBorder="1" applyAlignment="1">
      <alignment vertical="center"/>
    </xf>
    <xf numFmtId="0" fontId="6" fillId="0" borderId="0" xfId="0" applyFont="1" applyAlignment="1">
      <alignment horizontal="center" vertical="center"/>
    </xf>
    <xf numFmtId="3" fontId="21" fillId="0" borderId="5" xfId="0" applyNumberFormat="1" applyFont="1" applyBorder="1" applyAlignment="1">
      <alignment vertical="center"/>
    </xf>
    <xf numFmtId="0" fontId="10" fillId="0" borderId="5" xfId="0" applyFont="1" applyBorder="1" applyAlignment="1">
      <alignment vertical="center" wrapText="1"/>
    </xf>
    <xf numFmtId="0" fontId="36" fillId="0" borderId="20" xfId="0" applyFont="1" applyBorder="1" applyAlignment="1">
      <alignment horizontal="centerContinuous" vertical="center"/>
    </xf>
    <xf numFmtId="0" fontId="36" fillId="0" borderId="18" xfId="0" applyFont="1" applyBorder="1" applyAlignment="1">
      <alignment horizontal="centerContinuous" vertical="center"/>
    </xf>
    <xf numFmtId="3" fontId="7" fillId="0" borderId="22" xfId="0" applyNumberFormat="1" applyFont="1" applyBorder="1" applyAlignment="1">
      <alignment vertical="center"/>
    </xf>
    <xf numFmtId="3" fontId="11" fillId="0" borderId="23" xfId="0" applyNumberFormat="1" applyFont="1" applyBorder="1" applyAlignment="1">
      <alignment vertical="center"/>
    </xf>
    <xf numFmtId="3" fontId="7" fillId="0" borderId="23" xfId="0" applyNumberFormat="1" applyFont="1" applyBorder="1" applyAlignment="1">
      <alignment vertical="center"/>
    </xf>
    <xf numFmtId="3" fontId="7" fillId="0" borderId="7" xfId="0" applyNumberFormat="1" applyFont="1" applyBorder="1" applyAlignment="1">
      <alignment vertical="center"/>
    </xf>
    <xf numFmtId="0" fontId="6" fillId="0" borderId="6" xfId="0" quotePrefix="1" applyFont="1" applyBorder="1" applyAlignment="1">
      <alignment horizontal="center" vertical="center"/>
    </xf>
    <xf numFmtId="0" fontId="6" fillId="0" borderId="6" xfId="0" applyFont="1" applyBorder="1" applyAlignment="1">
      <alignment vertical="center"/>
    </xf>
    <xf numFmtId="3" fontId="7" fillId="0" borderId="24" xfId="0" applyNumberFormat="1" applyFont="1" applyBorder="1" applyAlignment="1">
      <alignment vertical="center"/>
    </xf>
    <xf numFmtId="0" fontId="12" fillId="0" borderId="0" xfId="0" quotePrefix="1" applyFont="1" applyAlignment="1">
      <alignment vertical="center"/>
    </xf>
    <xf numFmtId="0" fontId="7" fillId="0" borderId="0" xfId="7" applyFont="1" applyAlignment="1">
      <alignment vertical="center"/>
    </xf>
    <xf numFmtId="3" fontId="48" fillId="0" borderId="6" xfId="0" applyNumberFormat="1" applyFont="1" applyBorder="1" applyAlignment="1">
      <alignment vertical="center"/>
    </xf>
    <xf numFmtId="3" fontId="21" fillId="0" borderId="6" xfId="0" applyNumberFormat="1" applyFont="1" applyBorder="1" applyAlignment="1">
      <alignment vertical="center"/>
    </xf>
    <xf numFmtId="0" fontId="5" fillId="0" borderId="2" xfId="0" applyFont="1" applyBorder="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center" wrapText="1"/>
    </xf>
    <xf numFmtId="0" fontId="6" fillId="0" borderId="0" xfId="0" applyFont="1" applyAlignment="1">
      <alignment horizontal="left" vertical="center"/>
    </xf>
    <xf numFmtId="0" fontId="12" fillId="0" borderId="0" xfId="0" quotePrefix="1" applyFont="1" applyAlignment="1">
      <alignment horizontal="left" vertical="center"/>
    </xf>
    <xf numFmtId="0" fontId="12" fillId="0" borderId="0" xfId="0" applyFont="1" applyAlignment="1">
      <alignment horizontal="left" vertical="center" wrapText="1"/>
    </xf>
    <xf numFmtId="0" fontId="43" fillId="0" borderId="2" xfId="6" applyFont="1" applyBorder="1" applyAlignment="1">
      <alignment horizontal="center" vertical="center" wrapText="1"/>
    </xf>
    <xf numFmtId="0" fontId="27" fillId="0" borderId="2" xfId="6" applyFont="1" applyBorder="1" applyAlignment="1">
      <alignment horizontal="center" vertical="center" wrapText="1"/>
    </xf>
    <xf numFmtId="172" fontId="5" fillId="0" borderId="2" xfId="2" applyNumberFormat="1" applyFont="1" applyBorder="1" applyAlignment="1">
      <alignment horizontal="center" vertical="center" wrapText="1"/>
    </xf>
    <xf numFmtId="173" fontId="21" fillId="0" borderId="6" xfId="0" applyNumberFormat="1" applyFont="1" applyBorder="1" applyAlignment="1">
      <alignment vertical="center"/>
    </xf>
    <xf numFmtId="0" fontId="48" fillId="0" borderId="6" xfId="0" quotePrefix="1" applyFont="1" applyBorder="1" applyAlignment="1">
      <alignment horizontal="center" vertical="center"/>
    </xf>
    <xf numFmtId="0" fontId="48" fillId="0" borderId="6" xfId="0" applyFont="1" applyBorder="1" applyAlignment="1">
      <alignment vertical="center" wrapText="1"/>
    </xf>
    <xf numFmtId="173" fontId="48" fillId="0" borderId="6" xfId="0" applyNumberFormat="1" applyFont="1" applyBorder="1" applyAlignment="1">
      <alignment vertical="center"/>
    </xf>
    <xf numFmtId="0" fontId="48" fillId="0" borderId="0" xfId="0" applyFont="1" applyAlignment="1">
      <alignment vertical="center"/>
    </xf>
    <xf numFmtId="173" fontId="7" fillId="0" borderId="6" xfId="0" applyNumberFormat="1" applyFont="1" applyBorder="1" applyAlignment="1">
      <alignment vertical="center"/>
    </xf>
    <xf numFmtId="3" fontId="7" fillId="0" borderId="0" xfId="0" applyNumberFormat="1" applyFont="1" applyAlignment="1">
      <alignment vertical="center"/>
    </xf>
    <xf numFmtId="3" fontId="21" fillId="0" borderId="8" xfId="0" applyNumberFormat="1" applyFont="1" applyBorder="1" applyAlignment="1">
      <alignment vertical="center"/>
    </xf>
    <xf numFmtId="173" fontId="7" fillId="0" borderId="8" xfId="0" applyNumberFormat="1" applyFont="1" applyBorder="1" applyAlignment="1">
      <alignment vertical="center"/>
    </xf>
    <xf numFmtId="0" fontId="36" fillId="0" borderId="0" xfId="0" applyFont="1" applyAlignment="1">
      <alignment horizontal="centerContinuous" vertical="center"/>
    </xf>
    <xf numFmtId="0" fontId="36" fillId="0" borderId="25" xfId="0" applyFont="1" applyBorder="1" applyAlignment="1">
      <alignment horizontal="centerContinuous"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5" fillId="0" borderId="5" xfId="0" applyFont="1" applyBorder="1" applyAlignment="1">
      <alignment horizontal="center" vertical="center" wrapText="1"/>
    </xf>
    <xf numFmtId="3" fontId="21" fillId="0" borderId="5" xfId="0" applyNumberFormat="1" applyFont="1" applyBorder="1" applyAlignment="1">
      <alignment horizontal="right" vertical="center"/>
    </xf>
    <xf numFmtId="173" fontId="21" fillId="0" borderId="5" xfId="0" applyNumberFormat="1" applyFont="1" applyBorder="1" applyAlignment="1">
      <alignment horizontal="right" vertical="center"/>
    </xf>
    <xf numFmtId="3" fontId="21" fillId="0" borderId="6" xfId="0" applyNumberFormat="1" applyFont="1" applyBorder="1" applyAlignment="1">
      <alignment horizontal="right" vertical="center"/>
    </xf>
    <xf numFmtId="173" fontId="21" fillId="0" borderId="6" xfId="0" applyNumberFormat="1" applyFont="1" applyBorder="1" applyAlignment="1">
      <alignment horizontal="right" vertical="center"/>
    </xf>
    <xf numFmtId="3" fontId="48" fillId="0" borderId="6" xfId="0" applyNumberFormat="1" applyFont="1" applyBorder="1" applyAlignment="1">
      <alignment horizontal="right" vertical="center"/>
    </xf>
    <xf numFmtId="173" fontId="7" fillId="0" borderId="6" xfId="0" applyNumberFormat="1" applyFont="1" applyBorder="1" applyAlignment="1">
      <alignment horizontal="right" vertical="center"/>
    </xf>
    <xf numFmtId="3" fontId="50" fillId="0" borderId="6" xfId="0" applyNumberFormat="1" applyFont="1" applyBorder="1" applyAlignment="1">
      <alignment horizontal="right" vertical="center"/>
    </xf>
    <xf numFmtId="3" fontId="50" fillId="0" borderId="23" xfId="0" applyNumberFormat="1" applyFont="1" applyBorder="1" applyAlignment="1">
      <alignment vertical="center"/>
    </xf>
    <xf numFmtId="3" fontId="50" fillId="0" borderId="7" xfId="0" applyNumberFormat="1" applyFont="1" applyBorder="1" applyAlignment="1">
      <alignment vertical="center"/>
    </xf>
    <xf numFmtId="0" fontId="50" fillId="0" borderId="0" xfId="0" applyFont="1" applyAlignment="1">
      <alignment vertical="center"/>
    </xf>
    <xf numFmtId="0" fontId="50" fillId="0" borderId="6" xfId="0" quotePrefix="1" applyFont="1" applyBorder="1" applyAlignment="1">
      <alignment horizontal="center" vertical="center"/>
    </xf>
    <xf numFmtId="173" fontId="50" fillId="0" borderId="6" xfId="0" applyNumberFormat="1" applyFont="1" applyBorder="1" applyAlignment="1">
      <alignment horizontal="right" vertical="center"/>
    </xf>
    <xf numFmtId="0" fontId="50" fillId="0" borderId="6" xfId="0" applyFont="1" applyBorder="1" applyAlignment="1">
      <alignment vertical="center" wrapText="1"/>
    </xf>
    <xf numFmtId="173" fontId="7" fillId="0" borderId="8" xfId="0" applyNumberFormat="1" applyFont="1" applyBorder="1" applyAlignment="1">
      <alignment horizontal="right" vertical="center"/>
    </xf>
    <xf numFmtId="3" fontId="7" fillId="0" borderId="0" xfId="0" applyNumberFormat="1" applyFont="1" applyAlignment="1">
      <alignment horizontal="right" vertical="center"/>
    </xf>
    <xf numFmtId="0" fontId="12" fillId="0" borderId="19" xfId="0" quotePrefix="1" applyFont="1" applyBorder="1" applyAlignment="1">
      <alignment vertical="center"/>
    </xf>
    <xf numFmtId="0" fontId="6" fillId="0" borderId="0" xfId="0" quotePrefix="1" applyFont="1" applyAlignment="1">
      <alignment horizontal="left" vertical="center"/>
    </xf>
    <xf numFmtId="0" fontId="48" fillId="0" borderId="6" xfId="0" applyFont="1" applyBorder="1" applyAlignment="1">
      <alignment vertical="center"/>
    </xf>
    <xf numFmtId="0" fontId="48" fillId="0" borderId="6" xfId="0" applyFont="1" applyBorder="1" applyAlignment="1">
      <alignment horizontal="center" vertical="center"/>
    </xf>
    <xf numFmtId="0" fontId="15" fillId="0" borderId="6" xfId="0" applyFont="1" applyBorder="1" applyAlignment="1">
      <alignment vertical="center"/>
    </xf>
    <xf numFmtId="0" fontId="48" fillId="0" borderId="8" xfId="0" applyFont="1" applyBorder="1" applyAlignment="1">
      <alignment vertical="center"/>
    </xf>
    <xf numFmtId="0" fontId="12" fillId="0" borderId="0" xfId="0" applyFont="1" applyAlignment="1">
      <alignment vertical="center" wrapText="1"/>
    </xf>
    <xf numFmtId="0" fontId="12" fillId="0" borderId="0" xfId="0" applyFont="1" applyAlignment="1">
      <alignment horizontal="center" vertical="center" wrapText="1"/>
    </xf>
    <xf numFmtId="173" fontId="48" fillId="0" borderId="6" xfId="0" applyNumberFormat="1" applyFont="1" applyBorder="1" applyAlignment="1">
      <alignment horizontal="right" vertical="center"/>
    </xf>
    <xf numFmtId="173" fontId="7" fillId="0" borderId="5" xfId="0" applyNumberFormat="1" applyFont="1" applyBorder="1" applyAlignment="1">
      <alignment vertical="center"/>
    </xf>
    <xf numFmtId="173" fontId="11" fillId="0" borderId="6" xfId="0" applyNumberFormat="1" applyFont="1" applyBorder="1" applyAlignment="1">
      <alignment vertical="center"/>
    </xf>
    <xf numFmtId="0" fontId="51" fillId="0" borderId="0" xfId="0" applyFont="1" applyAlignment="1">
      <alignment vertical="center"/>
    </xf>
    <xf numFmtId="3" fontId="48" fillId="0" borderId="15" xfId="0" applyNumberFormat="1" applyFont="1" applyBorder="1"/>
    <xf numFmtId="3" fontId="22" fillId="0" borderId="15" xfId="0" applyNumberFormat="1" applyFont="1" applyBorder="1"/>
    <xf numFmtId="3" fontId="48" fillId="0" borderId="6" xfId="0" applyNumberFormat="1" applyFont="1" applyBorder="1"/>
    <xf numFmtId="3" fontId="22" fillId="0" borderId="6" xfId="0" applyNumberFormat="1" applyFont="1" applyBorder="1"/>
    <xf numFmtId="3" fontId="48" fillId="0" borderId="8" xfId="0" applyNumberFormat="1" applyFont="1" applyBorder="1" applyAlignment="1">
      <alignment horizontal="right" vertical="center"/>
    </xf>
    <xf numFmtId="0" fontId="3" fillId="0" borderId="0" xfId="0" applyFont="1" applyAlignment="1">
      <alignment horizontal="left" vertical="center"/>
    </xf>
    <xf numFmtId="3" fontId="5" fillId="0" borderId="6" xfId="0" applyNumberFormat="1" applyFont="1" applyBorder="1" applyAlignment="1">
      <alignment horizontal="right" vertical="center"/>
    </xf>
    <xf numFmtId="3" fontId="52" fillId="0" borderId="9" xfId="4" applyNumberFormat="1" applyFont="1" applyBorder="1" applyAlignment="1">
      <alignment horizontal="right" vertical="center" wrapText="1"/>
    </xf>
    <xf numFmtId="3" fontId="27" fillId="0" borderId="0" xfId="6" applyNumberFormat="1" applyFont="1" applyAlignment="1">
      <alignment vertical="center"/>
    </xf>
    <xf numFmtId="0" fontId="37" fillId="0" borderId="0" xfId="4" applyFont="1" applyAlignment="1">
      <alignment vertical="center"/>
    </xf>
    <xf numFmtId="0" fontId="37" fillId="0" borderId="0" xfId="4" applyFont="1" applyAlignment="1">
      <alignment horizontal="right" vertical="center" wrapText="1"/>
    </xf>
    <xf numFmtId="0" fontId="53" fillId="0" borderId="0" xfId="4" applyFont="1" applyAlignment="1">
      <alignment vertical="center"/>
    </xf>
    <xf numFmtId="0" fontId="54" fillId="0" borderId="0" xfId="4" applyFont="1" applyAlignment="1">
      <alignment vertical="center"/>
    </xf>
    <xf numFmtId="0" fontId="48" fillId="0" borderId="0" xfId="4" applyFont="1" applyAlignment="1">
      <alignment vertical="center"/>
    </xf>
    <xf numFmtId="0" fontId="55" fillId="0" borderId="0" xfId="4" applyFont="1" applyAlignment="1">
      <alignment vertical="center"/>
    </xf>
    <xf numFmtId="0" fontId="53" fillId="0" borderId="12" xfId="4" applyFont="1" applyBorder="1" applyAlignment="1">
      <alignment horizontal="center" vertical="center" wrapText="1"/>
    </xf>
    <xf numFmtId="0" fontId="37" fillId="0" borderId="13" xfId="4" applyFont="1" applyBorder="1" applyAlignment="1">
      <alignment horizontal="center" vertical="center" wrapText="1"/>
    </xf>
    <xf numFmtId="3" fontId="37" fillId="0" borderId="13" xfId="4" applyNumberFormat="1" applyFont="1" applyBorder="1" applyAlignment="1">
      <alignment horizontal="right" vertical="center" wrapText="1"/>
    </xf>
    <xf numFmtId="0" fontId="53" fillId="0" borderId="9" xfId="4" quotePrefix="1" applyFont="1" applyBorder="1" applyAlignment="1">
      <alignment horizontal="center" vertical="center" wrapText="1"/>
    </xf>
    <xf numFmtId="0" fontId="53" fillId="0" borderId="9" xfId="4" applyFont="1" applyBorder="1" applyAlignment="1">
      <alignment vertical="center" wrapText="1"/>
    </xf>
    <xf numFmtId="3" fontId="53" fillId="0" borderId="9" xfId="4" applyNumberFormat="1" applyFont="1" applyBorder="1" applyAlignment="1">
      <alignment horizontal="right" vertical="center" wrapText="1"/>
    </xf>
    <xf numFmtId="0" fontId="53" fillId="0" borderId="9" xfId="4" applyFont="1" applyBorder="1" applyAlignment="1">
      <alignment horizontal="left" vertical="center" wrapText="1"/>
    </xf>
    <xf numFmtId="0" fontId="28" fillId="0" borderId="0" xfId="4" applyFont="1" applyAlignment="1">
      <alignment vertical="center"/>
    </xf>
    <xf numFmtId="0" fontId="26" fillId="0" borderId="0" xfId="4" applyFont="1" applyAlignment="1">
      <alignment vertical="center" wrapText="1"/>
    </xf>
    <xf numFmtId="0" fontId="32" fillId="0" borderId="0" xfId="4" applyFont="1" applyAlignment="1">
      <alignment vertical="center"/>
    </xf>
    <xf numFmtId="0" fontId="57" fillId="0" borderId="12" xfId="4" applyFont="1" applyBorder="1" applyAlignment="1">
      <alignment horizontal="center" vertical="center" wrapText="1"/>
    </xf>
    <xf numFmtId="0" fontId="36" fillId="0" borderId="12" xfId="7" applyFont="1" applyBorder="1" applyAlignment="1">
      <alignment horizontal="center" vertical="center"/>
    </xf>
    <xf numFmtId="0" fontId="46" fillId="0" borderId="0" xfId="4" applyFont="1" applyAlignment="1">
      <alignment vertical="center"/>
    </xf>
    <xf numFmtId="0" fontId="26" fillId="0" borderId="13" xfId="4" applyFont="1" applyBorder="1" applyAlignment="1">
      <alignment vertical="center" wrapText="1"/>
    </xf>
    <xf numFmtId="0" fontId="26" fillId="0" borderId="13" xfId="4" applyFont="1" applyBorder="1" applyAlignment="1">
      <alignment horizontal="center" vertical="center" wrapText="1"/>
    </xf>
    <xf numFmtId="0" fontId="25" fillId="0" borderId="9" xfId="4" quotePrefix="1" applyFont="1" applyBorder="1" applyAlignment="1">
      <alignment horizontal="center" vertical="center" wrapText="1"/>
    </xf>
    <xf numFmtId="0" fontId="25" fillId="0" borderId="9" xfId="4" applyFont="1" applyBorder="1" applyAlignment="1">
      <alignment vertical="center" wrapText="1"/>
    </xf>
    <xf numFmtId="0" fontId="25" fillId="0" borderId="10" xfId="4" quotePrefix="1" applyFont="1" applyBorder="1" applyAlignment="1">
      <alignment horizontal="center" vertical="center" wrapText="1"/>
    </xf>
    <xf numFmtId="0" fontId="3" fillId="0" borderId="2" xfId="0" quotePrefix="1" applyFont="1" applyBorder="1" applyAlignment="1">
      <alignment horizontal="center" vertical="center"/>
    </xf>
    <xf numFmtId="0" fontId="14" fillId="0" borderId="2" xfId="0" quotePrefix="1" applyFont="1" applyBorder="1" applyAlignment="1">
      <alignment horizontal="center" vertical="center"/>
    </xf>
    <xf numFmtId="0" fontId="25" fillId="0" borderId="12" xfId="4" applyFont="1" applyBorder="1" applyAlignment="1">
      <alignment horizontal="center" vertical="center" wrapText="1"/>
    </xf>
    <xf numFmtId="0" fontId="25" fillId="0" borderId="13" xfId="4" applyFont="1" applyBorder="1" applyAlignment="1">
      <alignment vertical="center" wrapText="1"/>
    </xf>
    <xf numFmtId="174" fontId="26" fillId="0" borderId="13" xfId="4" applyNumberFormat="1" applyFont="1" applyBorder="1" applyAlignment="1">
      <alignment horizontal="right" vertical="center" wrapText="1"/>
    </xf>
    <xf numFmtId="174" fontId="25" fillId="0" borderId="27" xfId="4" applyNumberFormat="1" applyFont="1" applyBorder="1" applyAlignment="1">
      <alignment horizontal="right" vertical="center" wrapText="1"/>
    </xf>
    <xf numFmtId="174" fontId="25" fillId="0" borderId="28" xfId="4" applyNumberFormat="1" applyFont="1" applyBorder="1" applyAlignment="1">
      <alignment horizontal="right" vertical="center" wrapText="1"/>
    </xf>
    <xf numFmtId="174" fontId="25" fillId="0" borderId="10" xfId="4" applyNumberFormat="1" applyFont="1" applyBorder="1" applyAlignment="1">
      <alignment horizontal="right" vertical="center" wrapText="1"/>
    </xf>
    <xf numFmtId="1" fontId="7" fillId="0" borderId="0" xfId="8" applyNumberFormat="1" applyFont="1" applyAlignment="1">
      <alignment horizontal="center" vertical="center" readingOrder="1"/>
    </xf>
    <xf numFmtId="1" fontId="61" fillId="0" borderId="0" xfId="8" applyNumberFormat="1" applyFont="1" applyAlignment="1">
      <alignment vertical="center" readingOrder="1"/>
    </xf>
    <xf numFmtId="1" fontId="6" fillId="0" borderId="0" xfId="8" applyNumberFormat="1" applyFont="1" applyAlignment="1">
      <alignment horizontal="center" vertical="center" readingOrder="1"/>
    </xf>
    <xf numFmtId="1" fontId="62" fillId="2" borderId="0" xfId="8" applyNumberFormat="1" applyFont="1" applyFill="1" applyAlignment="1">
      <alignment vertical="center" wrapText="1"/>
    </xf>
    <xf numFmtId="1" fontId="63" fillId="0" borderId="0" xfId="8" applyNumberFormat="1" applyFont="1" applyAlignment="1">
      <alignment horizontal="center" vertical="center" readingOrder="1"/>
    </xf>
    <xf numFmtId="9" fontId="7" fillId="0" borderId="6" xfId="0" applyNumberFormat="1" applyFont="1" applyBorder="1" applyAlignment="1">
      <alignment vertical="center"/>
    </xf>
    <xf numFmtId="9" fontId="21" fillId="0" borderId="5" xfId="0" applyNumberFormat="1" applyFont="1" applyBorder="1" applyAlignment="1">
      <alignment vertical="center"/>
    </xf>
    <xf numFmtId="9" fontId="21" fillId="0" borderId="6" xfId="0" applyNumberFormat="1" applyFont="1" applyBorder="1" applyAlignment="1">
      <alignment vertical="center"/>
    </xf>
    <xf numFmtId="3" fontId="27" fillId="0" borderId="0" xfId="4" applyNumberFormat="1" applyFont="1" applyAlignment="1">
      <alignment vertical="center"/>
    </xf>
    <xf numFmtId="0" fontId="5" fillId="0" borderId="0" xfId="0" applyFont="1" applyAlignment="1">
      <alignment horizontal="right" vertical="center"/>
    </xf>
    <xf numFmtId="0" fontId="5" fillId="0" borderId="2"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50" fillId="0" borderId="0" xfId="0" applyFont="1" applyAlignment="1">
      <alignment horizontal="center" vertical="center"/>
    </xf>
    <xf numFmtId="0" fontId="31" fillId="0" borderId="0" xfId="4" applyFont="1" applyAlignment="1">
      <alignment horizontal="center"/>
    </xf>
    <xf numFmtId="0" fontId="20" fillId="0" borderId="0" xfId="4" applyFont="1" applyAlignment="1">
      <alignment horizontal="center" vertical="center"/>
    </xf>
    <xf numFmtId="0" fontId="40" fillId="0" borderId="0" xfId="4" applyFont="1" applyAlignment="1">
      <alignment horizontal="center" vertical="center"/>
    </xf>
    <xf numFmtId="0" fontId="26" fillId="0" borderId="12" xfId="4" applyFont="1" applyBorder="1" applyAlignment="1">
      <alignment horizontal="center" vertical="center" wrapText="1"/>
    </xf>
    <xf numFmtId="0" fontId="66" fillId="0" borderId="0" xfId="0" applyFont="1" applyAlignment="1">
      <alignment vertical="center"/>
    </xf>
    <xf numFmtId="1" fontId="4" fillId="0" borderId="0" xfId="8" applyNumberFormat="1" applyFont="1" applyAlignment="1">
      <alignment vertical="center"/>
    </xf>
    <xf numFmtId="3" fontId="4" fillId="0" borderId="6" xfId="8" applyNumberFormat="1" applyFont="1" applyBorder="1" applyAlignment="1">
      <alignment vertical="center" wrapText="1"/>
    </xf>
    <xf numFmtId="3" fontId="4" fillId="0" borderId="6" xfId="8" applyNumberFormat="1" applyFont="1" applyBorder="1" applyAlignment="1">
      <alignment horizontal="center" vertical="center" wrapText="1"/>
    </xf>
    <xf numFmtId="3" fontId="4" fillId="0" borderId="6" xfId="8" applyNumberFormat="1" applyFont="1" applyBorder="1" applyAlignment="1">
      <alignment horizontal="center" vertical="center"/>
    </xf>
    <xf numFmtId="3" fontId="4" fillId="0" borderId="0" xfId="8" applyNumberFormat="1" applyFont="1" applyAlignment="1">
      <alignment vertical="center"/>
    </xf>
    <xf numFmtId="3" fontId="3" fillId="0" borderId="6" xfId="8" applyNumberFormat="1" applyFont="1" applyBorder="1" applyAlignment="1">
      <alignment horizontal="center" vertical="center"/>
    </xf>
    <xf numFmtId="3" fontId="3" fillId="0" borderId="0" xfId="8" applyNumberFormat="1" applyFont="1" applyAlignment="1">
      <alignment vertical="center"/>
    </xf>
    <xf numFmtId="3" fontId="3" fillId="0" borderId="6" xfId="8" applyNumberFormat="1" applyFont="1" applyBorder="1" applyAlignment="1">
      <alignment horizontal="left" vertical="center" wrapText="1"/>
    </xf>
    <xf numFmtId="3" fontId="3" fillId="0" borderId="6" xfId="8" applyNumberFormat="1" applyFont="1" applyBorder="1" applyAlignment="1">
      <alignment horizontal="center" vertical="center" wrapText="1"/>
    </xf>
    <xf numFmtId="3" fontId="3" fillId="0" borderId="6" xfId="8" applyNumberFormat="1" applyFont="1" applyBorder="1" applyAlignment="1">
      <alignment horizontal="right" vertical="center" wrapText="1"/>
    </xf>
    <xf numFmtId="3" fontId="3" fillId="0" borderId="0" xfId="8" applyNumberFormat="1" applyFont="1" applyAlignment="1">
      <alignment vertical="center" wrapText="1"/>
    </xf>
    <xf numFmtId="49" fontId="3" fillId="0" borderId="6" xfId="8" applyNumberFormat="1" applyFont="1" applyBorder="1" applyAlignment="1">
      <alignment horizontal="center" vertical="center"/>
    </xf>
    <xf numFmtId="1" fontId="3" fillId="0" borderId="6" xfId="8" applyNumberFormat="1" applyFont="1" applyBorder="1" applyAlignment="1">
      <alignment horizontal="left" vertical="center" wrapText="1"/>
    </xf>
    <xf numFmtId="1" fontId="3" fillId="0" borderId="6" xfId="8" applyNumberFormat="1" applyFont="1" applyBorder="1" applyAlignment="1">
      <alignment horizontal="center" vertical="center" wrapText="1"/>
    </xf>
    <xf numFmtId="3" fontId="3" fillId="0" borderId="6" xfId="8" applyNumberFormat="1" applyFont="1" applyBorder="1" applyAlignment="1">
      <alignment vertical="center"/>
    </xf>
    <xf numFmtId="1" fontId="3" fillId="0" borderId="0" xfId="8" applyNumberFormat="1" applyFont="1" applyAlignment="1">
      <alignment vertical="center"/>
    </xf>
    <xf numFmtId="49" fontId="59" fillId="0" borderId="6" xfId="8" applyNumberFormat="1" applyFont="1" applyBorder="1" applyAlignment="1">
      <alignment horizontal="center" vertical="center"/>
    </xf>
    <xf numFmtId="1" fontId="59" fillId="0" borderId="6" xfId="8" applyNumberFormat="1" applyFont="1" applyBorder="1" applyAlignment="1">
      <alignment horizontal="left" vertical="center" wrapText="1"/>
    </xf>
    <xf numFmtId="1" fontId="59" fillId="0" borderId="6" xfId="8" applyNumberFormat="1" applyFont="1" applyBorder="1" applyAlignment="1">
      <alignment horizontal="center" vertical="center" wrapText="1"/>
    </xf>
    <xf numFmtId="3" fontId="59" fillId="0" borderId="6" xfId="8" applyNumberFormat="1" applyFont="1" applyBorder="1" applyAlignment="1">
      <alignment vertical="center"/>
    </xf>
    <xf numFmtId="1" fontId="59" fillId="0" borderId="0" xfId="8" applyNumberFormat="1" applyFont="1" applyAlignment="1">
      <alignment vertical="center"/>
    </xf>
    <xf numFmtId="49" fontId="4" fillId="0" borderId="6" xfId="8" applyNumberFormat="1" applyFont="1" applyBorder="1" applyAlignment="1">
      <alignment horizontal="center" vertical="center"/>
    </xf>
    <xf numFmtId="0" fontId="4" fillId="0" borderId="6" xfId="9" applyFont="1" applyBorder="1" applyAlignment="1">
      <alignment horizontal="left" vertical="center" wrapText="1"/>
    </xf>
    <xf numFmtId="1" fontId="4" fillId="0" borderId="6" xfId="8" applyNumberFormat="1" applyFont="1" applyBorder="1" applyAlignment="1">
      <alignment horizontal="center" vertical="center" wrapText="1"/>
    </xf>
    <xf numFmtId="3" fontId="4" fillId="0" borderId="6" xfId="8" applyNumberFormat="1" applyFont="1" applyBorder="1" applyAlignment="1">
      <alignment vertical="center"/>
    </xf>
    <xf numFmtId="3" fontId="59" fillId="0" borderId="6" xfId="8" applyNumberFormat="1" applyFont="1" applyBorder="1" applyAlignment="1">
      <alignment horizontal="center" vertical="center"/>
    </xf>
    <xf numFmtId="1" fontId="3" fillId="0" borderId="6" xfId="8" applyNumberFormat="1" applyFont="1" applyBorder="1" applyAlignment="1">
      <alignment horizontal="center" vertical="center"/>
    </xf>
    <xf numFmtId="0" fontId="3" fillId="0" borderId="6" xfId="9" applyFont="1" applyBorder="1" applyAlignment="1">
      <alignment horizontal="left" vertical="center" wrapText="1"/>
    </xf>
    <xf numFmtId="3" fontId="3" fillId="0" borderId="6" xfId="8" applyNumberFormat="1" applyFont="1" applyBorder="1" applyAlignment="1">
      <alignment vertical="center" wrapText="1"/>
    </xf>
    <xf numFmtId="3" fontId="59" fillId="0" borderId="6" xfId="8" applyNumberFormat="1" applyFont="1" applyBorder="1" applyAlignment="1">
      <alignment horizontal="center" vertical="center" wrapText="1"/>
    </xf>
    <xf numFmtId="3" fontId="59" fillId="0" borderId="6" xfId="8" applyNumberFormat="1" applyFont="1" applyBorder="1" applyAlignment="1">
      <alignment vertical="center" wrapText="1"/>
    </xf>
    <xf numFmtId="1" fontId="3" fillId="0" borderId="0" xfId="8" applyNumberFormat="1" applyFont="1" applyAlignment="1">
      <alignment horizontal="center" vertical="center"/>
    </xf>
    <xf numFmtId="1" fontId="4" fillId="0" borderId="0" xfId="8" applyNumberFormat="1" applyFont="1" applyAlignment="1">
      <alignment horizontal="center" vertical="center"/>
    </xf>
    <xf numFmtId="3" fontId="4" fillId="0" borderId="0" xfId="8" applyNumberFormat="1" applyFont="1" applyAlignment="1">
      <alignment horizontal="center" vertical="center"/>
    </xf>
    <xf numFmtId="1" fontId="4" fillId="0" borderId="0" xfId="8" applyNumberFormat="1" applyFont="1" applyAlignment="1">
      <alignment vertical="center" wrapText="1"/>
    </xf>
    <xf numFmtId="1" fontId="4" fillId="0" borderId="0" xfId="8" applyNumberFormat="1" applyFont="1" applyAlignment="1">
      <alignment horizontal="center" vertical="center" wrapText="1"/>
    </xf>
    <xf numFmtId="1" fontId="4" fillId="0" borderId="0" xfId="8" applyNumberFormat="1" applyFont="1" applyAlignment="1">
      <alignment horizontal="right" vertical="center"/>
    </xf>
    <xf numFmtId="1" fontId="61" fillId="0" borderId="0" xfId="8" applyNumberFormat="1" applyFont="1" applyAlignment="1">
      <alignment horizontal="center" vertical="center" readingOrder="1"/>
    </xf>
    <xf numFmtId="0" fontId="27" fillId="0" borderId="0" xfId="6" applyFont="1" applyBorder="1" applyAlignment="1">
      <alignment horizontal="center" vertical="center" wrapText="1"/>
    </xf>
    <xf numFmtId="3" fontId="28" fillId="0" borderId="0" xfId="6" applyNumberFormat="1" applyFont="1" applyBorder="1" applyAlignment="1">
      <alignment vertical="center"/>
    </xf>
    <xf numFmtId="3" fontId="27" fillId="0" borderId="0" xfId="6" applyNumberFormat="1" applyFont="1" applyBorder="1" applyAlignment="1">
      <alignment vertical="center"/>
    </xf>
    <xf numFmtId="0" fontId="58" fillId="0" borderId="0" xfId="6" applyFont="1" applyBorder="1" applyAlignment="1">
      <alignment horizontal="center" vertical="center" wrapText="1"/>
    </xf>
    <xf numFmtId="0" fontId="58" fillId="0" borderId="0" xfId="6" applyFont="1" applyAlignment="1">
      <alignment vertical="center"/>
    </xf>
    <xf numFmtId="0" fontId="37" fillId="0" borderId="12" xfId="4" applyFont="1" applyBorder="1" applyAlignment="1">
      <alignment horizontal="center" vertical="center" wrapText="1"/>
    </xf>
    <xf numFmtId="3" fontId="5" fillId="0" borderId="0" xfId="0" applyNumberFormat="1" applyFont="1" applyAlignment="1">
      <alignment horizontal="right" vertical="center"/>
    </xf>
    <xf numFmtId="3" fontId="4" fillId="0" borderId="0" xfId="0" applyNumberFormat="1" applyFont="1" applyAlignment="1">
      <alignment horizontal="right" vertical="center"/>
    </xf>
    <xf numFmtId="3" fontId="6" fillId="0" borderId="0" xfId="0" applyNumberFormat="1" applyFont="1" applyAlignment="1">
      <alignment horizontal="right" vertical="center"/>
    </xf>
    <xf numFmtId="3" fontId="5" fillId="0" borderId="2" xfId="0" applyNumberFormat="1" applyFont="1" applyBorder="1" applyAlignment="1">
      <alignment horizontal="center" vertical="center" wrapText="1"/>
    </xf>
    <xf numFmtId="3" fontId="4" fillId="0" borderId="0" xfId="0" applyNumberFormat="1" applyFont="1" applyAlignment="1">
      <alignment vertical="center"/>
    </xf>
    <xf numFmtId="0" fontId="36" fillId="0" borderId="0" xfId="14" applyFont="1" applyAlignment="1">
      <alignment vertical="center"/>
    </xf>
    <xf numFmtId="0" fontId="55" fillId="0" borderId="0" xfId="14" applyFont="1" applyAlignment="1">
      <alignment vertical="center"/>
    </xf>
    <xf numFmtId="0" fontId="55" fillId="0" borderId="0" xfId="14" applyFont="1" applyAlignment="1">
      <alignment vertical="center" wrapText="1"/>
    </xf>
    <xf numFmtId="3" fontId="55" fillId="0" borderId="29" xfId="14" applyNumberFormat="1" applyFont="1" applyBorder="1" applyAlignment="1">
      <alignment vertical="center"/>
    </xf>
    <xf numFmtId="3" fontId="55" fillId="0" borderId="6" xfId="14" applyNumberFormat="1" applyFont="1" applyBorder="1" applyAlignment="1">
      <alignment vertical="center"/>
    </xf>
    <xf numFmtId="0" fontId="55" fillId="0" borderId="29" xfId="14" applyFont="1" applyBorder="1" applyAlignment="1">
      <alignment horizontal="left" vertical="center" wrapText="1"/>
    </xf>
    <xf numFmtId="0" fontId="55" fillId="0" borderId="29" xfId="14" quotePrefix="1" applyFont="1" applyBorder="1" applyAlignment="1">
      <alignment horizontal="center" vertical="center" wrapText="1"/>
    </xf>
    <xf numFmtId="0" fontId="78" fillId="0" borderId="0" xfId="14" applyFont="1" applyAlignment="1">
      <alignment vertical="center"/>
    </xf>
    <xf numFmtId="3" fontId="78" fillId="0" borderId="6" xfId="14" applyNumberFormat="1" applyFont="1" applyBorder="1" applyAlignment="1">
      <alignment vertical="center"/>
    </xf>
    <xf numFmtId="0" fontId="78" fillId="0" borderId="6" xfId="14" applyFont="1" applyBorder="1" applyAlignment="1">
      <alignment horizontal="left" vertical="center" wrapText="1"/>
    </xf>
    <xf numFmtId="0" fontId="78" fillId="0" borderId="6" xfId="14" applyFont="1" applyBorder="1" applyAlignment="1">
      <alignment horizontal="center" vertical="center" wrapText="1"/>
    </xf>
    <xf numFmtId="3" fontId="36" fillId="0" borderId="6" xfId="14" applyNumberFormat="1" applyFont="1" applyBorder="1" applyAlignment="1">
      <alignment vertical="center"/>
    </xf>
    <xf numFmtId="0" fontId="55" fillId="0" borderId="6" xfId="14" applyFont="1" applyBorder="1" applyAlignment="1">
      <alignment vertical="center" wrapText="1"/>
    </xf>
    <xf numFmtId="0" fontId="55" fillId="0" borderId="6" xfId="14" quotePrefix="1" applyFont="1" applyBorder="1" applyAlignment="1">
      <alignment horizontal="center" vertical="center" wrapText="1"/>
    </xf>
    <xf numFmtId="0" fontId="78" fillId="0" borderId="6" xfId="14" applyFont="1" applyBorder="1" applyAlignment="1">
      <alignment vertical="center" wrapText="1"/>
    </xf>
    <xf numFmtId="0" fontId="49" fillId="0" borderId="0" xfId="14" applyFont="1" applyAlignment="1">
      <alignment vertical="center"/>
    </xf>
    <xf numFmtId="3" fontId="49" fillId="0" borderId="6" xfId="14" applyNumberFormat="1" applyFont="1" applyBorder="1" applyAlignment="1">
      <alignment vertical="center"/>
    </xf>
    <xf numFmtId="0" fontId="49" fillId="0" borderId="6" xfId="14" applyFont="1" applyBorder="1" applyAlignment="1">
      <alignment vertical="center" wrapText="1"/>
    </xf>
    <xf numFmtId="0" fontId="49" fillId="0" borderId="6" xfId="14" quotePrefix="1" applyFont="1" applyBorder="1" applyAlignment="1">
      <alignment horizontal="center" vertical="center" wrapText="1"/>
    </xf>
    <xf numFmtId="0" fontId="55" fillId="0" borderId="6" xfId="14" applyFont="1" applyBorder="1" applyAlignment="1">
      <alignment horizontal="center" vertical="center" wrapText="1"/>
    </xf>
    <xf numFmtId="3" fontId="78" fillId="0" borderId="5" xfId="14" applyNumberFormat="1" applyFont="1" applyBorder="1" applyAlignment="1">
      <alignment vertical="center"/>
    </xf>
    <xf numFmtId="0" fontId="78" fillId="0" borderId="5" xfId="14" applyFont="1" applyBorder="1" applyAlignment="1">
      <alignment horizontal="center" vertical="center" wrapText="1"/>
    </xf>
    <xf numFmtId="0" fontId="78" fillId="0" borderId="2" xfId="14" applyFont="1" applyBorder="1" applyAlignment="1">
      <alignment horizontal="center" vertical="center" wrapText="1"/>
    </xf>
    <xf numFmtId="0" fontId="5" fillId="0" borderId="0" xfId="0" applyFont="1" applyAlignment="1">
      <alignment vertical="center"/>
    </xf>
    <xf numFmtId="0" fontId="55" fillId="0" borderId="3" xfId="14" applyFont="1" applyBorder="1" applyAlignment="1">
      <alignment vertical="center"/>
    </xf>
    <xf numFmtId="0" fontId="78" fillId="0" borderId="4" xfId="14" applyFont="1" applyBorder="1" applyAlignment="1">
      <alignment horizontal="center" vertical="center" wrapText="1"/>
    </xf>
    <xf numFmtId="0" fontId="78" fillId="0" borderId="4" xfId="14" applyFont="1" applyBorder="1" applyAlignment="1">
      <alignment horizontal="center" vertical="center"/>
    </xf>
    <xf numFmtId="0" fontId="78" fillId="0" borderId="4" xfId="14" quotePrefix="1" applyFont="1" applyBorder="1" applyAlignment="1">
      <alignment horizontal="center" vertical="center" wrapText="1"/>
    </xf>
    <xf numFmtId="0" fontId="36" fillId="0" borderId="29" xfId="14" quotePrefix="1" applyFont="1" applyBorder="1" applyAlignment="1">
      <alignment horizontal="center" vertical="center" wrapText="1"/>
    </xf>
    <xf numFmtId="0" fontId="36" fillId="0" borderId="29" xfId="14" applyFont="1" applyBorder="1" applyAlignment="1">
      <alignment horizontal="left" vertical="center" wrapText="1"/>
    </xf>
    <xf numFmtId="3" fontId="36" fillId="0" borderId="29" xfId="14" applyNumberFormat="1" applyFont="1" applyBorder="1" applyAlignment="1">
      <alignment vertical="center"/>
    </xf>
    <xf numFmtId="0" fontId="36" fillId="0" borderId="8" xfId="14" applyFont="1" applyBorder="1" applyAlignment="1">
      <alignment horizontal="center" vertical="center" wrapText="1"/>
    </xf>
    <xf numFmtId="0" fontId="36" fillId="0" borderId="8" xfId="14" applyFont="1" applyBorder="1" applyAlignment="1">
      <alignment vertical="center" wrapText="1"/>
    </xf>
    <xf numFmtId="3" fontId="36" fillId="0" borderId="8" xfId="14" applyNumberFormat="1" applyFont="1" applyBorder="1" applyAlignment="1">
      <alignment vertical="center"/>
    </xf>
    <xf numFmtId="0" fontId="65" fillId="0" borderId="6" xfId="14" applyFont="1" applyBorder="1" applyAlignment="1">
      <alignment horizontal="center" vertical="center" wrapText="1"/>
    </xf>
    <xf numFmtId="0" fontId="65" fillId="0" borderId="6" xfId="14" applyFont="1" applyBorder="1" applyAlignment="1">
      <alignment vertical="center" wrapText="1"/>
    </xf>
    <xf numFmtId="3" fontId="65" fillId="0" borderId="6" xfId="14" applyNumberFormat="1" applyFont="1" applyBorder="1" applyAlignment="1">
      <alignment vertical="center"/>
    </xf>
    <xf numFmtId="0" fontId="65" fillId="0" borderId="0" xfId="14" applyFont="1" applyAlignment="1">
      <alignment vertical="center"/>
    </xf>
    <xf numFmtId="0" fontId="34" fillId="0" borderId="9" xfId="4" quotePrefix="1" applyFont="1" applyBorder="1" applyAlignment="1">
      <alignment horizontal="center" vertical="center" wrapText="1"/>
    </xf>
    <xf numFmtId="0" fontId="34" fillId="0" borderId="9" xfId="4" applyFont="1" applyBorder="1" applyAlignment="1">
      <alignment horizontal="left" vertical="center" wrapText="1"/>
    </xf>
    <xf numFmtId="3" fontId="34" fillId="0" borderId="9" xfId="4" applyNumberFormat="1" applyFont="1" applyBorder="1" applyAlignment="1">
      <alignment horizontal="right" vertical="center" wrapText="1"/>
    </xf>
    <xf numFmtId="0" fontId="65" fillId="0" borderId="0" xfId="4" applyFont="1" applyAlignment="1">
      <alignment vertical="center"/>
    </xf>
    <xf numFmtId="3" fontId="37" fillId="0" borderId="14" xfId="4" applyNumberFormat="1" applyFont="1" applyBorder="1" applyAlignment="1">
      <alignment horizontal="right" vertical="center" wrapText="1"/>
    </xf>
    <xf numFmtId="1" fontId="3" fillId="0" borderId="6" xfId="0" applyNumberFormat="1" applyFont="1" applyBorder="1" applyAlignment="1">
      <alignment horizontal="center" vertical="center" wrapText="1"/>
    </xf>
    <xf numFmtId="1" fontId="3" fillId="0" borderId="6" xfId="0" applyNumberFormat="1" applyFont="1" applyBorder="1" applyAlignment="1">
      <alignment horizontal="left" vertical="center" wrapText="1"/>
    </xf>
    <xf numFmtId="0" fontId="3" fillId="0" borderId="6" xfId="0" applyFont="1" applyBorder="1" applyAlignment="1">
      <alignment horizontal="left" vertical="center" wrapText="1"/>
    </xf>
    <xf numFmtId="0" fontId="59" fillId="0" borderId="6" xfId="0" applyFont="1" applyBorder="1" applyAlignment="1">
      <alignment horizontal="left" vertical="center" wrapText="1"/>
    </xf>
    <xf numFmtId="0" fontId="59" fillId="0" borderId="6" xfId="0" applyFont="1" applyBorder="1" applyAlignment="1">
      <alignment horizontal="center" vertical="center" wrapText="1"/>
    </xf>
    <xf numFmtId="1" fontId="59" fillId="0" borderId="6" xfId="0" applyNumberFormat="1" applyFont="1" applyBorder="1" applyAlignment="1">
      <alignment horizontal="center" vertical="center" wrapText="1"/>
    </xf>
    <xf numFmtId="3" fontId="4" fillId="0" borderId="6" xfId="0" applyNumberFormat="1" applyFont="1" applyBorder="1" applyAlignment="1">
      <alignment vertical="center"/>
    </xf>
    <xf numFmtId="3" fontId="3" fillId="0" borderId="6" xfId="0" applyNumberFormat="1" applyFont="1" applyBorder="1" applyAlignment="1">
      <alignment vertical="center"/>
    </xf>
    <xf numFmtId="3" fontId="3" fillId="0" borderId="6" xfId="0" applyNumberFormat="1" applyFont="1" applyBorder="1" applyAlignment="1">
      <alignment horizontal="center" vertical="center"/>
    </xf>
    <xf numFmtId="1" fontId="59" fillId="0" borderId="6" xfId="0" applyNumberFormat="1" applyFont="1" applyBorder="1" applyAlignment="1">
      <alignment horizontal="left" vertical="center" wrapText="1"/>
    </xf>
    <xf numFmtId="1" fontId="4" fillId="0" borderId="3" xfId="8" applyNumberFormat="1" applyFont="1" applyBorder="1" applyAlignment="1">
      <alignment vertical="center"/>
    </xf>
    <xf numFmtId="1" fontId="4" fillId="0" borderId="3" xfId="8" applyNumberFormat="1" applyFont="1" applyBorder="1" applyAlignment="1">
      <alignment horizontal="center" vertical="center"/>
    </xf>
    <xf numFmtId="3" fontId="4" fillId="0" borderId="3" xfId="8" applyNumberFormat="1" applyFont="1" applyBorder="1" applyAlignment="1">
      <alignment vertical="center"/>
    </xf>
    <xf numFmtId="0" fontId="5" fillId="0" borderId="0" xfId="6" applyFont="1" applyAlignment="1">
      <alignment vertical="center" wrapText="1" readingOrder="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1" fontId="4" fillId="0" borderId="6" xfId="0" applyNumberFormat="1" applyFont="1" applyBorder="1" applyAlignment="1">
      <alignment horizontal="center" vertical="center" wrapText="1"/>
    </xf>
    <xf numFmtId="0" fontId="6" fillId="0" borderId="0" xfId="0" applyFont="1" applyAlignment="1">
      <alignment horizontal="right" vertical="center"/>
    </xf>
    <xf numFmtId="0" fontId="5" fillId="0" borderId="2" xfId="0" applyFont="1" applyBorder="1" applyAlignment="1">
      <alignment horizontal="center" vertical="center" wrapText="1"/>
    </xf>
    <xf numFmtId="0" fontId="6" fillId="0" borderId="0" xfId="0" applyFont="1" applyAlignment="1">
      <alignment horizontal="left" vertical="center"/>
    </xf>
    <xf numFmtId="3" fontId="5" fillId="0" borderId="6" xfId="0" applyNumberFormat="1" applyFont="1" applyBorder="1" applyAlignment="1">
      <alignment vertical="center"/>
    </xf>
    <xf numFmtId="9" fontId="5" fillId="0" borderId="6" xfId="0" applyNumberFormat="1" applyFont="1" applyBorder="1" applyAlignment="1">
      <alignment vertical="center"/>
    </xf>
    <xf numFmtId="0" fontId="5" fillId="0" borderId="29" xfId="0" applyFont="1" applyBorder="1" applyAlignment="1">
      <alignment horizontal="center" vertical="center"/>
    </xf>
    <xf numFmtId="0" fontId="5" fillId="0" borderId="29" xfId="0" applyFont="1" applyBorder="1" applyAlignment="1">
      <alignment vertical="center"/>
    </xf>
    <xf numFmtId="3" fontId="21" fillId="0" borderId="29" xfId="0" applyNumberFormat="1" applyFont="1" applyBorder="1" applyAlignment="1">
      <alignment horizontal="right" vertical="center"/>
    </xf>
    <xf numFmtId="9" fontId="6" fillId="0" borderId="6" xfId="0" applyNumberFormat="1" applyFont="1" applyBorder="1" applyAlignment="1">
      <alignment vertical="center"/>
    </xf>
    <xf numFmtId="0" fontId="7" fillId="0" borderId="29" xfId="0" quotePrefix="1" applyFont="1" applyBorder="1" applyAlignment="1">
      <alignment horizontal="center" vertical="center"/>
    </xf>
    <xf numFmtId="0" fontId="7" fillId="0" borderId="29" xfId="0" applyFont="1" applyBorder="1" applyAlignment="1">
      <alignment vertical="center"/>
    </xf>
    <xf numFmtId="3" fontId="7" fillId="0" borderId="29" xfId="0" applyNumberFormat="1" applyFont="1" applyBorder="1" applyAlignment="1">
      <alignment horizontal="right" vertical="center"/>
    </xf>
    <xf numFmtId="0" fontId="7" fillId="0" borderId="29" xfId="0" applyFont="1" applyBorder="1" applyAlignment="1">
      <alignment vertical="center" wrapText="1"/>
    </xf>
    <xf numFmtId="3" fontId="3" fillId="0" borderId="5" xfId="8" applyNumberFormat="1" applyFont="1" applyBorder="1" applyAlignment="1">
      <alignment horizontal="center" vertical="center"/>
    </xf>
    <xf numFmtId="3" fontId="55" fillId="0" borderId="6" xfId="3414" applyNumberFormat="1" applyFont="1" applyBorder="1" applyAlignment="1">
      <alignment vertical="center"/>
    </xf>
    <xf numFmtId="0" fontId="6" fillId="0" borderId="6" xfId="0" quotePrefix="1" applyFont="1" applyBorder="1" applyAlignment="1">
      <alignment vertical="center" wrapText="1"/>
    </xf>
    <xf numFmtId="3" fontId="6" fillId="0" borderId="6" xfId="0" applyNumberFormat="1" applyFont="1" applyBorder="1" applyAlignment="1">
      <alignment horizontal="right" vertical="center"/>
    </xf>
    <xf numFmtId="173" fontId="6" fillId="0" borderId="6" xfId="0" applyNumberFormat="1" applyFont="1" applyBorder="1" applyAlignment="1">
      <alignment horizontal="right" vertical="center"/>
    </xf>
    <xf numFmtId="3" fontId="6" fillId="0" borderId="23" xfId="0" applyNumberFormat="1" applyFont="1" applyBorder="1" applyAlignment="1">
      <alignment vertical="center"/>
    </xf>
    <xf numFmtId="3" fontId="6" fillId="0" borderId="7" xfId="0" applyNumberFormat="1" applyFont="1" applyBorder="1" applyAlignment="1">
      <alignment vertical="center"/>
    </xf>
    <xf numFmtId="0" fontId="33" fillId="0" borderId="12" xfId="4" applyFont="1" applyBorder="1" applyAlignment="1">
      <alignment horizontal="center" vertical="center" wrapText="1"/>
    </xf>
    <xf numFmtId="3" fontId="34" fillId="0" borderId="9" xfId="4" applyNumberFormat="1" applyFont="1" applyBorder="1" applyAlignment="1">
      <alignment vertical="center"/>
    </xf>
    <xf numFmtId="0" fontId="34" fillId="0" borderId="14" xfId="4" quotePrefix="1" applyFont="1" applyBorder="1" applyAlignment="1">
      <alignment horizontal="center" vertical="center" wrapText="1"/>
    </xf>
    <xf numFmtId="0" fontId="34" fillId="0" borderId="14" xfId="4" applyFont="1" applyBorder="1" applyAlignment="1">
      <alignment horizontal="left" vertical="center" wrapText="1"/>
    </xf>
    <xf numFmtId="3" fontId="34" fillId="0" borderId="14" xfId="4" applyNumberFormat="1" applyFont="1" applyBorder="1" applyAlignment="1">
      <alignment horizontal="right" vertical="center" wrapText="1"/>
    </xf>
    <xf numFmtId="3" fontId="34" fillId="0" borderId="14" xfId="4" applyNumberFormat="1" applyFont="1" applyBorder="1" applyAlignment="1">
      <alignment vertical="center"/>
    </xf>
    <xf numFmtId="0" fontId="30" fillId="0" borderId="0" xfId="4" applyFont="1" applyAlignment="1">
      <alignment vertical="center"/>
    </xf>
    <xf numFmtId="0" fontId="44" fillId="0" borderId="0" xfId="4" applyFont="1" applyAlignment="1">
      <alignment vertical="center"/>
    </xf>
    <xf numFmtId="0" fontId="38" fillId="0" borderId="0" xfId="4" applyFont="1" applyAlignment="1">
      <alignment vertical="center"/>
    </xf>
    <xf numFmtId="0" fontId="35" fillId="0" borderId="0" xfId="4" applyFont="1" applyAlignme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left" vertical="center"/>
    </xf>
    <xf numFmtId="0" fontId="50" fillId="0" borderId="0" xfId="0" applyFont="1" applyAlignment="1">
      <alignment horizontal="center" vertical="center"/>
    </xf>
    <xf numFmtId="0" fontId="6" fillId="0" borderId="0" xfId="0" applyFont="1" applyAlignment="1">
      <alignment horizontal="center" vertical="center"/>
    </xf>
    <xf numFmtId="0" fontId="6" fillId="0" borderId="0" xfId="0" quotePrefix="1" applyFont="1" applyAlignment="1">
      <alignment vertical="center"/>
    </xf>
    <xf numFmtId="0" fontId="6" fillId="0" borderId="0" xfId="0" applyFont="1" applyAlignment="1">
      <alignment vertical="center" wrapText="1"/>
    </xf>
    <xf numFmtId="173" fontId="6" fillId="0" borderId="0" xfId="0" applyNumberFormat="1" applyFont="1" applyAlignment="1">
      <alignment horizontal="right" vertical="center"/>
    </xf>
    <xf numFmtId="1" fontId="12" fillId="0" borderId="0" xfId="8" applyNumberFormat="1" applyFont="1" applyAlignment="1">
      <alignment vertical="center"/>
    </xf>
    <xf numFmtId="3" fontId="48" fillId="0" borderId="0" xfId="0" applyNumberFormat="1" applyFont="1" applyAlignment="1">
      <alignment vertical="center"/>
    </xf>
    <xf numFmtId="3" fontId="294" fillId="0" borderId="0" xfId="0" applyNumberFormat="1" applyFont="1" applyAlignment="1">
      <alignment vertical="center"/>
    </xf>
    <xf numFmtId="3" fontId="12" fillId="0" borderId="0" xfId="8" applyNumberFormat="1" applyFont="1" applyAlignment="1">
      <alignment horizontal="center" vertical="center" wrapText="1"/>
    </xf>
    <xf numFmtId="0" fontId="3" fillId="0" borderId="0" xfId="7" applyFont="1" applyAlignment="1">
      <alignment horizontal="centerContinuous" vertical="center"/>
    </xf>
    <xf numFmtId="0" fontId="4" fillId="0" borderId="0" xfId="7" applyFont="1" applyAlignment="1">
      <alignment horizontal="right" vertical="center"/>
    </xf>
    <xf numFmtId="0" fontId="4" fillId="0" borderId="0" xfId="7" applyFont="1" applyAlignment="1">
      <alignment horizontal="centerContinuous" vertical="center"/>
    </xf>
    <xf numFmtId="0" fontId="4" fillId="0" borderId="0" xfId="7" applyFont="1" applyAlignment="1">
      <alignment vertical="center"/>
    </xf>
    <xf numFmtId="0" fontId="50" fillId="0" borderId="0" xfId="3944" applyFont="1" applyAlignment="1">
      <alignment horizontal="left" vertical="center"/>
    </xf>
    <xf numFmtId="0" fontId="7" fillId="0" borderId="0" xfId="3944" applyFont="1" applyAlignment="1">
      <alignment vertical="center"/>
    </xf>
    <xf numFmtId="0" fontId="8" fillId="0" borderId="0" xfId="7" applyFont="1" applyAlignment="1">
      <alignment vertical="center"/>
    </xf>
    <xf numFmtId="0" fontId="297" fillId="0" borderId="2" xfId="3944" applyFont="1" applyBorder="1" applyAlignment="1">
      <alignment horizontal="center" vertical="center"/>
    </xf>
    <xf numFmtId="0" fontId="9" fillId="0" borderId="2" xfId="3944" applyFont="1" applyBorder="1" applyAlignment="1">
      <alignment horizontal="center" vertical="center"/>
    </xf>
    <xf numFmtId="0" fontId="9" fillId="0" borderId="0" xfId="7" applyFont="1" applyAlignment="1">
      <alignment vertical="center"/>
    </xf>
    <xf numFmtId="0" fontId="21" fillId="0" borderId="5" xfId="3944" applyFont="1" applyBorder="1" applyAlignment="1">
      <alignment horizontal="center" vertical="center"/>
    </xf>
    <xf numFmtId="0" fontId="298" fillId="0" borderId="5" xfId="3944" applyFont="1" applyBorder="1" applyAlignment="1">
      <alignment vertical="center"/>
    </xf>
    <xf numFmtId="3" fontId="5" fillId="0" borderId="5" xfId="3944" applyNumberFormat="1" applyFont="1" applyBorder="1" applyAlignment="1">
      <alignment vertical="center"/>
    </xf>
    <xf numFmtId="3" fontId="21" fillId="0" borderId="5" xfId="3944" applyNumberFormat="1" applyFont="1" applyBorder="1" applyAlignment="1">
      <alignment vertical="center"/>
    </xf>
    <xf numFmtId="3" fontId="7" fillId="0" borderId="0" xfId="7" applyNumberFormat="1" applyFont="1" applyAlignment="1">
      <alignment vertical="center"/>
    </xf>
    <xf numFmtId="0" fontId="21" fillId="0" borderId="6" xfId="3944" applyFont="1" applyBorder="1" applyAlignment="1">
      <alignment horizontal="center" vertical="center"/>
    </xf>
    <xf numFmtId="0" fontId="21" fillId="0" borderId="6" xfId="3944" applyFont="1" applyBorder="1" applyAlignment="1">
      <alignment vertical="center"/>
    </xf>
    <xf numFmtId="3" fontId="5" fillId="0" borderId="6" xfId="3944" applyNumberFormat="1" applyFont="1" applyBorder="1" applyAlignment="1">
      <alignment vertical="center"/>
    </xf>
    <xf numFmtId="3" fontId="21" fillId="0" borderId="6" xfId="3944" applyNumberFormat="1" applyFont="1" applyBorder="1" applyAlignment="1">
      <alignment vertical="center"/>
    </xf>
    <xf numFmtId="0" fontId="48" fillId="0" borderId="6" xfId="3944" applyFont="1" applyBorder="1" applyAlignment="1">
      <alignment horizontal="center" vertical="center"/>
    </xf>
    <xf numFmtId="0" fontId="48" fillId="0" borderId="6" xfId="3944" applyFont="1" applyBorder="1" applyAlignment="1">
      <alignment vertical="center"/>
    </xf>
    <xf numFmtId="3" fontId="7" fillId="0" borderId="6" xfId="3944" applyNumberFormat="1" applyFont="1" applyBorder="1" applyAlignment="1">
      <alignment vertical="center"/>
    </xf>
    <xf numFmtId="3" fontId="48" fillId="0" borderId="6" xfId="3944" applyNumberFormat="1" applyFont="1" applyBorder="1" applyAlignment="1">
      <alignment vertical="center"/>
    </xf>
    <xf numFmtId="0" fontId="5" fillId="0" borderId="0" xfId="7" applyFont="1" applyAlignment="1">
      <alignment vertical="center"/>
    </xf>
    <xf numFmtId="0" fontId="21" fillId="0" borderId="6" xfId="3944" applyFont="1" applyBorder="1" applyAlignment="1">
      <alignment vertical="center" wrapText="1"/>
    </xf>
    <xf numFmtId="3" fontId="5" fillId="0" borderId="0" xfId="7" applyNumberFormat="1" applyFont="1" applyAlignment="1">
      <alignment vertical="center"/>
    </xf>
    <xf numFmtId="0" fontId="7" fillId="0" borderId="6" xfId="3944" applyFont="1" applyBorder="1" applyAlignment="1">
      <alignment horizontal="center" vertical="center"/>
    </xf>
    <xf numFmtId="0" fontId="7" fillId="0" borderId="6" xfId="3944" applyFont="1" applyBorder="1" applyAlignment="1">
      <alignment vertical="center"/>
    </xf>
    <xf numFmtId="0" fontId="7" fillId="0" borderId="6" xfId="3944" applyFont="1" applyBorder="1" applyAlignment="1">
      <alignment vertical="center" wrapText="1"/>
    </xf>
    <xf numFmtId="0" fontId="48" fillId="0" borderId="8" xfId="3944" applyFont="1" applyBorder="1" applyAlignment="1">
      <alignment vertical="center"/>
    </xf>
    <xf numFmtId="0" fontId="7" fillId="0" borderId="8" xfId="3944" applyFont="1" applyBorder="1" applyAlignment="1">
      <alignment vertical="center"/>
    </xf>
    <xf numFmtId="0" fontId="12" fillId="0" borderId="0" xfId="7" applyFont="1" applyAlignment="1">
      <alignment vertical="center"/>
    </xf>
    <xf numFmtId="0" fontId="12" fillId="0" borderId="0" xfId="7" quotePrefix="1" applyFont="1" applyAlignment="1">
      <alignment vertical="center"/>
    </xf>
    <xf numFmtId="0" fontId="3" fillId="0" borderId="0" xfId="3945" applyFont="1" applyAlignment="1">
      <alignment horizontal="centerContinuous" vertical="center"/>
    </xf>
    <xf numFmtId="0" fontId="4" fillId="0" borderId="0" xfId="3945" applyFont="1" applyAlignment="1">
      <alignment horizontal="right" vertical="center" wrapText="1"/>
    </xf>
    <xf numFmtId="0" fontId="4" fillId="0" borderId="0" xfId="3945" applyFont="1" applyAlignment="1">
      <alignment horizontal="centerContinuous" vertical="center"/>
    </xf>
    <xf numFmtId="0" fontId="4" fillId="0" borderId="0" xfId="3945" applyFont="1" applyAlignment="1">
      <alignment vertical="center"/>
    </xf>
    <xf numFmtId="0" fontId="6" fillId="0" borderId="0" xfId="3945" applyFont="1" applyAlignment="1">
      <alignment horizontal="left" vertical="center"/>
    </xf>
    <xf numFmtId="0" fontId="5" fillId="0" borderId="0" xfId="3945" applyFont="1" applyAlignment="1">
      <alignment horizontal="left" vertical="center" wrapText="1"/>
    </xf>
    <xf numFmtId="0" fontId="7" fillId="0" borderId="0" xfId="3945" applyFont="1" applyAlignment="1">
      <alignment vertical="center"/>
    </xf>
    <xf numFmtId="0" fontId="6" fillId="0" borderId="0" xfId="3945" applyFont="1" applyAlignment="1">
      <alignment vertical="center"/>
    </xf>
    <xf numFmtId="0" fontId="6" fillId="0" borderId="0" xfId="3945" applyFont="1" applyAlignment="1">
      <alignment horizontal="right" vertical="center"/>
    </xf>
    <xf numFmtId="0" fontId="8" fillId="0" borderId="0" xfId="3945" applyFont="1" applyAlignment="1">
      <alignment vertical="center"/>
    </xf>
    <xf numFmtId="0" fontId="9" fillId="0" borderId="2" xfId="3945" applyFont="1" applyBorder="1" applyAlignment="1">
      <alignment horizontal="center" vertical="center"/>
    </xf>
    <xf numFmtId="0" fontId="9" fillId="0" borderId="2" xfId="3945" applyFont="1" applyBorder="1" applyAlignment="1">
      <alignment horizontal="center" vertical="center" wrapText="1"/>
    </xf>
    <xf numFmtId="0" fontId="9" fillId="0" borderId="0" xfId="3945" applyFont="1" applyAlignment="1">
      <alignment vertical="center"/>
    </xf>
    <xf numFmtId="0" fontId="5" fillId="0" borderId="0" xfId="3945" applyFont="1" applyAlignment="1">
      <alignment vertical="center"/>
    </xf>
    <xf numFmtId="0" fontId="3" fillId="0" borderId="0" xfId="3945" applyFont="1" applyAlignment="1">
      <alignment horizontal="center" vertical="center"/>
    </xf>
    <xf numFmtId="0" fontId="7" fillId="0" borderId="0" xfId="3945" applyFont="1" applyAlignment="1">
      <alignment vertical="center" wrapText="1"/>
    </xf>
    <xf numFmtId="0" fontId="4" fillId="0" borderId="0" xfId="3945" applyFont="1" applyAlignment="1">
      <alignment vertical="center" wrapText="1"/>
    </xf>
    <xf numFmtId="0" fontId="12" fillId="0" borderId="0" xfId="3945" quotePrefix="1" applyFont="1" applyAlignment="1">
      <alignment horizontal="left" vertical="center" wrapText="1"/>
    </xf>
    <xf numFmtId="0" fontId="5" fillId="0" borderId="0" xfId="7" applyFont="1" applyAlignment="1">
      <alignment horizontal="centerContinuous" vertical="center"/>
    </xf>
    <xf numFmtId="0" fontId="6" fillId="0" borderId="0" xfId="7" applyFont="1" applyAlignment="1">
      <alignment horizontal="left" vertical="center"/>
    </xf>
    <xf numFmtId="3" fontId="5" fillId="0" borderId="6" xfId="7" applyNumberFormat="1" applyFont="1" applyBorder="1" applyAlignment="1">
      <alignment vertical="center" wrapText="1"/>
    </xf>
    <xf numFmtId="3" fontId="5" fillId="0" borderId="6" xfId="7" applyNumberFormat="1" applyFont="1" applyBorder="1" applyAlignment="1">
      <alignment horizontal="right" vertical="center" wrapText="1"/>
    </xf>
    <xf numFmtId="304" fontId="7" fillId="0" borderId="0" xfId="3941" applyNumberFormat="1" applyFont="1" applyFill="1" applyAlignment="1">
      <alignment vertical="center"/>
    </xf>
    <xf numFmtId="3" fontId="7" fillId="0" borderId="6" xfId="7" applyNumberFormat="1" applyFont="1" applyBorder="1" applyAlignment="1">
      <alignment vertical="center" wrapText="1"/>
    </xf>
    <xf numFmtId="3" fontId="48" fillId="0" borderId="6" xfId="7" applyNumberFormat="1" applyFont="1" applyBorder="1" applyAlignment="1">
      <alignment horizontal="right" vertical="center" wrapText="1"/>
    </xf>
    <xf numFmtId="0" fontId="6" fillId="0" borderId="0" xfId="7" applyFont="1" applyAlignment="1">
      <alignment vertical="center"/>
    </xf>
    <xf numFmtId="0" fontId="48" fillId="0" borderId="6" xfId="7" applyFont="1" applyBorder="1" applyAlignment="1">
      <alignment horizontal="center" vertical="center" wrapText="1"/>
    </xf>
    <xf numFmtId="3" fontId="7" fillId="0" borderId="6" xfId="7" applyNumberFormat="1" applyFont="1" applyBorder="1" applyAlignment="1">
      <alignment horizontal="right" vertical="center" wrapText="1"/>
    </xf>
    <xf numFmtId="3" fontId="50" fillId="0" borderId="6" xfId="7" applyNumberFormat="1" applyFont="1" applyBorder="1" applyAlignment="1">
      <alignment vertical="center" wrapText="1"/>
    </xf>
    <xf numFmtId="3" fontId="21" fillId="0" borderId="6" xfId="7" applyNumberFormat="1" applyFont="1" applyBorder="1" applyAlignment="1">
      <alignment vertical="center" wrapText="1"/>
    </xf>
    <xf numFmtId="3" fontId="6" fillId="0" borderId="6" xfId="7" applyNumberFormat="1" applyFont="1" applyBorder="1" applyAlignment="1">
      <alignment vertical="center" wrapText="1"/>
    </xf>
    <xf numFmtId="3" fontId="6" fillId="0" borderId="8" xfId="3945" applyNumberFormat="1" applyFont="1" applyBorder="1" applyAlignment="1">
      <alignment vertical="center"/>
    </xf>
    <xf numFmtId="3" fontId="48" fillId="0" borderId="8" xfId="7" applyNumberFormat="1" applyFont="1" applyBorder="1" applyAlignment="1">
      <alignment horizontal="right" vertical="center" wrapText="1"/>
    </xf>
    <xf numFmtId="0" fontId="7" fillId="0" borderId="0" xfId="7" applyFont="1" applyAlignment="1">
      <alignment horizontal="right" vertical="center"/>
    </xf>
    <xf numFmtId="0" fontId="36" fillId="0" borderId="0" xfId="7" applyFont="1" applyAlignment="1">
      <alignment horizontal="centerContinuous" vertical="center"/>
    </xf>
    <xf numFmtId="0" fontId="8" fillId="0" borderId="0" xfId="7" applyFont="1" applyAlignment="1">
      <alignment horizontal="right" vertical="center"/>
    </xf>
    <xf numFmtId="0" fontId="8" fillId="0" borderId="0" xfId="7" applyFont="1" applyAlignment="1">
      <alignment horizontal="centerContinuous" vertical="center"/>
    </xf>
    <xf numFmtId="173" fontId="21" fillId="0" borderId="5" xfId="3944" applyNumberFormat="1" applyFont="1" applyBorder="1" applyAlignment="1">
      <alignment horizontal="right" vertical="center"/>
    </xf>
    <xf numFmtId="173" fontId="21" fillId="0" borderId="6" xfId="3944" applyNumberFormat="1" applyFont="1" applyBorder="1" applyAlignment="1">
      <alignment horizontal="right" vertical="center"/>
    </xf>
    <xf numFmtId="173" fontId="48" fillId="0" borderId="6" xfId="3944" applyNumberFormat="1" applyFont="1" applyBorder="1" applyAlignment="1">
      <alignment horizontal="right" vertical="center"/>
    </xf>
    <xf numFmtId="173" fontId="7" fillId="0" borderId="6" xfId="3944" applyNumberFormat="1" applyFont="1" applyBorder="1" applyAlignment="1">
      <alignment horizontal="right" vertical="center"/>
    </xf>
    <xf numFmtId="0" fontId="7" fillId="0" borderId="19" xfId="0" applyFont="1" applyBorder="1" applyAlignment="1">
      <alignment vertical="center"/>
    </xf>
    <xf numFmtId="0" fontId="5" fillId="0" borderId="0" xfId="3943" applyFont="1" applyFill="1" applyAlignment="1" applyProtection="1">
      <alignment horizontal="center" vertical="center"/>
    </xf>
    <xf numFmtId="0" fontId="6" fillId="0" borderId="0" xfId="3945" applyFont="1" applyAlignment="1">
      <alignment horizontal="center" vertical="center"/>
    </xf>
    <xf numFmtId="3" fontId="6" fillId="0" borderId="6" xfId="7" applyNumberFormat="1" applyFont="1" applyBorder="1" applyAlignment="1">
      <alignment horizontal="right" vertical="center" wrapText="1"/>
    </xf>
    <xf numFmtId="0" fontId="36" fillId="0" borderId="27" xfId="3945" applyFont="1" applyBorder="1" applyAlignment="1">
      <alignment horizontal="center" vertical="center" wrapText="1"/>
    </xf>
    <xf numFmtId="0" fontId="36" fillId="0" borderId="27" xfId="3945" applyFont="1" applyBorder="1" applyAlignment="1">
      <alignment vertical="center" wrapText="1"/>
    </xf>
    <xf numFmtId="303" fontId="36" fillId="0" borderId="27" xfId="3941" applyNumberFormat="1" applyFont="1" applyFill="1" applyBorder="1" applyAlignment="1">
      <alignment horizontal="right" vertical="center" wrapText="1"/>
    </xf>
    <xf numFmtId="173" fontId="36" fillId="0" borderId="6" xfId="3942" applyNumberFormat="1" applyFont="1" applyBorder="1" applyAlignment="1">
      <alignment vertical="center"/>
    </xf>
    <xf numFmtId="173" fontId="36" fillId="0" borderId="5" xfId="3942" applyNumberFormat="1" applyFont="1" applyBorder="1" applyAlignment="1">
      <alignment vertical="center"/>
    </xf>
    <xf numFmtId="0" fontId="36" fillId="0" borderId="9" xfId="3945" applyFont="1" applyBorder="1" applyAlignment="1">
      <alignment horizontal="center" vertical="center" wrapText="1"/>
    </xf>
    <xf numFmtId="0" fontId="36" fillId="0" borderId="9" xfId="3945" applyFont="1" applyBorder="1" applyAlignment="1">
      <alignment vertical="center" wrapText="1"/>
    </xf>
    <xf numFmtId="303" fontId="36" fillId="0" borderId="9" xfId="3941" applyNumberFormat="1" applyFont="1" applyFill="1" applyBorder="1" applyAlignment="1">
      <alignment horizontal="right" vertical="center" wrapText="1"/>
    </xf>
    <xf numFmtId="0" fontId="8" fillId="0" borderId="9" xfId="3945" applyFont="1" applyBorder="1" applyAlignment="1">
      <alignment horizontal="center" vertical="center" wrapText="1"/>
    </xf>
    <xf numFmtId="0" fontId="8" fillId="0" borderId="9" xfId="3945" applyFont="1" applyBorder="1" applyAlignment="1">
      <alignment vertical="center" wrapText="1"/>
    </xf>
    <xf numFmtId="303" fontId="8" fillId="0" borderId="9" xfId="3941" applyNumberFormat="1" applyFont="1" applyFill="1" applyBorder="1" applyAlignment="1">
      <alignment horizontal="right" vertical="center" wrapText="1"/>
    </xf>
    <xf numFmtId="173" fontId="8" fillId="0" borderId="6" xfId="3942" applyNumberFormat="1" applyFont="1" applyBorder="1" applyAlignment="1">
      <alignment vertical="center"/>
    </xf>
    <xf numFmtId="173" fontId="65" fillId="0" borderId="6" xfId="3942" applyNumberFormat="1" applyFont="1" applyBorder="1" applyAlignment="1">
      <alignment vertical="center"/>
    </xf>
    <xf numFmtId="0" fontId="65" fillId="0" borderId="9" xfId="3945" applyFont="1" applyBorder="1" applyAlignment="1">
      <alignment horizontal="center" vertical="center" wrapText="1"/>
    </xf>
    <xf numFmtId="0" fontId="65" fillId="0" borderId="9" xfId="3945" applyFont="1" applyBorder="1" applyAlignment="1">
      <alignment vertical="center" wrapText="1"/>
    </xf>
    <xf numFmtId="303" fontId="65" fillId="0" borderId="9" xfId="3941" applyNumberFormat="1" applyFont="1" applyFill="1" applyBorder="1" applyAlignment="1">
      <alignment horizontal="right" vertical="center" wrapText="1"/>
    </xf>
    <xf numFmtId="0" fontId="36" fillId="0" borderId="9" xfId="3945" quotePrefix="1" applyFont="1" applyBorder="1" applyAlignment="1">
      <alignment horizontal="center" vertical="center" wrapText="1"/>
    </xf>
    <xf numFmtId="189" fontId="36" fillId="2" borderId="6" xfId="100" applyNumberFormat="1" applyFont="1" applyFill="1" applyBorder="1" applyAlignment="1">
      <alignment vertical="center" wrapText="1"/>
    </xf>
    <xf numFmtId="0" fontId="36" fillId="0" borderId="8" xfId="3945" applyFont="1" applyBorder="1" applyAlignment="1">
      <alignment horizontal="center" vertical="center"/>
    </xf>
    <xf numFmtId="0" fontId="36" fillId="0" borderId="8" xfId="3945" applyFont="1" applyBorder="1" applyAlignment="1">
      <alignment horizontal="left" vertical="center" wrapText="1"/>
    </xf>
    <xf numFmtId="0" fontId="36" fillId="0" borderId="8" xfId="3945" applyFont="1" applyBorder="1" applyAlignment="1">
      <alignment horizontal="right" vertical="center"/>
    </xf>
    <xf numFmtId="0" fontId="65" fillId="0" borderId="9" xfId="3945" quotePrefix="1" applyFont="1" applyBorder="1" applyAlignment="1">
      <alignment horizontal="center" vertical="center" wrapText="1"/>
    </xf>
    <xf numFmtId="3" fontId="13" fillId="0" borderId="6" xfId="7" applyNumberFormat="1" applyFont="1" applyBorder="1" applyAlignment="1">
      <alignment vertical="center" wrapText="1"/>
    </xf>
    <xf numFmtId="0" fontId="9" fillId="0" borderId="44" xfId="7" applyFont="1" applyBorder="1" applyAlignment="1">
      <alignment horizontal="center" vertical="center"/>
    </xf>
    <xf numFmtId="2" fontId="21" fillId="0" borderId="5" xfId="7" applyNumberFormat="1" applyFont="1" applyBorder="1" applyAlignment="1">
      <alignment horizontal="center" vertical="center" wrapText="1"/>
    </xf>
    <xf numFmtId="2" fontId="21" fillId="0" borderId="6" xfId="7" applyNumberFormat="1" applyFont="1" applyBorder="1" applyAlignment="1">
      <alignment horizontal="center" vertical="center" wrapText="1"/>
    </xf>
    <xf numFmtId="2" fontId="21" fillId="0" borderId="6" xfId="7" applyNumberFormat="1" applyFont="1" applyBorder="1" applyAlignment="1">
      <alignment vertical="center" wrapText="1"/>
    </xf>
    <xf numFmtId="2" fontId="5" fillId="0" borderId="6" xfId="7" applyNumberFormat="1" applyFont="1" applyBorder="1" applyAlignment="1">
      <alignment vertical="center" wrapText="1"/>
    </xf>
    <xf numFmtId="2" fontId="5" fillId="0" borderId="6" xfId="7" applyNumberFormat="1" applyFont="1" applyBorder="1" applyAlignment="1">
      <alignment horizontal="center" vertical="center" wrapText="1"/>
    </xf>
    <xf numFmtId="2" fontId="7" fillId="0" borderId="6" xfId="7" applyNumberFormat="1" applyFont="1" applyBorder="1" applyAlignment="1">
      <alignment vertical="center" wrapText="1"/>
    </xf>
    <xf numFmtId="2" fontId="48" fillId="0" borderId="6" xfId="7" quotePrefix="1" applyNumberFormat="1" applyFont="1" applyBorder="1" applyAlignment="1">
      <alignment horizontal="center" vertical="center" wrapText="1"/>
    </xf>
    <xf numFmtId="2" fontId="6" fillId="0" borderId="6" xfId="7" applyNumberFormat="1" applyFont="1" applyBorder="1" applyAlignment="1">
      <alignment vertical="center" wrapText="1"/>
    </xf>
    <xf numFmtId="2" fontId="48" fillId="0" borderId="6" xfId="7" applyNumberFormat="1" applyFont="1" applyBorder="1" applyAlignment="1">
      <alignment horizontal="center" vertical="center" wrapText="1"/>
    </xf>
    <xf numFmtId="2" fontId="50" fillId="0" borderId="6" xfId="7" quotePrefix="1" applyNumberFormat="1" applyFont="1" applyBorder="1" applyAlignment="1">
      <alignment horizontal="center" vertical="center" wrapText="1"/>
    </xf>
    <xf numFmtId="2" fontId="6" fillId="0" borderId="6" xfId="7" applyNumberFormat="1" applyFont="1" applyBorder="1" applyAlignment="1">
      <alignment horizontal="left" vertical="center" wrapText="1"/>
    </xf>
    <xf numFmtId="2" fontId="48" fillId="0" borderId="6" xfId="7" applyNumberFormat="1" applyFont="1" applyBorder="1" applyAlignment="1">
      <alignment vertical="center" wrapText="1"/>
    </xf>
    <xf numFmtId="2" fontId="50" fillId="0" borderId="6" xfId="7" applyNumberFormat="1" applyFont="1" applyBorder="1" applyAlignment="1">
      <alignment vertical="center" wrapText="1"/>
    </xf>
    <xf numFmtId="2" fontId="5" fillId="0" borderId="6" xfId="0" applyNumberFormat="1" applyFont="1" applyBorder="1" applyAlignment="1">
      <alignment vertical="center"/>
    </xf>
    <xf numFmtId="2" fontId="7" fillId="0" borderId="6" xfId="7" quotePrefix="1" applyNumberFormat="1" applyFont="1" applyBorder="1" applyAlignment="1">
      <alignment horizontal="center" vertical="center" wrapText="1"/>
    </xf>
    <xf numFmtId="2" fontId="5" fillId="0" borderId="8" xfId="3945" applyNumberFormat="1" applyFont="1" applyBorder="1" applyAlignment="1">
      <alignment horizontal="center" vertical="center"/>
    </xf>
    <xf numFmtId="2" fontId="5" fillId="0" borderId="8" xfId="3945" applyNumberFormat="1" applyFont="1" applyBorder="1" applyAlignment="1">
      <alignment vertical="center"/>
    </xf>
    <xf numFmtId="3" fontId="5" fillId="0" borderId="5" xfId="7" applyNumberFormat="1" applyFont="1" applyBorder="1" applyAlignment="1">
      <alignment vertical="center" wrapText="1"/>
    </xf>
    <xf numFmtId="9" fontId="5" fillId="0" borderId="5" xfId="3942" applyNumberFormat="1" applyFont="1" applyFill="1" applyBorder="1" applyAlignment="1">
      <alignment horizontal="right" vertical="center" wrapText="1"/>
    </xf>
    <xf numFmtId="9" fontId="5" fillId="0" borderId="6" xfId="3942" applyNumberFormat="1" applyFont="1" applyFill="1" applyBorder="1" applyAlignment="1">
      <alignment horizontal="right" vertical="center" wrapText="1"/>
    </xf>
    <xf numFmtId="9" fontId="48" fillId="0" borderId="6" xfId="3942" applyNumberFormat="1" applyFont="1" applyFill="1" applyBorder="1" applyAlignment="1">
      <alignment horizontal="right" vertical="center" wrapText="1"/>
    </xf>
    <xf numFmtId="9" fontId="7" fillId="0" borderId="6" xfId="3942" applyNumberFormat="1" applyFont="1" applyFill="1" applyBorder="1" applyAlignment="1">
      <alignment horizontal="right" vertical="center" wrapText="1"/>
    </xf>
    <xf numFmtId="9" fontId="48" fillId="0" borderId="8" xfId="3942" applyNumberFormat="1" applyFont="1" applyFill="1" applyBorder="1" applyAlignment="1">
      <alignment horizontal="right" vertical="center" wrapText="1"/>
    </xf>
    <xf numFmtId="2" fontId="6" fillId="0" borderId="6" xfId="7" quotePrefix="1" applyNumberFormat="1" applyFont="1" applyBorder="1" applyAlignment="1">
      <alignment horizontal="center" vertical="center" wrapText="1"/>
    </xf>
    <xf numFmtId="9" fontId="6" fillId="0" borderId="6" xfId="3942" applyNumberFormat="1" applyFont="1" applyFill="1" applyBorder="1" applyAlignment="1">
      <alignment horizontal="right" vertical="center" wrapText="1"/>
    </xf>
    <xf numFmtId="2" fontId="6" fillId="0" borderId="6" xfId="7" applyNumberFormat="1" applyFont="1" applyBorder="1" applyAlignment="1">
      <alignment horizontal="center" vertical="center" wrapText="1"/>
    </xf>
    <xf numFmtId="0" fontId="296" fillId="0" borderId="0" xfId="3943" applyFont="1" applyFill="1" applyAlignment="1" applyProtection="1">
      <alignment horizontal="center" vertical="center"/>
    </xf>
    <xf numFmtId="0" fontId="6" fillId="0" borderId="0" xfId="7" applyFont="1" applyAlignment="1">
      <alignment horizontal="center" vertical="center"/>
    </xf>
    <xf numFmtId="0" fontId="54" fillId="0" borderId="0" xfId="0" applyFont="1" applyAlignment="1">
      <alignment horizontal="centerContinuous" vertical="center"/>
    </xf>
    <xf numFmtId="0" fontId="77" fillId="0" borderId="0" xfId="0" applyFont="1" applyAlignment="1">
      <alignment horizontal="centerContinuous" vertical="center"/>
    </xf>
    <xf numFmtId="0" fontId="77" fillId="0" borderId="0" xfId="0" applyFont="1" applyAlignment="1">
      <alignment vertical="center"/>
    </xf>
    <xf numFmtId="0" fontId="50" fillId="0" borderId="0" xfId="0" applyFont="1" applyAlignment="1">
      <alignment horizontal="left" vertical="center"/>
    </xf>
    <xf numFmtId="0" fontId="55" fillId="0" borderId="0" xfId="0" applyFont="1" applyAlignment="1">
      <alignment vertical="center"/>
    </xf>
    <xf numFmtId="0" fontId="297" fillId="0" borderId="2" xfId="0" applyFont="1" applyBorder="1" applyAlignment="1">
      <alignment horizontal="center" vertical="center"/>
    </xf>
    <xf numFmtId="0" fontId="297" fillId="0" borderId="0" xfId="0" applyFont="1" applyAlignment="1">
      <alignment vertical="center"/>
    </xf>
    <xf numFmtId="0" fontId="298" fillId="0" borderId="5" xfId="0" applyFont="1" applyBorder="1" applyAlignment="1">
      <alignment vertical="center"/>
    </xf>
    <xf numFmtId="3" fontId="48" fillId="0" borderId="5" xfId="0" applyNumberFormat="1" applyFont="1" applyBorder="1" applyAlignment="1">
      <alignment vertical="center"/>
    </xf>
    <xf numFmtId="0" fontId="21" fillId="0" borderId="6" xfId="0" applyFont="1" applyBorder="1" applyAlignment="1">
      <alignment horizontal="center" vertical="center"/>
    </xf>
    <xf numFmtId="0" fontId="298" fillId="0" borderId="6" xfId="0" applyFont="1" applyBorder="1" applyAlignment="1">
      <alignment vertical="center"/>
    </xf>
    <xf numFmtId="9" fontId="21" fillId="0" borderId="6" xfId="0" applyNumberFormat="1" applyFont="1" applyBorder="1" applyAlignment="1">
      <alignment horizontal="center" vertical="center"/>
    </xf>
    <xf numFmtId="9" fontId="48" fillId="0" borderId="6" xfId="0" applyNumberFormat="1" applyFont="1" applyBorder="1" applyAlignment="1">
      <alignment horizontal="center" vertical="center"/>
    </xf>
    <xf numFmtId="0" fontId="21" fillId="0" borderId="6" xfId="0" applyFont="1" applyBorder="1" applyAlignment="1">
      <alignment vertical="center"/>
    </xf>
    <xf numFmtId="0" fontId="14" fillId="0" borderId="2" xfId="0" applyFont="1" applyBorder="1" applyAlignment="1">
      <alignment horizontal="center" vertical="center"/>
    </xf>
    <xf numFmtId="185" fontId="5" fillId="0" borderId="5" xfId="3941" applyNumberFormat="1" applyFont="1" applyBorder="1" applyAlignment="1">
      <alignment vertical="center"/>
    </xf>
    <xf numFmtId="3" fontId="5" fillId="0" borderId="5" xfId="0" applyNumberFormat="1" applyFont="1" applyBorder="1" applyAlignment="1">
      <alignment vertical="center"/>
    </xf>
    <xf numFmtId="9" fontId="5" fillId="0" borderId="5" xfId="0" applyNumberFormat="1" applyFont="1" applyBorder="1" applyAlignment="1">
      <alignment vertical="center"/>
    </xf>
    <xf numFmtId="185" fontId="7" fillId="0" borderId="6" xfId="3941" applyNumberFormat="1" applyFont="1" applyBorder="1" applyAlignment="1">
      <alignment vertical="center"/>
    </xf>
    <xf numFmtId="0" fontId="5" fillId="0" borderId="5" xfId="0" applyFont="1" applyBorder="1" applyAlignment="1">
      <alignment vertical="center"/>
    </xf>
    <xf numFmtId="0" fontId="21" fillId="0" borderId="0" xfId="0" applyFont="1" applyAlignment="1">
      <alignment horizontal="center" vertical="center"/>
    </xf>
    <xf numFmtId="9" fontId="21" fillId="0" borderId="6" xfId="0" applyNumberFormat="1" applyFont="1" applyBorder="1" applyAlignment="1">
      <alignment horizontal="right" vertical="center"/>
    </xf>
    <xf numFmtId="9" fontId="48" fillId="0" borderId="6" xfId="0" applyNumberFormat="1" applyFont="1" applyBorder="1" applyAlignment="1">
      <alignment horizontal="right" vertical="center"/>
    </xf>
    <xf numFmtId="0" fontId="48" fillId="0" borderId="8" xfId="0" applyFont="1" applyBorder="1" applyAlignment="1">
      <alignment horizontal="right" vertical="center"/>
    </xf>
    <xf numFmtId="9" fontId="6" fillId="0" borderId="6" xfId="0" applyNumberFormat="1" applyFont="1" applyBorder="1" applyAlignment="1">
      <alignment horizontal="right" vertical="center"/>
    </xf>
    <xf numFmtId="0" fontId="5" fillId="0" borderId="0" xfId="0" applyFont="1"/>
    <xf numFmtId="0" fontId="5" fillId="0" borderId="6" xfId="0" applyFont="1" applyBorder="1" applyAlignment="1">
      <alignment horizontal="center"/>
    </xf>
    <xf numFmtId="0" fontId="5" fillId="0" borderId="6" xfId="0" applyFont="1" applyBorder="1"/>
    <xf numFmtId="3" fontId="5" fillId="0" borderId="6" xfId="0" applyNumberFormat="1" applyFont="1" applyBorder="1"/>
    <xf numFmtId="0" fontId="7" fillId="0" borderId="6" xfId="0" applyFont="1" applyBorder="1"/>
    <xf numFmtId="0" fontId="6" fillId="0" borderId="6" xfId="0" applyFont="1" applyBorder="1"/>
    <xf numFmtId="0" fontId="21" fillId="0" borderId="0" xfId="0" applyFont="1" applyAlignment="1">
      <alignment horizontal="left" vertical="center"/>
    </xf>
    <xf numFmtId="0" fontId="48" fillId="0" borderId="0" xfId="0" applyFont="1" applyAlignment="1">
      <alignment horizontal="centerContinuous" vertical="center"/>
    </xf>
    <xf numFmtId="0" fontId="21" fillId="0" borderId="2" xfId="0" applyFont="1" applyBorder="1" applyAlignment="1">
      <alignment horizontal="center" vertical="center"/>
    </xf>
    <xf numFmtId="0" fontId="21" fillId="0" borderId="5" xfId="0" applyFont="1" applyBorder="1" applyAlignment="1">
      <alignment vertical="center"/>
    </xf>
    <xf numFmtId="9" fontId="21" fillId="0" borderId="5" xfId="0" applyNumberFormat="1" applyFont="1" applyBorder="1" applyAlignment="1">
      <alignment horizontal="center" vertical="center"/>
    </xf>
    <xf numFmtId="0" fontId="302" fillId="0" borderId="27" xfId="0" applyFont="1" applyBorder="1" applyAlignment="1">
      <alignment horizontal="center" vertical="center" wrapText="1"/>
    </xf>
    <xf numFmtId="0" fontId="302" fillId="0" borderId="27" xfId="0" applyFont="1" applyBorder="1" applyAlignment="1">
      <alignment vertical="center" wrapText="1"/>
    </xf>
    <xf numFmtId="0" fontId="302" fillId="0" borderId="9" xfId="0" applyFont="1" applyBorder="1" applyAlignment="1">
      <alignment horizontal="center" vertical="center" wrapText="1"/>
    </xf>
    <xf numFmtId="0" fontId="302" fillId="0" borderId="9" xfId="0" applyFont="1" applyBorder="1" applyAlignment="1">
      <alignment vertical="center" wrapText="1"/>
    </xf>
    <xf numFmtId="3" fontId="50" fillId="0" borderId="0" xfId="0" applyNumberFormat="1" applyFont="1" applyAlignment="1">
      <alignment vertical="center"/>
    </xf>
    <xf numFmtId="0" fontId="50" fillId="0" borderId="6" xfId="0" applyFont="1" applyBorder="1" applyAlignment="1">
      <alignment horizontal="center" vertical="center"/>
    </xf>
    <xf numFmtId="0" fontId="50" fillId="0" borderId="6" xfId="0" applyFont="1" applyBorder="1" applyAlignment="1">
      <alignment vertical="center"/>
    </xf>
    <xf numFmtId="3" fontId="50" fillId="0" borderId="6" xfId="0" applyNumberFormat="1" applyFont="1" applyBorder="1" applyAlignment="1">
      <alignment vertical="center"/>
    </xf>
    <xf numFmtId="0" fontId="48" fillId="0" borderId="6" xfId="0" applyFont="1" applyBorder="1" applyAlignment="1">
      <alignment horizontal="left" vertical="center" wrapText="1"/>
    </xf>
    <xf numFmtId="3" fontId="21" fillId="0" borderId="0" xfId="0" applyNumberFormat="1" applyFont="1" applyAlignment="1">
      <alignment vertical="center"/>
    </xf>
    <xf numFmtId="3" fontId="303" fillId="0" borderId="6" xfId="0" applyNumberFormat="1" applyFont="1" applyBorder="1" applyAlignment="1">
      <alignment vertical="center"/>
    </xf>
    <xf numFmtId="0" fontId="21" fillId="0" borderId="6" xfId="0" applyFont="1" applyBorder="1" applyAlignment="1">
      <alignment vertical="center" wrapText="1"/>
    </xf>
    <xf numFmtId="0" fontId="301" fillId="0" borderId="6" xfId="0" applyFont="1" applyBorder="1" applyAlignment="1">
      <alignment vertical="center"/>
    </xf>
    <xf numFmtId="3" fontId="304" fillId="0" borderId="6" xfId="7" applyNumberFormat="1" applyFont="1" applyBorder="1" applyAlignment="1">
      <alignment vertical="center" wrapText="1"/>
    </xf>
    <xf numFmtId="0" fontId="21" fillId="0" borderId="9" xfId="0" applyFont="1" applyBorder="1" applyAlignment="1">
      <alignment horizontal="center" vertical="center" wrapText="1"/>
    </xf>
    <xf numFmtId="189" fontId="21" fillId="0" borderId="15" xfId="100" applyNumberFormat="1" applyFont="1" applyFill="1" applyBorder="1" applyAlignment="1" applyProtection="1">
      <alignment horizontal="left" vertical="center" wrapText="1"/>
    </xf>
    <xf numFmtId="0" fontId="21" fillId="0" borderId="87" xfId="0" applyFont="1" applyBorder="1" applyAlignment="1">
      <alignment horizontal="center" vertical="center" wrapText="1"/>
    </xf>
    <xf numFmtId="189" fontId="21" fillId="0" borderId="87" xfId="100" applyNumberFormat="1" applyFont="1" applyFill="1" applyBorder="1" applyAlignment="1" applyProtection="1">
      <alignment horizontal="left" vertical="center" wrapText="1"/>
    </xf>
    <xf numFmtId="3" fontId="21" fillId="0" borderId="6" xfId="100" quotePrefix="1" applyNumberFormat="1" applyFont="1" applyFill="1" applyBorder="1" applyAlignment="1">
      <alignment horizontal="center" vertical="center" wrapText="1"/>
    </xf>
    <xf numFmtId="189" fontId="21" fillId="0" borderId="6" xfId="100" applyNumberFormat="1" applyFont="1" applyFill="1" applyBorder="1" applyAlignment="1">
      <alignment horizontal="left" vertical="center" wrapText="1"/>
    </xf>
    <xf numFmtId="0" fontId="48" fillId="0" borderId="29" xfId="7" applyFont="1" applyBorder="1" applyAlignment="1">
      <alignment vertical="center" wrapText="1"/>
    </xf>
    <xf numFmtId="0" fontId="48" fillId="0" borderId="29" xfId="7" applyFont="1" applyBorder="1" applyAlignment="1">
      <alignment horizontal="center" vertical="center" wrapText="1"/>
    </xf>
    <xf numFmtId="0" fontId="3" fillId="0" borderId="0" xfId="3946" applyFont="1" applyAlignment="1">
      <alignment horizontal="centerContinuous" vertical="center"/>
    </xf>
    <xf numFmtId="0" fontId="4" fillId="0" borderId="0" xfId="3946" applyFont="1" applyAlignment="1">
      <alignment horizontal="centerContinuous" vertical="center"/>
    </xf>
    <xf numFmtId="0" fontId="5" fillId="0" borderId="0" xfId="3946" applyFont="1" applyAlignment="1">
      <alignment horizontal="centerContinuous" vertical="center"/>
    </xf>
    <xf numFmtId="0" fontId="5" fillId="0" borderId="0" xfId="3946" applyFont="1" applyAlignment="1">
      <alignment horizontal="right" vertical="center"/>
    </xf>
    <xf numFmtId="0" fontId="4" fillId="0" borderId="0" xfId="3946" applyFont="1" applyAlignment="1">
      <alignment vertical="center"/>
    </xf>
    <xf numFmtId="0" fontId="6" fillId="0" borderId="0" xfId="3946" applyFont="1" applyAlignment="1">
      <alignment horizontal="left" vertical="center"/>
    </xf>
    <xf numFmtId="0" fontId="7" fillId="0" borderId="0" xfId="3946" applyFont="1" applyAlignment="1">
      <alignment vertical="center"/>
    </xf>
    <xf numFmtId="168" fontId="4" fillId="0" borderId="0" xfId="3946" applyNumberFormat="1" applyFont="1" applyAlignment="1">
      <alignment vertical="center"/>
    </xf>
    <xf numFmtId="168" fontId="8" fillId="0" borderId="0" xfId="3946" applyNumberFormat="1" applyFont="1" applyAlignment="1">
      <alignment vertical="center"/>
    </xf>
    <xf numFmtId="0" fontId="8" fillId="0" borderId="0" xfId="3946" applyFont="1" applyAlignment="1">
      <alignment vertical="center"/>
    </xf>
    <xf numFmtId="0" fontId="9" fillId="0" borderId="2" xfId="3946" applyFont="1" applyBorder="1" applyAlignment="1">
      <alignment horizontal="center" vertical="center"/>
    </xf>
    <xf numFmtId="168" fontId="9" fillId="0" borderId="0" xfId="3946" applyNumberFormat="1" applyFont="1" applyAlignment="1">
      <alignment vertical="center"/>
    </xf>
    <xf numFmtId="0" fontId="9" fillId="0" borderId="0" xfId="3946" applyFont="1" applyAlignment="1">
      <alignment vertical="center"/>
    </xf>
    <xf numFmtId="0" fontId="5" fillId="0" borderId="5" xfId="3946" applyFont="1" applyBorder="1" applyAlignment="1">
      <alignment horizontal="center" vertical="center"/>
    </xf>
    <xf numFmtId="0" fontId="5" fillId="0" borderId="5" xfId="3946" applyFont="1" applyBorder="1" applyAlignment="1">
      <alignment vertical="center"/>
    </xf>
    <xf numFmtId="168" fontId="5" fillId="0" borderId="5" xfId="3946" applyNumberFormat="1" applyFont="1" applyBorder="1" applyAlignment="1">
      <alignment vertical="center"/>
    </xf>
    <xf numFmtId="305" fontId="5" fillId="0" borderId="6" xfId="3946" applyNumberFormat="1" applyFont="1" applyBorder="1" applyAlignment="1">
      <alignment horizontal="right" vertical="center"/>
    </xf>
    <xf numFmtId="168" fontId="5" fillId="0" borderId="0" xfId="3946" applyNumberFormat="1" applyFont="1" applyAlignment="1">
      <alignment vertical="center"/>
    </xf>
    <xf numFmtId="0" fontId="5" fillId="0" borderId="0" xfId="3946" applyFont="1" applyAlignment="1">
      <alignment vertical="center"/>
    </xf>
    <xf numFmtId="0" fontId="5" fillId="0" borderId="6" xfId="3946" applyFont="1" applyBorder="1" applyAlignment="1">
      <alignment horizontal="center" vertical="center"/>
    </xf>
    <xf numFmtId="0" fontId="5" fillId="0" borderId="6" xfId="3946" applyFont="1" applyBorder="1" applyAlignment="1">
      <alignment vertical="center"/>
    </xf>
    <xf numFmtId="168" fontId="5" fillId="0" borderId="6" xfId="3946" applyNumberFormat="1" applyFont="1" applyBorder="1" applyAlignment="1">
      <alignment vertical="center"/>
    </xf>
    <xf numFmtId="168" fontId="5" fillId="0" borderId="6" xfId="3946" applyNumberFormat="1" applyFont="1" applyBorder="1" applyAlignment="1">
      <alignment horizontal="right" vertical="center"/>
    </xf>
    <xf numFmtId="305" fontId="7" fillId="0" borderId="6" xfId="3946" applyNumberFormat="1" applyFont="1" applyBorder="1" applyAlignment="1">
      <alignment horizontal="right" vertical="center"/>
    </xf>
    <xf numFmtId="3" fontId="5" fillId="0" borderId="0" xfId="0" applyNumberFormat="1" applyFont="1" applyAlignment="1">
      <alignment vertical="center"/>
    </xf>
    <xf numFmtId="0" fontId="7" fillId="0" borderId="6" xfId="3946" applyFont="1" applyBorder="1" applyAlignment="1">
      <alignment horizontal="center" vertical="center"/>
    </xf>
    <xf numFmtId="0" fontId="7" fillId="0" borderId="6" xfId="3946" applyFont="1" applyBorder="1" applyAlignment="1">
      <alignment vertical="center"/>
    </xf>
    <xf numFmtId="168" fontId="7" fillId="0" borderId="6" xfId="3946" applyNumberFormat="1" applyFont="1" applyBorder="1" applyAlignment="1">
      <alignment vertical="center"/>
    </xf>
    <xf numFmtId="0" fontId="6" fillId="0" borderId="0" xfId="3946" applyFont="1" applyAlignment="1">
      <alignment vertical="center"/>
    </xf>
    <xf numFmtId="0" fontId="7" fillId="0" borderId="6" xfId="3946" quotePrefix="1" applyFont="1" applyBorder="1" applyAlignment="1">
      <alignment horizontal="center" vertical="center"/>
    </xf>
    <xf numFmtId="168" fontId="7" fillId="0" borderId="6" xfId="3946" applyNumberFormat="1" applyFont="1" applyBorder="1" applyAlignment="1">
      <alignment horizontal="right" vertical="center"/>
    </xf>
    <xf numFmtId="0" fontId="7" fillId="0" borderId="6" xfId="3946" applyFont="1" applyBorder="1" applyAlignment="1">
      <alignment horizontal="left" vertical="center" wrapText="1"/>
    </xf>
    <xf numFmtId="0" fontId="5" fillId="0" borderId="6" xfId="3946" applyFont="1" applyBorder="1" applyAlignment="1">
      <alignment horizontal="left" vertical="center" wrapText="1"/>
    </xf>
    <xf numFmtId="0" fontId="7" fillId="0" borderId="8" xfId="3946" applyFont="1" applyBorder="1" applyAlignment="1">
      <alignment vertical="center"/>
    </xf>
    <xf numFmtId="168" fontId="7" fillId="0" borderId="8" xfId="3946" applyNumberFormat="1" applyFont="1" applyBorder="1" applyAlignment="1">
      <alignment vertical="center"/>
    </xf>
    <xf numFmtId="168" fontId="7" fillId="0" borderId="8" xfId="3946" applyNumberFormat="1" applyFont="1" applyBorder="1" applyAlignment="1">
      <alignment horizontal="right" vertical="center"/>
    </xf>
    <xf numFmtId="305" fontId="7" fillId="0" borderId="8" xfId="3946" applyNumberFormat="1" applyFont="1" applyBorder="1" applyAlignment="1">
      <alignment horizontal="right" vertical="center"/>
    </xf>
    <xf numFmtId="0" fontId="4" fillId="0" borderId="0" xfId="3946" applyFont="1" applyAlignment="1">
      <alignment horizontal="right" vertical="center"/>
    </xf>
    <xf numFmtId="0" fontId="12" fillId="0" borderId="0" xfId="3946" applyFont="1" applyAlignment="1">
      <alignment vertical="center"/>
    </xf>
    <xf numFmtId="0" fontId="3" fillId="0" borderId="0" xfId="3946" applyFont="1" applyAlignment="1">
      <alignment horizontal="center" vertical="center" wrapText="1"/>
    </xf>
    <xf numFmtId="0" fontId="6" fillId="0" borderId="0" xfId="3946" applyFont="1" applyAlignment="1">
      <alignment horizontal="left" vertical="center" wrapText="1"/>
    </xf>
    <xf numFmtId="168" fontId="7" fillId="0" borderId="0" xfId="3946" applyNumberFormat="1" applyFont="1" applyAlignment="1">
      <alignment vertical="center"/>
    </xf>
    <xf numFmtId="168" fontId="5" fillId="0" borderId="0" xfId="3946" applyNumberFormat="1" applyFont="1" applyAlignment="1">
      <alignment horizontal="center" vertical="center"/>
    </xf>
    <xf numFmtId="0" fontId="6" fillId="0" borderId="0" xfId="3946" applyFont="1" applyAlignment="1">
      <alignment horizontal="center" vertical="center"/>
    </xf>
    <xf numFmtId="0" fontId="6" fillId="0" borderId="0" xfId="3946" applyFont="1" applyAlignment="1">
      <alignment horizontal="right" vertical="center"/>
    </xf>
    <xf numFmtId="0" fontId="9" fillId="0" borderId="5" xfId="3946" applyFont="1" applyBorder="1" applyAlignment="1">
      <alignment horizontal="center" vertical="center"/>
    </xf>
    <xf numFmtId="0" fontId="9" fillId="0" borderId="5" xfId="3946" applyFont="1" applyBorder="1" applyAlignment="1">
      <alignment horizontal="center" vertical="center" wrapText="1"/>
    </xf>
    <xf numFmtId="0" fontId="9" fillId="0" borderId="5" xfId="3946" quotePrefix="1" applyFont="1" applyBorder="1" applyAlignment="1">
      <alignment horizontal="center" vertical="center"/>
    </xf>
    <xf numFmtId="0" fontId="5" fillId="0" borderId="6" xfId="3946" applyFont="1" applyBorder="1" applyAlignment="1">
      <alignment vertical="center" wrapText="1"/>
    </xf>
    <xf numFmtId="0" fontId="7" fillId="0" borderId="6" xfId="3946" applyFont="1" applyBorder="1" applyAlignment="1">
      <alignment vertical="center" wrapText="1"/>
    </xf>
    <xf numFmtId="0" fontId="7" fillId="0" borderId="6" xfId="3946" quotePrefix="1" applyFont="1" applyBorder="1" applyAlignment="1">
      <alignment vertical="center" wrapText="1"/>
    </xf>
    <xf numFmtId="189" fontId="7" fillId="0" borderId="6" xfId="100" applyNumberFormat="1" applyFont="1" applyFill="1" applyBorder="1" applyAlignment="1" applyProtection="1">
      <alignment horizontal="left" vertical="center" wrapText="1"/>
    </xf>
    <xf numFmtId="0" fontId="7" fillId="0" borderId="8" xfId="3946" applyFont="1" applyBorder="1" applyAlignment="1">
      <alignment vertical="center" wrapText="1"/>
    </xf>
    <xf numFmtId="0" fontId="12" fillId="0" borderId="0" xfId="3946" applyFont="1" applyAlignment="1">
      <alignment vertical="center" wrapText="1"/>
    </xf>
    <xf numFmtId="0" fontId="7" fillId="0" borderId="0" xfId="3946" applyFont="1" applyAlignment="1">
      <alignment vertical="center" wrapText="1"/>
    </xf>
    <xf numFmtId="0" fontId="4" fillId="0" borderId="0" xfId="3946" applyFont="1" applyAlignment="1">
      <alignment vertical="center" wrapText="1"/>
    </xf>
    <xf numFmtId="0" fontId="4" fillId="0" borderId="21" xfId="0" applyFont="1" applyBorder="1" applyAlignment="1">
      <alignment vertical="center"/>
    </xf>
    <xf numFmtId="0" fontId="8" fillId="0" borderId="21" xfId="0" applyFont="1" applyBorder="1" applyAlignment="1">
      <alignment vertical="center"/>
    </xf>
    <xf numFmtId="0" fontId="9" fillId="0" borderId="45" xfId="0" quotePrefix="1" applyFont="1" applyBorder="1" applyAlignment="1">
      <alignment horizontal="center" vertical="center"/>
    </xf>
    <xf numFmtId="0" fontId="9" fillId="0" borderId="21" xfId="0" applyFont="1" applyBorder="1" applyAlignment="1">
      <alignment vertical="center"/>
    </xf>
    <xf numFmtId="0" fontId="5" fillId="2" borderId="5" xfId="0" applyFont="1" applyFill="1" applyBorder="1" applyAlignment="1">
      <alignment horizontal="center" vertical="center"/>
    </xf>
    <xf numFmtId="185" fontId="3" fillId="2" borderId="5" xfId="3941" applyNumberFormat="1" applyFont="1" applyFill="1" applyBorder="1" applyAlignment="1">
      <alignment vertical="center"/>
    </xf>
    <xf numFmtId="0" fontId="5" fillId="2" borderId="21" xfId="0" applyFont="1" applyFill="1" applyBorder="1" applyAlignment="1">
      <alignment vertical="center"/>
    </xf>
    <xf numFmtId="0" fontId="5" fillId="2" borderId="0" xfId="0" applyFont="1" applyFill="1" applyAlignment="1">
      <alignment vertical="center"/>
    </xf>
    <xf numFmtId="0" fontId="4" fillId="2" borderId="6" xfId="0" applyFont="1" applyFill="1" applyBorder="1" applyAlignment="1">
      <alignment horizontal="center" vertical="center"/>
    </xf>
    <xf numFmtId="0" fontId="4" fillId="2" borderId="6" xfId="0" applyFont="1" applyFill="1" applyBorder="1" applyAlignment="1" applyProtection="1">
      <alignment horizontal="left" vertical="center" wrapText="1"/>
      <protection locked="0"/>
    </xf>
    <xf numFmtId="185" fontId="4" fillId="2" borderId="6" xfId="3941" applyNumberFormat="1" applyFont="1" applyFill="1" applyBorder="1" applyAlignment="1">
      <alignment vertical="center"/>
    </xf>
    <xf numFmtId="0" fontId="3" fillId="2" borderId="21" xfId="0" applyFont="1" applyFill="1" applyBorder="1" applyAlignment="1">
      <alignment vertical="center"/>
    </xf>
    <xf numFmtId="0" fontId="3" fillId="2" borderId="0" xfId="0" applyFont="1" applyFill="1" applyAlignment="1">
      <alignment vertical="center"/>
    </xf>
    <xf numFmtId="0" fontId="4" fillId="2" borderId="21" xfId="0" applyFont="1" applyFill="1" applyBorder="1" applyAlignment="1">
      <alignment vertical="center"/>
    </xf>
    <xf numFmtId="0" fontId="4" fillId="2" borderId="0" xfId="0" applyFont="1" applyFill="1" applyAlignment="1">
      <alignment vertical="center"/>
    </xf>
    <xf numFmtId="0" fontId="4" fillId="2" borderId="6" xfId="0" applyFont="1" applyFill="1" applyBorder="1" applyAlignment="1">
      <alignment vertical="center" wrapText="1"/>
    </xf>
    <xf numFmtId="3" fontId="4" fillId="2" borderId="6" xfId="3947" applyNumberFormat="1" applyFont="1" applyFill="1" applyBorder="1" applyAlignment="1">
      <alignment vertical="center" wrapText="1"/>
    </xf>
    <xf numFmtId="0" fontId="4" fillId="2" borderId="6" xfId="3947" applyFont="1" applyFill="1" applyBorder="1" applyAlignment="1">
      <alignment vertical="center" wrapText="1"/>
    </xf>
    <xf numFmtId="185" fontId="4" fillId="2" borderId="6" xfId="3948" applyNumberFormat="1" applyFont="1" applyFill="1" applyBorder="1" applyAlignment="1">
      <alignment horizontal="left" vertical="center" wrapText="1"/>
    </xf>
    <xf numFmtId="0" fontId="4" fillId="2" borderId="8" xfId="0" applyFont="1" applyFill="1" applyBorder="1" applyAlignment="1">
      <alignment horizontal="center" vertical="center"/>
    </xf>
    <xf numFmtId="185" fontId="4" fillId="2" borderId="8" xfId="3948" applyNumberFormat="1" applyFont="1" applyFill="1" applyBorder="1" applyAlignment="1">
      <alignment horizontal="left" vertical="center" wrapText="1"/>
    </xf>
    <xf numFmtId="185" fontId="4" fillId="2" borderId="8" xfId="3941" applyNumberFormat="1" applyFont="1" applyFill="1" applyBorder="1" applyAlignment="1">
      <alignment vertical="center"/>
    </xf>
    <xf numFmtId="0" fontId="5" fillId="0" borderId="0" xfId="3946" applyFont="1" applyAlignment="1">
      <alignment horizontal="left" vertical="center"/>
    </xf>
    <xf numFmtId="0" fontId="5" fillId="0" borderId="0" xfId="3946" applyFont="1" applyAlignment="1">
      <alignment horizontal="left" vertical="center" wrapText="1"/>
    </xf>
    <xf numFmtId="0" fontId="5" fillId="0" borderId="0" xfId="3946" quotePrefix="1" applyFont="1" applyAlignment="1">
      <alignment horizontal="centerContinuous" vertical="center"/>
    </xf>
    <xf numFmtId="0" fontId="5" fillId="0" borderId="0" xfId="3946" quotePrefix="1" applyFont="1" applyAlignment="1">
      <alignment horizontal="centerContinuous" vertical="center" wrapText="1"/>
    </xf>
    <xf numFmtId="0" fontId="5" fillId="0" borderId="2" xfId="3946" applyFont="1" applyBorder="1" applyAlignment="1">
      <alignment horizontal="center" vertical="center" wrapText="1"/>
    </xf>
    <xf numFmtId="0" fontId="5" fillId="0" borderId="2" xfId="3946" applyFont="1" applyBorder="1" applyAlignment="1">
      <alignment horizontal="center" vertical="center"/>
    </xf>
    <xf numFmtId="0" fontId="5" fillId="0" borderId="1" xfId="3946" applyFont="1" applyBorder="1" applyAlignment="1">
      <alignment horizontal="center" vertical="center" wrapText="1"/>
    </xf>
    <xf numFmtId="0" fontId="9" fillId="0" borderId="2" xfId="3946" applyFont="1" applyBorder="1" applyAlignment="1">
      <alignment horizontal="center" vertical="center" wrapText="1"/>
    </xf>
    <xf numFmtId="0" fontId="9" fillId="0" borderId="2" xfId="3946" quotePrefix="1" applyFont="1" applyBorder="1" applyAlignment="1">
      <alignment horizontal="center" vertical="center"/>
    </xf>
    <xf numFmtId="0" fontId="5" fillId="0" borderId="5" xfId="3946" applyFont="1" applyBorder="1" applyAlignment="1">
      <alignment horizontal="center" vertical="center" wrapText="1"/>
    </xf>
    <xf numFmtId="0" fontId="7" fillId="0" borderId="29" xfId="3946" applyFont="1" applyBorder="1" applyAlignment="1">
      <alignment vertical="center" wrapText="1"/>
    </xf>
    <xf numFmtId="168" fontId="7" fillId="0" borderId="29" xfId="3946" applyNumberFormat="1" applyFont="1" applyBorder="1" applyAlignment="1">
      <alignment vertical="center" wrapText="1"/>
    </xf>
    <xf numFmtId="168" fontId="7" fillId="0" borderId="29" xfId="3946" applyNumberFormat="1" applyFont="1" applyBorder="1" applyAlignment="1">
      <alignment vertical="center"/>
    </xf>
    <xf numFmtId="0" fontId="7" fillId="0" borderId="29" xfId="3946" quotePrefix="1" applyFont="1" applyBorder="1" applyAlignment="1">
      <alignment vertical="center" wrapText="1"/>
    </xf>
    <xf numFmtId="0" fontId="7" fillId="0" borderId="29" xfId="3946" applyFont="1" applyBorder="1" applyAlignment="1">
      <alignment horizontal="center" vertical="center"/>
    </xf>
    <xf numFmtId="0" fontId="5" fillId="0" borderId="29" xfId="3946" applyFont="1" applyBorder="1" applyAlignment="1">
      <alignment horizontal="center" vertical="center"/>
    </xf>
    <xf numFmtId="0" fontId="5" fillId="0" borderId="29" xfId="3946" applyFont="1" applyBorder="1" applyAlignment="1">
      <alignment vertical="center" wrapText="1"/>
    </xf>
    <xf numFmtId="168" fontId="5" fillId="0" borderId="29" xfId="3946" applyNumberFormat="1" applyFont="1" applyBorder="1" applyAlignment="1">
      <alignment vertical="center"/>
    </xf>
    <xf numFmtId="0" fontId="6" fillId="0" borderId="0" xfId="3946" applyFont="1" applyAlignment="1">
      <alignment vertical="center" wrapText="1"/>
    </xf>
    <xf numFmtId="0" fontId="292" fillId="0" borderId="0" xfId="0" applyFont="1" applyAlignment="1">
      <alignment vertical="center"/>
    </xf>
    <xf numFmtId="0" fontId="293" fillId="0" borderId="0" xfId="0" applyFont="1" applyAlignment="1">
      <alignment vertical="center"/>
    </xf>
    <xf numFmtId="0" fontId="14" fillId="0" borderId="0" xfId="0" applyFont="1" applyAlignment="1">
      <alignment vertical="center"/>
    </xf>
    <xf numFmtId="0" fontId="305" fillId="0" borderId="0" xfId="0" applyFont="1" applyAlignment="1">
      <alignment vertical="center"/>
    </xf>
    <xf numFmtId="0" fontId="11" fillId="0" borderId="5" xfId="0" applyFont="1" applyBorder="1" applyAlignment="1">
      <alignment vertical="center"/>
    </xf>
    <xf numFmtId="3" fontId="5" fillId="0" borderId="5" xfId="0" applyNumberFormat="1" applyFont="1" applyBorder="1" applyAlignment="1">
      <alignment horizontal="right" vertical="center"/>
    </xf>
    <xf numFmtId="9" fontId="5" fillId="0" borderId="5" xfId="3942" applyFont="1" applyFill="1" applyBorder="1" applyAlignment="1">
      <alignment horizontal="right" vertical="center"/>
    </xf>
    <xf numFmtId="0" fontId="294" fillId="0" borderId="0" xfId="0" applyFont="1" applyAlignment="1">
      <alignment vertical="center"/>
    </xf>
    <xf numFmtId="3" fontId="7" fillId="0" borderId="6" xfId="100" applyNumberFormat="1" applyFont="1" applyFill="1" applyBorder="1" applyAlignment="1">
      <alignment horizontal="right" vertical="center"/>
    </xf>
    <xf numFmtId="9" fontId="7" fillId="0" borderId="6" xfId="3942" applyFont="1" applyFill="1" applyBorder="1" applyAlignment="1">
      <alignment horizontal="right" vertical="center"/>
    </xf>
    <xf numFmtId="0" fontId="4" fillId="0" borderId="0" xfId="0" applyFont="1" applyAlignment="1">
      <alignment horizontal="left" vertical="center"/>
    </xf>
    <xf numFmtId="189" fontId="7" fillId="0" borderId="0" xfId="0" applyNumberFormat="1" applyFont="1" applyAlignment="1">
      <alignment vertical="center"/>
    </xf>
    <xf numFmtId="185" fontId="7" fillId="0" borderId="0" xfId="0" applyNumberFormat="1" applyFont="1" applyAlignment="1">
      <alignment vertical="center"/>
    </xf>
    <xf numFmtId="185" fontId="7" fillId="0" borderId="0" xfId="3941" applyNumberFormat="1" applyFont="1" applyFill="1" applyAlignment="1">
      <alignment vertical="center"/>
    </xf>
    <xf numFmtId="0" fontId="19" fillId="0" borderId="0" xfId="3" applyFont="1" applyAlignment="1">
      <alignment vertical="center"/>
    </xf>
    <xf numFmtId="0" fontId="306" fillId="0" borderId="0" xfId="3" applyFont="1" applyAlignment="1">
      <alignment vertical="center"/>
    </xf>
    <xf numFmtId="0" fontId="19" fillId="0" borderId="0" xfId="3" applyFont="1" applyAlignment="1">
      <alignment vertical="center" wrapText="1"/>
    </xf>
    <xf numFmtId="0" fontId="307" fillId="0" borderId="0" xfId="3" applyFont="1" applyAlignment="1">
      <alignment horizontal="center" vertical="center" wrapText="1"/>
    </xf>
    <xf numFmtId="0" fontId="22" fillId="0" borderId="0" xfId="3" applyFont="1" applyAlignment="1">
      <alignment horizontal="center" vertical="center" wrapText="1"/>
    </xf>
    <xf numFmtId="0" fontId="308" fillId="0" borderId="44" xfId="3" applyFont="1" applyBorder="1" applyAlignment="1">
      <alignment horizontal="center" vertical="center" wrapText="1"/>
    </xf>
    <xf numFmtId="0" fontId="9" fillId="0" borderId="44" xfId="3" applyFont="1" applyBorder="1" applyAlignment="1">
      <alignment horizontal="center" vertical="center" wrapText="1"/>
    </xf>
    <xf numFmtId="0" fontId="309" fillId="0" borderId="44" xfId="3" applyFont="1" applyBorder="1" applyAlignment="1">
      <alignment horizontal="center" vertical="center" wrapText="1"/>
    </xf>
    <xf numFmtId="0" fontId="310" fillId="0" borderId="44" xfId="3" applyFont="1" applyBorder="1" applyAlignment="1">
      <alignment horizontal="center" vertical="center" wrapText="1"/>
    </xf>
    <xf numFmtId="0" fontId="308" fillId="0" borderId="0" xfId="3" applyFont="1" applyAlignment="1">
      <alignment horizontal="center" vertical="center" wrapText="1"/>
    </xf>
    <xf numFmtId="0" fontId="39" fillId="0" borderId="39" xfId="3" applyFont="1" applyBorder="1" applyAlignment="1">
      <alignment horizontal="center" vertical="center" wrapText="1"/>
    </xf>
    <xf numFmtId="3" fontId="3" fillId="0" borderId="39" xfId="3" applyNumberFormat="1" applyFont="1" applyBorder="1" applyAlignment="1">
      <alignment horizontal="right" vertical="center" wrapText="1"/>
    </xf>
    <xf numFmtId="0" fontId="39" fillId="0" borderId="0" xfId="3" applyFont="1" applyAlignment="1">
      <alignment horizontal="center" vertical="center" wrapText="1"/>
    </xf>
    <xf numFmtId="0" fontId="4" fillId="2" borderId="6" xfId="0" applyFont="1" applyFill="1" applyBorder="1" applyAlignment="1">
      <alignment horizontal="left" vertical="center"/>
    </xf>
    <xf numFmtId="3" fontId="4" fillId="2" borderId="6" xfId="0" applyNumberFormat="1" applyFont="1" applyFill="1" applyBorder="1" applyAlignment="1">
      <alignment horizontal="right" vertical="center"/>
    </xf>
    <xf numFmtId="3" fontId="4" fillId="0" borderId="6" xfId="3" applyNumberFormat="1" applyFont="1" applyBorder="1" applyAlignment="1">
      <alignment vertical="center" wrapText="1"/>
    </xf>
    <xf numFmtId="3" fontId="311" fillId="0" borderId="6" xfId="3" applyNumberFormat="1" applyFont="1" applyBorder="1" applyAlignment="1">
      <alignment vertical="center"/>
    </xf>
    <xf numFmtId="0" fontId="311" fillId="0" borderId="0" xfId="3" applyFont="1" applyAlignment="1">
      <alignment vertical="center"/>
    </xf>
    <xf numFmtId="0" fontId="4" fillId="2" borderId="6" xfId="0" applyFont="1" applyFill="1" applyBorder="1" applyAlignment="1">
      <alignment horizontal="left" vertical="center" wrapText="1"/>
    </xf>
    <xf numFmtId="3" fontId="4" fillId="2" borderId="6" xfId="3941" applyNumberFormat="1" applyFont="1" applyFill="1" applyBorder="1" applyAlignment="1">
      <alignment horizontal="right" vertical="center"/>
    </xf>
    <xf numFmtId="0" fontId="311" fillId="0" borderId="8" xfId="3" applyFont="1" applyBorder="1" applyAlignment="1">
      <alignment vertical="center"/>
    </xf>
    <xf numFmtId="0" fontId="80" fillId="0" borderId="0" xfId="3" applyFont="1" applyAlignment="1">
      <alignment vertical="center"/>
    </xf>
    <xf numFmtId="0" fontId="3" fillId="0" borderId="0" xfId="2" applyFont="1" applyAlignment="1">
      <alignment vertical="center"/>
    </xf>
    <xf numFmtId="0" fontId="130" fillId="0" borderId="0" xfId="2" applyFont="1" applyAlignment="1">
      <alignment vertical="center"/>
    </xf>
    <xf numFmtId="0" fontId="4" fillId="0" borderId="0" xfId="2" applyFont="1" applyAlignment="1">
      <alignment vertical="center"/>
    </xf>
    <xf numFmtId="0" fontId="162" fillId="0" borderId="0" xfId="2" applyFont="1" applyAlignment="1">
      <alignment vertical="center"/>
    </xf>
    <xf numFmtId="0" fontId="5" fillId="0" borderId="0" xfId="2" applyFont="1" applyAlignment="1">
      <alignment horizontal="right" vertical="center"/>
    </xf>
    <xf numFmtId="172" fontId="23" fillId="0" borderId="0" xfId="2" applyNumberFormat="1" applyFont="1" applyAlignment="1">
      <alignment horizontal="right" vertical="center"/>
    </xf>
    <xf numFmtId="172" fontId="6" fillId="0" borderId="0" xfId="2" applyNumberFormat="1" applyFont="1" applyAlignment="1">
      <alignment horizontal="right" vertical="center"/>
    </xf>
    <xf numFmtId="0" fontId="5" fillId="0" borderId="2" xfId="2" applyFont="1" applyBorder="1" applyAlignment="1">
      <alignment horizontal="center" vertical="center" wrapText="1"/>
    </xf>
    <xf numFmtId="0" fontId="5" fillId="0" borderId="0" xfId="2" applyFont="1" applyAlignment="1">
      <alignment vertical="center"/>
    </xf>
    <xf numFmtId="172" fontId="5" fillId="0" borderId="5" xfId="2" applyNumberFormat="1" applyFont="1" applyBorder="1" applyAlignment="1">
      <alignment horizontal="center" vertical="center"/>
    </xf>
    <xf numFmtId="185" fontId="3" fillId="0" borderId="5" xfId="3941" applyNumberFormat="1" applyFont="1" applyFill="1" applyBorder="1" applyAlignment="1">
      <alignment horizontal="center" vertical="center"/>
    </xf>
    <xf numFmtId="185" fontId="21" fillId="0" borderId="6" xfId="3941" applyNumberFormat="1" applyFont="1" applyFill="1" applyBorder="1" applyAlignment="1">
      <alignment horizontal="center" vertical="center"/>
    </xf>
    <xf numFmtId="172" fontId="9" fillId="0" borderId="0" xfId="2" applyNumberFormat="1" applyFont="1" applyAlignment="1">
      <alignment horizontal="center" vertical="center" wrapText="1"/>
    </xf>
    <xf numFmtId="172" fontId="9" fillId="0" borderId="0" xfId="2" applyNumberFormat="1" applyFont="1" applyAlignment="1">
      <alignment vertical="center" wrapText="1"/>
    </xf>
    <xf numFmtId="172" fontId="7" fillId="0" borderId="6" xfId="2" applyNumberFormat="1" applyFont="1" applyBorder="1" applyAlignment="1">
      <alignment horizontal="center" vertical="center"/>
    </xf>
    <xf numFmtId="172" fontId="7" fillId="0" borderId="6" xfId="2" applyNumberFormat="1" applyFont="1" applyBorder="1" applyAlignment="1">
      <alignment horizontal="left" vertical="center" wrapText="1"/>
    </xf>
    <xf numFmtId="185" fontId="4" fillId="0" borderId="6" xfId="3941" applyNumberFormat="1" applyFont="1" applyFill="1" applyBorder="1" applyAlignment="1">
      <alignment horizontal="center" vertical="center"/>
    </xf>
    <xf numFmtId="185" fontId="7" fillId="0" borderId="6" xfId="3941" applyNumberFormat="1" applyFont="1" applyFill="1" applyBorder="1" applyAlignment="1">
      <alignment horizontal="center" vertical="center"/>
    </xf>
    <xf numFmtId="172" fontId="6" fillId="0" borderId="6" xfId="2" quotePrefix="1" applyNumberFormat="1" applyFont="1" applyBorder="1" applyAlignment="1">
      <alignment horizontal="center" vertical="center"/>
    </xf>
    <xf numFmtId="172" fontId="6" fillId="0" borderId="6" xfId="2" applyNumberFormat="1" applyFont="1" applyBorder="1" applyAlignment="1">
      <alignment horizontal="left" vertical="center" wrapText="1"/>
    </xf>
    <xf numFmtId="185" fontId="12" fillId="0" borderId="6" xfId="3941" applyNumberFormat="1" applyFont="1" applyFill="1" applyBorder="1" applyAlignment="1">
      <alignment horizontal="center" vertical="center"/>
    </xf>
    <xf numFmtId="0" fontId="23" fillId="0" borderId="0" xfId="2" applyFont="1" applyAlignment="1">
      <alignment vertical="center"/>
    </xf>
    <xf numFmtId="172" fontId="6" fillId="0" borderId="6" xfId="2" applyNumberFormat="1" applyFont="1" applyBorder="1" applyAlignment="1">
      <alignment horizontal="center" vertical="center"/>
    </xf>
    <xf numFmtId="172" fontId="7" fillId="0" borderId="6" xfId="2" quotePrefix="1" applyNumberFormat="1" applyFont="1" applyBorder="1" applyAlignment="1">
      <alignment horizontal="center" vertical="center"/>
    </xf>
    <xf numFmtId="185" fontId="4" fillId="0" borderId="6" xfId="3941" applyNumberFormat="1" applyFont="1" applyFill="1" applyBorder="1"/>
    <xf numFmtId="172" fontId="7" fillId="2" borderId="6" xfId="2" applyNumberFormat="1" applyFont="1" applyFill="1" applyBorder="1" applyAlignment="1">
      <alignment horizontal="center" vertical="center"/>
    </xf>
    <xf numFmtId="172" fontId="7" fillId="2" borderId="6" xfId="2" applyNumberFormat="1" applyFont="1" applyFill="1" applyBorder="1" applyAlignment="1">
      <alignment horizontal="left" vertical="center" wrapText="1"/>
    </xf>
    <xf numFmtId="185" fontId="4" fillId="2" borderId="6" xfId="3941" applyNumberFormat="1" applyFont="1" applyFill="1" applyBorder="1" applyAlignment="1">
      <alignment horizontal="center" vertical="center"/>
    </xf>
    <xf numFmtId="185" fontId="4" fillId="0" borderId="6" xfId="3941" quotePrefix="1" applyNumberFormat="1" applyFont="1" applyFill="1" applyBorder="1" applyAlignment="1">
      <alignment horizontal="center" vertical="center"/>
    </xf>
    <xf numFmtId="0" fontId="4" fillId="0" borderId="0" xfId="2" applyFont="1" applyAlignment="1">
      <alignment vertical="center" wrapText="1"/>
    </xf>
    <xf numFmtId="0" fontId="19" fillId="0" borderId="6" xfId="0" applyFont="1" applyBorder="1" applyAlignment="1">
      <alignment vertical="center" wrapText="1"/>
    </xf>
    <xf numFmtId="185" fontId="4" fillId="0" borderId="6" xfId="3941" applyNumberFormat="1" applyFont="1" applyBorder="1" applyAlignment="1">
      <alignment horizontal="right"/>
    </xf>
    <xf numFmtId="172" fontId="4" fillId="0" borderId="8" xfId="2" applyNumberFormat="1" applyFont="1" applyBorder="1" applyAlignment="1">
      <alignment horizontal="justify" vertical="center"/>
    </xf>
    <xf numFmtId="172" fontId="7" fillId="0" borderId="8" xfId="2" applyNumberFormat="1" applyFont="1" applyBorder="1" applyAlignment="1">
      <alignment horizontal="justify" vertical="center" wrapText="1"/>
    </xf>
    <xf numFmtId="0" fontId="4" fillId="0" borderId="8" xfId="2" applyFont="1" applyBorder="1"/>
    <xf numFmtId="0" fontId="4" fillId="0" borderId="8" xfId="2" applyFont="1" applyBorder="1" applyAlignment="1">
      <alignment vertical="center"/>
    </xf>
    <xf numFmtId="9" fontId="5" fillId="0" borderId="5" xfId="0" applyNumberFormat="1" applyFont="1" applyBorder="1" applyAlignment="1">
      <alignment horizontal="center" vertical="center"/>
    </xf>
    <xf numFmtId="9" fontId="7" fillId="0" borderId="6" xfId="0" applyNumberFormat="1" applyFont="1" applyBorder="1" applyAlignment="1">
      <alignment horizontal="center" vertical="center"/>
    </xf>
    <xf numFmtId="0" fontId="3" fillId="0" borderId="0" xfId="7" applyFont="1" applyAlignment="1">
      <alignment horizontal="centerContinuous" vertical="center" wrapText="1"/>
    </xf>
    <xf numFmtId="0" fontId="5" fillId="0" borderId="0" xfId="3949" applyFont="1" applyAlignment="1">
      <alignment vertical="center" wrapText="1"/>
    </xf>
    <xf numFmtId="0" fontId="6" fillId="0" borderId="0" xfId="7" applyFont="1" applyAlignment="1">
      <alignment horizontal="left" vertical="center" wrapText="1"/>
    </xf>
    <xf numFmtId="0" fontId="9" fillId="0" borderId="2" xfId="7" applyFont="1" applyBorder="1" applyAlignment="1">
      <alignment horizontal="center" vertical="center"/>
    </xf>
    <xf numFmtId="0" fontId="9" fillId="0" borderId="2" xfId="7" applyFont="1" applyBorder="1" applyAlignment="1">
      <alignment horizontal="center" vertical="center" wrapText="1"/>
    </xf>
    <xf numFmtId="0" fontId="309" fillId="0" borderId="2" xfId="7" quotePrefix="1" applyFont="1" applyBorder="1" applyAlignment="1">
      <alignment horizontal="center" vertical="center"/>
    </xf>
    <xf numFmtId="0" fontId="5" fillId="0" borderId="74" xfId="7" applyFont="1" applyBorder="1" applyAlignment="1">
      <alignment horizontal="center" vertical="center"/>
    </xf>
    <xf numFmtId="0" fontId="5" fillId="0" borderId="19" xfId="7" applyFont="1" applyBorder="1" applyAlignment="1">
      <alignment vertical="center" wrapText="1"/>
    </xf>
    <xf numFmtId="3" fontId="7" fillId="0" borderId="39" xfId="7" applyNumberFormat="1" applyFont="1" applyBorder="1" applyAlignment="1">
      <alignment vertical="center"/>
    </xf>
    <xf numFmtId="3" fontId="7" fillId="0" borderId="86" xfId="7" applyNumberFormat="1" applyFont="1" applyBorder="1" applyAlignment="1">
      <alignment vertical="center"/>
    </xf>
    <xf numFmtId="0" fontId="7" fillId="0" borderId="88" xfId="7" applyFont="1" applyBorder="1" applyAlignment="1">
      <alignment vertical="center"/>
    </xf>
    <xf numFmtId="0" fontId="7" fillId="0" borderId="89" xfId="7" applyFont="1" applyBorder="1" applyAlignment="1">
      <alignment vertical="center" wrapText="1"/>
    </xf>
    <xf numFmtId="0" fontId="7" fillId="0" borderId="90" xfId="7" applyFont="1" applyBorder="1" applyAlignment="1">
      <alignment vertical="center"/>
    </xf>
    <xf numFmtId="0" fontId="7" fillId="0" borderId="91" xfId="7" applyFont="1" applyBorder="1" applyAlignment="1">
      <alignment vertical="center"/>
    </xf>
    <xf numFmtId="0" fontId="4" fillId="0" borderId="0" xfId="7" applyFont="1" applyAlignment="1">
      <alignment vertical="center" wrapText="1"/>
    </xf>
    <xf numFmtId="0" fontId="7" fillId="0" borderId="0" xfId="7" applyFont="1" applyAlignment="1">
      <alignment vertical="center" wrapText="1"/>
    </xf>
    <xf numFmtId="0" fontId="64" fillId="2" borderId="0" xfId="3950" applyFont="1" applyFill="1" applyAlignment="1">
      <alignment vertical="center"/>
    </xf>
    <xf numFmtId="3" fontId="3" fillId="0" borderId="5" xfId="8" applyNumberFormat="1" applyFont="1" applyBorder="1" applyAlignment="1">
      <alignment horizontal="right" vertical="center"/>
    </xf>
    <xf numFmtId="1" fontId="289" fillId="0" borderId="6" xfId="8" applyNumberFormat="1" applyFont="1" applyBorder="1" applyAlignment="1">
      <alignment horizontal="center" vertical="center" wrapText="1"/>
    </xf>
    <xf numFmtId="1" fontId="3" fillId="2" borderId="6" xfId="8" applyNumberFormat="1" applyFont="1" applyFill="1" applyBorder="1" applyAlignment="1">
      <alignment horizontal="center" vertical="center" wrapText="1"/>
    </xf>
    <xf numFmtId="3" fontId="59" fillId="0" borderId="6" xfId="0" applyNumberFormat="1" applyFont="1" applyBorder="1" applyAlignment="1">
      <alignment vertical="center"/>
    </xf>
    <xf numFmtId="3" fontId="4" fillId="0" borderId="6" xfId="8" applyNumberFormat="1" applyFont="1" applyBorder="1" applyAlignment="1">
      <alignment horizontal="right" vertical="center"/>
    </xf>
    <xf numFmtId="1" fontId="4" fillId="0" borderId="6" xfId="8" applyNumberFormat="1" applyFont="1" applyBorder="1" applyAlignment="1">
      <alignment horizontal="center" vertical="center"/>
    </xf>
    <xf numFmtId="1" fontId="3" fillId="0" borderId="8" xfId="8" applyNumberFormat="1"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horizontal="center" vertical="center" wrapText="1"/>
    </xf>
    <xf numFmtId="1" fontId="3" fillId="0" borderId="8" xfId="8" applyNumberFormat="1" applyFont="1" applyBorder="1" applyAlignment="1">
      <alignment vertical="center"/>
    </xf>
    <xf numFmtId="3" fontId="3" fillId="0" borderId="8" xfId="8" applyNumberFormat="1" applyFont="1" applyBorder="1" applyAlignment="1">
      <alignment vertical="center"/>
    </xf>
    <xf numFmtId="3" fontId="3" fillId="0" borderId="8" xfId="8" applyNumberFormat="1" applyFont="1" applyBorder="1" applyAlignment="1">
      <alignment horizontal="center" vertical="center"/>
    </xf>
    <xf numFmtId="3" fontId="28" fillId="0" borderId="0" xfId="6" applyNumberFormat="1" applyFont="1" applyAlignment="1">
      <alignment vertical="center"/>
    </xf>
    <xf numFmtId="3" fontId="7" fillId="0" borderId="6" xfId="14" applyNumberFormat="1" applyFont="1" applyBorder="1" applyAlignment="1">
      <alignment vertical="center"/>
    </xf>
    <xf numFmtId="3" fontId="7" fillId="0" borderId="8" xfId="14" applyNumberFormat="1" applyFont="1" applyBorder="1" applyAlignment="1">
      <alignment vertical="center"/>
    </xf>
    <xf numFmtId="0" fontId="25" fillId="0" borderId="14" xfId="4" quotePrefix="1" applyFont="1" applyBorder="1" applyAlignment="1">
      <alignment horizontal="center" vertical="center" wrapText="1"/>
    </xf>
    <xf numFmtId="0" fontId="25" fillId="0" borderId="14" xfId="4" applyFont="1" applyBorder="1" applyAlignment="1">
      <alignment vertical="center" wrapText="1"/>
    </xf>
    <xf numFmtId="49" fontId="4" fillId="0" borderId="6" xfId="8" quotePrefix="1" applyNumberFormat="1" applyFont="1" applyBorder="1" applyAlignment="1">
      <alignment horizontal="center" vertical="center"/>
    </xf>
    <xf numFmtId="3" fontId="4" fillId="0" borderId="2" xfId="8" applyNumberFormat="1" applyFont="1" applyBorder="1" applyAlignment="1">
      <alignment horizontal="center" vertical="center"/>
    </xf>
    <xf numFmtId="3" fontId="7" fillId="0" borderId="6" xfId="69" applyNumberFormat="1" applyFont="1" applyBorder="1" applyAlignment="1">
      <alignment vertical="center" wrapText="1"/>
    </xf>
    <xf numFmtId="174" fontId="7" fillId="0" borderId="6" xfId="0" applyNumberFormat="1" applyFont="1" applyBorder="1" applyAlignment="1">
      <alignment horizontal="right" vertical="center"/>
    </xf>
    <xf numFmtId="3" fontId="4" fillId="0" borderId="0" xfId="8" applyNumberFormat="1" applyFont="1" applyAlignment="1">
      <alignment horizontal="center" vertical="center" wrapText="1"/>
    </xf>
    <xf numFmtId="0" fontId="8" fillId="0" borderId="0" xfId="14" applyFont="1" applyAlignment="1">
      <alignment vertical="center"/>
    </xf>
    <xf numFmtId="0" fontId="35" fillId="0" borderId="9" xfId="4" applyFont="1" applyBorder="1" applyAlignment="1">
      <alignment horizontal="left" vertical="center" wrapText="1"/>
    </xf>
    <xf numFmtId="0" fontId="8" fillId="0" borderId="0" xfId="4" applyFont="1" applyAlignment="1">
      <alignment vertical="center"/>
    </xf>
    <xf numFmtId="3" fontId="7" fillId="0" borderId="9" xfId="14" applyNumberFormat="1" applyFont="1" applyBorder="1" applyAlignment="1">
      <alignment vertical="center"/>
    </xf>
    <xf numFmtId="3" fontId="7" fillId="0" borderId="14" xfId="14" applyNumberFormat="1" applyFont="1" applyBorder="1" applyAlignment="1">
      <alignment vertical="center"/>
    </xf>
    <xf numFmtId="3" fontId="40" fillId="0" borderId="13" xfId="4" applyNumberFormat="1" applyFont="1" applyBorder="1" applyAlignment="1">
      <alignment vertical="center" wrapText="1"/>
    </xf>
    <xf numFmtId="3" fontId="288" fillId="0" borderId="9" xfId="4" applyNumberFormat="1" applyFont="1" applyBorder="1" applyAlignment="1">
      <alignment vertical="center" wrapText="1"/>
    </xf>
    <xf numFmtId="3" fontId="288" fillId="0" borderId="14" xfId="4" applyNumberFormat="1" applyFont="1" applyBorder="1" applyAlignment="1">
      <alignment vertical="center" wrapText="1"/>
    </xf>
    <xf numFmtId="3" fontId="7" fillId="0" borderId="9" xfId="13" applyNumberFormat="1" applyFont="1" applyBorder="1" applyAlignment="1">
      <alignment vertical="center"/>
    </xf>
    <xf numFmtId="3" fontId="7" fillId="0" borderId="14" xfId="13" applyNumberFormat="1" applyFont="1" applyBorder="1" applyAlignment="1">
      <alignment vertical="center"/>
    </xf>
    <xf numFmtId="3" fontId="288" fillId="0" borderId="6" xfId="4" quotePrefix="1" applyNumberFormat="1" applyFont="1" applyBorder="1" applyAlignment="1">
      <alignment horizontal="center" vertical="center" wrapText="1"/>
    </xf>
    <xf numFmtId="3" fontId="288" fillId="0" borderId="6" xfId="4" applyNumberFormat="1" applyFont="1" applyBorder="1" applyAlignment="1">
      <alignment vertical="center" wrapText="1"/>
    </xf>
    <xf numFmtId="3" fontId="288" fillId="0" borderId="8" xfId="4" quotePrefix="1" applyNumberFormat="1" applyFont="1" applyBorder="1" applyAlignment="1">
      <alignment horizontal="center" vertical="center" wrapText="1"/>
    </xf>
    <xf numFmtId="3" fontId="288" fillId="0" borderId="8" xfId="4" applyNumberFormat="1" applyFont="1" applyBorder="1" applyAlignment="1">
      <alignment vertical="center" wrapText="1"/>
    </xf>
    <xf numFmtId="3" fontId="5" fillId="0" borderId="5" xfId="0" applyNumberFormat="1" applyFont="1" applyBorder="1" applyAlignment="1">
      <alignment horizontal="center" vertical="center"/>
    </xf>
    <xf numFmtId="1" fontId="4" fillId="0" borderId="6" xfId="8" quotePrefix="1" applyNumberFormat="1" applyFont="1" applyBorder="1" applyAlignment="1">
      <alignment horizontal="center" vertical="center"/>
    </xf>
    <xf numFmtId="1" fontId="59" fillId="0" borderId="6" xfId="8" quotePrefix="1" applyNumberFormat="1" applyFont="1" applyBorder="1" applyAlignment="1">
      <alignment horizontal="center" vertical="center"/>
    </xf>
    <xf numFmtId="0" fontId="314" fillId="0" borderId="0" xfId="4" applyFont="1" applyAlignment="1">
      <alignment vertical="center"/>
    </xf>
    <xf numFmtId="0" fontId="315" fillId="0" borderId="0" xfId="4" applyFont="1" applyAlignment="1">
      <alignment vertical="center"/>
    </xf>
    <xf numFmtId="0" fontId="316" fillId="0" borderId="0" xfId="4" applyFont="1" applyAlignment="1">
      <alignment vertical="center"/>
    </xf>
    <xf numFmtId="3" fontId="314" fillId="0" borderId="0" xfId="4" applyNumberFormat="1" applyFont="1" applyAlignment="1">
      <alignment vertical="center"/>
    </xf>
    <xf numFmtId="0" fontId="317" fillId="0" borderId="0" xfId="4" applyFont="1" applyAlignment="1">
      <alignment vertical="center"/>
    </xf>
    <xf numFmtId="0" fontId="318" fillId="0" borderId="0" xfId="0" applyFont="1" applyAlignment="1">
      <alignment vertical="center"/>
    </xf>
    <xf numFmtId="0" fontId="315" fillId="0" borderId="0" xfId="0" applyFont="1" applyAlignment="1">
      <alignment vertical="center"/>
    </xf>
    <xf numFmtId="0" fontId="319" fillId="0" borderId="0" xfId="0" applyFont="1" applyAlignment="1">
      <alignment vertical="center"/>
    </xf>
    <xf numFmtId="0" fontId="320" fillId="0" borderId="0" xfId="0" applyFont="1" applyAlignment="1">
      <alignment vertical="center"/>
    </xf>
    <xf numFmtId="0" fontId="321" fillId="0" borderId="0" xfId="0" applyFont="1" applyAlignment="1">
      <alignment vertical="center"/>
    </xf>
    <xf numFmtId="3" fontId="321" fillId="0" borderId="0" xfId="0" applyNumberFormat="1" applyFont="1" applyAlignment="1">
      <alignment vertical="center"/>
    </xf>
    <xf numFmtId="0" fontId="322" fillId="0" borderId="0" xfId="0" applyFont="1" applyAlignment="1">
      <alignment vertical="center"/>
    </xf>
    <xf numFmtId="3" fontId="318" fillId="0" borderId="0" xfId="0" applyNumberFormat="1" applyFont="1" applyAlignment="1">
      <alignment vertical="center"/>
    </xf>
    <xf numFmtId="3" fontId="319" fillId="0" borderId="0" xfId="0" applyNumberFormat="1" applyFont="1" applyAlignment="1">
      <alignment vertical="center"/>
    </xf>
    <xf numFmtId="3" fontId="323" fillId="0" borderId="0" xfId="0" applyNumberFormat="1" applyFont="1" applyAlignment="1">
      <alignment vertical="center"/>
    </xf>
    <xf numFmtId="0" fontId="323" fillId="0" borderId="0" xfId="0" applyFont="1" applyAlignment="1">
      <alignment vertical="center"/>
    </xf>
    <xf numFmtId="3" fontId="318" fillId="0" borderId="0" xfId="0" applyNumberFormat="1" applyFont="1" applyAlignment="1">
      <alignment horizontal="right" vertical="center"/>
    </xf>
    <xf numFmtId="3" fontId="322" fillId="0" borderId="0" xfId="0" applyNumberFormat="1" applyFont="1" applyAlignment="1">
      <alignment vertical="center" wrapText="1"/>
    </xf>
    <xf numFmtId="0" fontId="35" fillId="0" borderId="16" xfId="4" applyFont="1" applyBorder="1" applyAlignment="1">
      <alignment horizontal="center" vertical="center" wrapText="1"/>
    </xf>
    <xf numFmtId="3" fontId="3" fillId="0" borderId="6" xfId="8" quotePrefix="1" applyNumberFormat="1" applyFont="1" applyBorder="1" applyAlignment="1">
      <alignment horizontal="center" vertical="center" wrapText="1"/>
    </xf>
    <xf numFmtId="0" fontId="21" fillId="0" borderId="44" xfId="3944" applyFont="1" applyBorder="1" applyAlignment="1">
      <alignment horizontal="center" vertical="center" wrapText="1"/>
    </xf>
    <xf numFmtId="0" fontId="21" fillId="0" borderId="1" xfId="3944" applyFont="1" applyBorder="1" applyAlignment="1">
      <alignment horizontal="center" vertical="center" wrapText="1"/>
    </xf>
    <xf numFmtId="0" fontId="65" fillId="0" borderId="0" xfId="3944" applyFont="1" applyAlignment="1">
      <alignment horizontal="left" vertical="center" wrapText="1"/>
    </xf>
    <xf numFmtId="0" fontId="65" fillId="0" borderId="0" xfId="7" applyFont="1" applyAlignment="1">
      <alignment horizontal="left" vertical="center" wrapText="1"/>
    </xf>
    <xf numFmtId="0" fontId="36" fillId="0" borderId="0" xfId="3943" applyFont="1" applyFill="1" applyAlignment="1" applyProtection="1">
      <alignment horizontal="center" vertical="center"/>
    </xf>
    <xf numFmtId="0" fontId="5" fillId="0" borderId="0" xfId="7" applyFont="1" applyAlignment="1">
      <alignment horizontal="center" vertical="center"/>
    </xf>
    <xf numFmtId="0" fontId="6" fillId="0" borderId="0" xfId="7" applyFont="1" applyAlignment="1">
      <alignment horizontal="center" vertical="center"/>
    </xf>
    <xf numFmtId="0" fontId="50" fillId="0" borderId="0" xfId="3944" applyFont="1" applyAlignment="1">
      <alignment horizontal="right" vertical="center"/>
    </xf>
    <xf numFmtId="0" fontId="21" fillId="0" borderId="44" xfId="3944" applyFont="1" applyBorder="1" applyAlignment="1">
      <alignment horizontal="center" vertical="center"/>
    </xf>
    <xf numFmtId="0" fontId="21" fillId="0" borderId="39" xfId="3944" applyFont="1" applyBorder="1" applyAlignment="1">
      <alignment horizontal="center" vertical="center"/>
    </xf>
    <xf numFmtId="0" fontId="21" fillId="0" borderId="1" xfId="3944" applyFont="1" applyBorder="1" applyAlignment="1">
      <alignment horizontal="center" vertical="center"/>
    </xf>
    <xf numFmtId="0" fontId="5" fillId="0" borderId="44" xfId="3944" applyFont="1" applyBorder="1" applyAlignment="1">
      <alignment horizontal="center" vertical="center" wrapText="1"/>
    </xf>
    <xf numFmtId="0" fontId="5" fillId="0" borderId="39" xfId="3944" applyFont="1" applyBorder="1" applyAlignment="1">
      <alignment horizontal="center" vertical="center" wrapText="1"/>
    </xf>
    <xf numFmtId="0" fontId="5" fillId="0" borderId="1" xfId="3944" applyFont="1" applyBorder="1" applyAlignment="1">
      <alignment horizontal="center" vertical="center" wrapText="1"/>
    </xf>
    <xf numFmtId="0" fontId="21" fillId="0" borderId="2" xfId="3944" applyFont="1" applyBorder="1" applyAlignment="1">
      <alignment horizontal="center" vertical="center"/>
    </xf>
    <xf numFmtId="0" fontId="5" fillId="0" borderId="0" xfId="3943" applyFont="1" applyFill="1" applyAlignment="1" applyProtection="1">
      <alignment horizontal="center" vertical="center"/>
    </xf>
    <xf numFmtId="0" fontId="5" fillId="0" borderId="0" xfId="3945" applyFont="1" applyAlignment="1">
      <alignment horizontal="center" vertical="center"/>
    </xf>
    <xf numFmtId="0" fontId="6" fillId="0" borderId="0" xfId="3945" applyFont="1" applyAlignment="1">
      <alignment horizontal="center" vertical="center"/>
    </xf>
    <xf numFmtId="0" fontId="5" fillId="0" borderId="2" xfId="3945" applyFont="1" applyBorder="1" applyAlignment="1">
      <alignment horizontal="center" vertical="center"/>
    </xf>
    <xf numFmtId="0" fontId="5" fillId="0" borderId="2" xfId="3945" applyFont="1" applyBorder="1" applyAlignment="1">
      <alignment horizontal="center" vertical="center" wrapText="1"/>
    </xf>
    <xf numFmtId="0" fontId="5" fillId="0" borderId="45" xfId="3945" applyFont="1" applyBorder="1" applyAlignment="1">
      <alignment horizontal="center" vertical="center"/>
    </xf>
    <xf numFmtId="0" fontId="5" fillId="0" borderId="85" xfId="3945" applyFont="1" applyBorder="1" applyAlignment="1">
      <alignment horizontal="center" vertical="center"/>
    </xf>
    <xf numFmtId="0" fontId="12" fillId="0" borderId="0" xfId="3945" quotePrefix="1" applyFont="1" applyAlignment="1">
      <alignment horizontal="left" vertical="center"/>
    </xf>
    <xf numFmtId="0" fontId="12" fillId="0" borderId="0" xfId="3945" quotePrefix="1" applyFont="1" applyAlignment="1">
      <alignment horizontal="left" vertical="center" wrapText="1"/>
    </xf>
    <xf numFmtId="0" fontId="12" fillId="0" borderId="0" xfId="3945" applyFont="1" applyAlignment="1">
      <alignment horizontal="left" vertical="center"/>
    </xf>
    <xf numFmtId="0" fontId="5" fillId="0" borderId="2" xfId="7" applyFont="1" applyBorder="1" applyAlignment="1">
      <alignment horizontal="center" vertical="center" wrapText="1"/>
    </xf>
    <xf numFmtId="0" fontId="3" fillId="0" borderId="0" xfId="3943" applyFont="1" applyFill="1" applyAlignment="1" applyProtection="1">
      <alignment horizontal="center" vertical="center"/>
    </xf>
    <xf numFmtId="0" fontId="6" fillId="0" borderId="0" xfId="7" applyFont="1" applyAlignment="1">
      <alignment horizontal="right" vertical="center"/>
    </xf>
    <xf numFmtId="0" fontId="5" fillId="0" borderId="2" xfId="7" applyFont="1" applyBorder="1" applyAlignment="1">
      <alignment horizontal="center" vertical="center"/>
    </xf>
    <xf numFmtId="0" fontId="5" fillId="0" borderId="0" xfId="0" applyFont="1" applyAlignment="1">
      <alignment horizontal="right" vertical="center"/>
    </xf>
    <xf numFmtId="0" fontId="61" fillId="0" borderId="0" xfId="0" applyFont="1" applyAlignment="1">
      <alignment horizontal="center" vertical="center"/>
    </xf>
    <xf numFmtId="0" fontId="68" fillId="0" borderId="0" xfId="0" applyFont="1" applyAlignment="1">
      <alignment horizontal="center" vertical="center"/>
    </xf>
    <xf numFmtId="0" fontId="6" fillId="0" borderId="0" xfId="0" applyFont="1" applyAlignment="1">
      <alignment horizontal="right" vertical="center"/>
    </xf>
    <xf numFmtId="0" fontId="5" fillId="0" borderId="2" xfId="0" applyFont="1" applyBorder="1" applyAlignment="1">
      <alignment horizontal="center" vertical="center" wrapText="1"/>
    </xf>
    <xf numFmtId="0" fontId="49" fillId="0" borderId="26" xfId="0" quotePrefix="1" applyFont="1" applyBorder="1" applyAlignment="1">
      <alignment horizontal="left" vertical="center" wrapText="1"/>
    </xf>
    <xf numFmtId="0" fontId="12" fillId="0" borderId="0" xfId="0" applyFont="1" applyAlignment="1">
      <alignment horizontal="left" vertical="center" wrapText="1"/>
    </xf>
    <xf numFmtId="0" fontId="12" fillId="0" borderId="0" xfId="0" quotePrefix="1" applyFont="1" applyAlignment="1">
      <alignment horizontal="left" vertical="center" wrapText="1"/>
    </xf>
    <xf numFmtId="0" fontId="6" fillId="0" borderId="0" xfId="0" applyFont="1" applyAlignment="1">
      <alignment horizontal="left" vertical="center"/>
    </xf>
    <xf numFmtId="0" fontId="72" fillId="0" borderId="0" xfId="0" applyFont="1" applyAlignment="1">
      <alignment horizontal="center" vertical="center"/>
    </xf>
    <xf numFmtId="0" fontId="73" fillId="0" borderId="0" xfId="0" applyFont="1" applyAlignment="1">
      <alignment horizontal="center" vertical="center"/>
    </xf>
    <xf numFmtId="0" fontId="5" fillId="0" borderId="2" xfId="0" applyFont="1" applyBorder="1" applyAlignment="1">
      <alignment horizontal="center" vertical="center"/>
    </xf>
    <xf numFmtId="0" fontId="0" fillId="0" borderId="2" xfId="0" applyFont="1" applyBorder="1" applyAlignment="1">
      <alignment vertical="center" wrapText="1"/>
    </xf>
    <xf numFmtId="0" fontId="60" fillId="0" borderId="0" xfId="0" applyFont="1" applyAlignment="1">
      <alignment horizontal="center" vertical="center"/>
    </xf>
    <xf numFmtId="0" fontId="67" fillId="0" borderId="0" xfId="0" applyFont="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21" fillId="0" borderId="2" xfId="0" applyFont="1" applyBorder="1" applyAlignment="1">
      <alignment horizontal="center" vertical="center" wrapText="1"/>
    </xf>
    <xf numFmtId="0" fontId="21" fillId="0" borderId="0" xfId="0" applyFont="1" applyAlignment="1">
      <alignment horizontal="center" vertical="center"/>
    </xf>
    <xf numFmtId="0" fontId="50" fillId="0" borderId="0" xfId="0" applyFont="1" applyAlignment="1">
      <alignment horizontal="center" vertical="center"/>
    </xf>
    <xf numFmtId="0" fontId="50" fillId="0" borderId="0" xfId="0" applyFont="1" applyAlignment="1">
      <alignment horizontal="right" vertical="center"/>
    </xf>
    <xf numFmtId="0" fontId="21" fillId="0" borderId="2"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85" xfId="0" applyFont="1" applyBorder="1" applyAlignment="1">
      <alignment horizontal="center" vertical="center"/>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4" xfId="0" applyFont="1" applyBorder="1" applyAlignment="1">
      <alignment horizontal="center" vertical="center"/>
    </xf>
    <xf numFmtId="0" fontId="5" fillId="0" borderId="39" xfId="0" applyFont="1" applyBorder="1" applyAlignment="1">
      <alignment horizontal="center" vertical="center"/>
    </xf>
    <xf numFmtId="0" fontId="48" fillId="0" borderId="0" xfId="0" applyFont="1" applyAlignment="1">
      <alignment horizontal="center" vertical="center"/>
    </xf>
    <xf numFmtId="0" fontId="21" fillId="0" borderId="44" xfId="0" applyFont="1" applyBorder="1" applyAlignment="1">
      <alignment horizontal="center" vertical="center"/>
    </xf>
    <xf numFmtId="0" fontId="21" fillId="0" borderId="39" xfId="0" applyFont="1" applyBorder="1" applyAlignment="1">
      <alignment horizontal="center" vertical="center"/>
    </xf>
    <xf numFmtId="0" fontId="21" fillId="0" borderId="1" xfId="0" applyFont="1" applyBorder="1" applyAlignment="1">
      <alignment horizontal="center" vertical="center"/>
    </xf>
    <xf numFmtId="0" fontId="12" fillId="0" borderId="0" xfId="3946" applyFont="1" applyAlignment="1">
      <alignment horizontal="left" vertical="center" wrapText="1"/>
    </xf>
    <xf numFmtId="0" fontId="5" fillId="0" borderId="0" xfId="3946" applyFont="1" applyAlignment="1">
      <alignment horizontal="center" vertical="center"/>
    </xf>
    <xf numFmtId="0" fontId="6" fillId="0" borderId="0" xfId="3946" applyFont="1" applyAlignment="1">
      <alignment horizontal="center" vertical="center"/>
    </xf>
    <xf numFmtId="0" fontId="6" fillId="0" borderId="0" xfId="3946" applyFont="1" applyAlignment="1">
      <alignment horizontal="right" vertical="center"/>
    </xf>
    <xf numFmtId="0" fontId="5" fillId="0" borderId="2" xfId="3946" applyFont="1" applyBorder="1" applyAlignment="1">
      <alignment horizontal="center" vertical="center"/>
    </xf>
    <xf numFmtId="0" fontId="5" fillId="0" borderId="2" xfId="3946" applyFont="1" applyBorder="1" applyAlignment="1">
      <alignment horizontal="center" vertical="center" wrapText="1"/>
    </xf>
    <xf numFmtId="0" fontId="5" fillId="0" borderId="45" xfId="3946" applyFont="1" applyBorder="1" applyAlignment="1">
      <alignment horizontal="center" vertical="center" wrapText="1"/>
    </xf>
    <xf numFmtId="0" fontId="5" fillId="0" borderId="46" xfId="3946" applyFont="1" applyBorder="1" applyAlignment="1">
      <alignment horizontal="center" vertical="center" wrapText="1"/>
    </xf>
    <xf numFmtId="0" fontId="5" fillId="0" borderId="85" xfId="3946" applyFont="1" applyBorder="1" applyAlignment="1">
      <alignment horizontal="center" vertical="center" wrapText="1"/>
    </xf>
    <xf numFmtId="0" fontId="5" fillId="0" borderId="44" xfId="3946" applyFont="1" applyBorder="1" applyAlignment="1">
      <alignment horizontal="center" vertical="center" wrapText="1"/>
    </xf>
    <xf numFmtId="0" fontId="5" fillId="0" borderId="1" xfId="3946" applyFont="1" applyBorder="1" applyAlignment="1">
      <alignment horizontal="center" vertical="center" wrapText="1"/>
    </xf>
    <xf numFmtId="0" fontId="5" fillId="0" borderId="44" xfId="3946" applyFont="1" applyBorder="1" applyAlignment="1">
      <alignment horizontal="center" vertical="center"/>
    </xf>
    <xf numFmtId="0" fontId="5" fillId="0" borderId="1" xfId="3946" applyFont="1" applyBorder="1" applyAlignment="1">
      <alignment horizontal="center" vertical="center"/>
    </xf>
    <xf numFmtId="0" fontId="12" fillId="0" borderId="0" xfId="3946" quotePrefix="1" applyFont="1" applyAlignment="1">
      <alignment horizontal="left" vertical="center" wrapText="1"/>
    </xf>
    <xf numFmtId="0" fontId="5" fillId="0" borderId="39" xfId="3946"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44" xfId="0" applyFont="1" applyBorder="1" applyAlignment="1">
      <alignment horizontal="center" vertical="center"/>
    </xf>
    <xf numFmtId="0" fontId="4" fillId="0" borderId="39" xfId="0" applyFont="1" applyBorder="1" applyAlignment="1">
      <alignment horizontal="center" vertical="center"/>
    </xf>
    <xf numFmtId="0" fontId="4" fillId="0" borderId="1" xfId="0" applyFont="1" applyBorder="1" applyAlignment="1">
      <alignment horizontal="center" vertical="center"/>
    </xf>
    <xf numFmtId="0" fontId="4" fillId="0" borderId="45" xfId="0" applyFont="1" applyBorder="1" applyAlignment="1">
      <alignment horizontal="center" vertical="center" wrapText="1"/>
    </xf>
    <xf numFmtId="0" fontId="36" fillId="0" borderId="2" xfId="3946" applyFont="1" applyBorder="1" applyAlignment="1">
      <alignment horizontal="center" vertical="center"/>
    </xf>
    <xf numFmtId="0" fontId="6" fillId="0" borderId="0" xfId="3946" applyFont="1" applyAlignment="1">
      <alignment horizontal="left" vertical="center" wrapText="1"/>
    </xf>
    <xf numFmtId="172" fontId="5" fillId="0" borderId="2" xfId="2" applyNumberFormat="1" applyFont="1" applyBorder="1" applyAlignment="1">
      <alignment horizontal="center" vertical="center" wrapText="1"/>
    </xf>
    <xf numFmtId="172" fontId="5" fillId="0" borderId="44" xfId="2" applyNumberFormat="1" applyFont="1" applyBorder="1" applyAlignment="1">
      <alignment horizontal="center" vertical="center" wrapText="1"/>
    </xf>
    <xf numFmtId="172" fontId="5" fillId="0" borderId="39" xfId="2" applyNumberFormat="1" applyFont="1" applyBorder="1" applyAlignment="1">
      <alignment horizontal="center" vertical="center" wrapText="1"/>
    </xf>
    <xf numFmtId="172" fontId="5" fillId="0" borderId="1" xfId="2" applyNumberFormat="1" applyFont="1" applyBorder="1" applyAlignment="1">
      <alignment horizontal="center" vertical="center" wrapText="1"/>
    </xf>
    <xf numFmtId="0" fontId="21" fillId="0" borderId="2" xfId="3" applyFont="1" applyBorder="1" applyAlignment="1">
      <alignment horizontal="center" vertical="center" wrapText="1"/>
    </xf>
    <xf numFmtId="0" fontId="20" fillId="0" borderId="0" xfId="3" applyFont="1" applyAlignment="1">
      <alignment horizontal="center" vertical="center" wrapText="1"/>
    </xf>
    <xf numFmtId="0" fontId="307" fillId="0" borderId="2" xfId="3" applyFont="1" applyBorder="1" applyAlignment="1">
      <alignment horizontal="center" vertical="center" wrapText="1"/>
    </xf>
    <xf numFmtId="0" fontId="307" fillId="0" borderId="2" xfId="3" applyFont="1" applyBorder="1" applyAlignment="1">
      <alignment horizontal="center" vertical="center"/>
    </xf>
    <xf numFmtId="0" fontId="5" fillId="0" borderId="0" xfId="2" applyFont="1" applyAlignment="1">
      <alignment horizontal="center" vertical="center" wrapText="1"/>
    </xf>
    <xf numFmtId="0" fontId="6" fillId="0" borderId="3" xfId="0" applyFont="1" applyBorder="1" applyAlignment="1">
      <alignment horizontal="right" vertical="center"/>
    </xf>
    <xf numFmtId="0" fontId="21" fillId="0" borderId="2" xfId="0" quotePrefix="1" applyFont="1" applyBorder="1" applyAlignment="1">
      <alignment horizontal="center" vertical="center"/>
    </xf>
    <xf numFmtId="0" fontId="78" fillId="0" borderId="2" xfId="14" applyFont="1" applyBorder="1" applyAlignment="1">
      <alignment horizontal="center" vertical="center"/>
    </xf>
    <xf numFmtId="0" fontId="60" fillId="0" borderId="0" xfId="0" applyFont="1" applyAlignment="1">
      <alignment horizontal="center" vertical="center" wrapText="1"/>
    </xf>
    <xf numFmtId="0" fontId="55" fillId="0" borderId="3" xfId="14" applyFont="1" applyBorder="1" applyAlignment="1">
      <alignment horizontal="center" vertical="center"/>
    </xf>
    <xf numFmtId="0" fontId="78" fillId="0" borderId="4" xfId="14" applyFont="1" applyBorder="1" applyAlignment="1">
      <alignment horizontal="center" vertical="center" wrapText="1"/>
    </xf>
    <xf numFmtId="0" fontId="78" fillId="0" borderId="1" xfId="14" applyFont="1" applyBorder="1" applyAlignment="1">
      <alignment horizontal="center" vertical="center" wrapText="1"/>
    </xf>
    <xf numFmtId="0" fontId="78" fillId="0" borderId="2" xfId="14" applyFont="1" applyBorder="1" applyAlignment="1">
      <alignment horizontal="center" vertical="center" wrapText="1"/>
    </xf>
    <xf numFmtId="0" fontId="33" fillId="0" borderId="12" xfId="4" applyFont="1" applyBorder="1" applyAlignment="1">
      <alignment horizontal="center" vertical="center" wrapText="1"/>
    </xf>
    <xf numFmtId="0" fontId="20" fillId="0" borderId="0" xfId="4" applyFont="1" applyAlignment="1">
      <alignment horizontal="center" vertical="center"/>
    </xf>
    <xf numFmtId="0" fontId="75" fillId="0" borderId="0" xfId="4" applyFont="1" applyAlignment="1">
      <alignment horizontal="center" vertical="center" wrapText="1"/>
    </xf>
    <xf numFmtId="0" fontId="31" fillId="0" borderId="0" xfId="4" applyFont="1" applyAlignment="1">
      <alignment horizontal="center" vertical="center"/>
    </xf>
    <xf numFmtId="0" fontId="32" fillId="0" borderId="11" xfId="4" applyFont="1" applyBorder="1" applyAlignment="1">
      <alignment horizontal="center" vertical="center"/>
    </xf>
    <xf numFmtId="0" fontId="58" fillId="0" borderId="2" xfId="6" applyFont="1" applyBorder="1" applyAlignment="1">
      <alignment horizontal="center" vertical="center" wrapText="1"/>
    </xf>
    <xf numFmtId="0" fontId="70" fillId="0" borderId="2" xfId="6" applyFont="1" applyBorder="1" applyAlignment="1">
      <alignment horizontal="center" vertical="center" wrapText="1"/>
    </xf>
    <xf numFmtId="0" fontId="75" fillId="0" borderId="0" xfId="4" applyFont="1" applyAlignment="1">
      <alignment horizontal="center" vertical="center"/>
    </xf>
    <xf numFmtId="0" fontId="76" fillId="0" borderId="0" xfId="4" applyFont="1" applyAlignment="1">
      <alignment horizontal="center" vertical="center" wrapText="1"/>
    </xf>
    <xf numFmtId="0" fontId="69" fillId="0" borderId="2" xfId="6" applyFont="1" applyBorder="1" applyAlignment="1">
      <alignment horizontal="center" vertical="center" wrapText="1"/>
    </xf>
    <xf numFmtId="0" fontId="37" fillId="0" borderId="12" xfId="4" applyFont="1" applyBorder="1" applyAlignment="1">
      <alignment horizontal="center" vertical="center" wrapText="1"/>
    </xf>
    <xf numFmtId="0" fontId="37" fillId="0" borderId="16" xfId="4" applyFont="1" applyBorder="1" applyAlignment="1">
      <alignment horizontal="center" vertical="center" wrapText="1"/>
    </xf>
    <xf numFmtId="0" fontId="37" fillId="0" borderId="17" xfId="4" applyFont="1" applyBorder="1" applyAlignment="1">
      <alignment horizontal="center" vertical="center" wrapText="1"/>
    </xf>
    <xf numFmtId="0" fontId="21" fillId="0" borderId="0" xfId="4" applyFont="1" applyAlignment="1">
      <alignment horizontal="center" vertical="center"/>
    </xf>
    <xf numFmtId="0" fontId="62" fillId="0" borderId="0" xfId="4" applyFont="1" applyAlignment="1">
      <alignment horizontal="center" vertical="center" wrapText="1"/>
    </xf>
    <xf numFmtId="0" fontId="64" fillId="0" borderId="0" xfId="4" applyFont="1" applyAlignment="1">
      <alignment horizontal="center" vertical="center"/>
    </xf>
    <xf numFmtId="0" fontId="52" fillId="0" borderId="11" xfId="4" applyFont="1" applyBorder="1" applyAlignment="1">
      <alignment horizontal="right" vertical="center"/>
    </xf>
    <xf numFmtId="0" fontId="71" fillId="0" borderId="12" xfId="4" applyFont="1" applyBorder="1" applyAlignment="1">
      <alignment horizontal="center" vertical="center" wrapText="1"/>
    </xf>
    <xf numFmtId="0" fontId="5" fillId="0" borderId="0" xfId="7" applyFont="1" applyAlignment="1">
      <alignment horizontal="right" vertical="center"/>
    </xf>
    <xf numFmtId="0" fontId="6" fillId="0" borderId="0" xfId="3949" applyFont="1" applyAlignment="1">
      <alignment horizontal="center" vertical="center" wrapText="1"/>
    </xf>
    <xf numFmtId="0" fontId="12" fillId="0" borderId="60" xfId="0" applyFont="1" applyBorder="1" applyAlignment="1">
      <alignment horizontal="left" vertical="center" wrapText="1"/>
    </xf>
    <xf numFmtId="0" fontId="20" fillId="0" borderId="0" xfId="4" applyFont="1" applyAlignment="1">
      <alignment horizontal="right" vertical="center"/>
    </xf>
    <xf numFmtId="0" fontId="29" fillId="0" borderId="0" xfId="4" applyFont="1" applyAlignment="1">
      <alignment horizontal="center" vertical="center" wrapText="1"/>
    </xf>
    <xf numFmtId="0" fontId="74" fillId="0" borderId="0" xfId="4" applyFont="1" applyAlignment="1">
      <alignment horizontal="center" vertical="center"/>
    </xf>
    <xf numFmtId="0" fontId="26" fillId="0" borderId="12" xfId="4" applyFont="1" applyBorder="1" applyAlignment="1">
      <alignment horizontal="center" vertical="center" wrapText="1"/>
    </xf>
    <xf numFmtId="0" fontId="57" fillId="0" borderId="12" xfId="4" applyFont="1" applyBorder="1" applyAlignment="1">
      <alignment horizontal="center" vertical="center" wrapText="1"/>
    </xf>
    <xf numFmtId="0" fontId="58" fillId="0" borderId="12" xfId="4" applyFont="1" applyBorder="1" applyAlignment="1">
      <alignment horizontal="center" vertical="center"/>
    </xf>
    <xf numFmtId="0" fontId="12" fillId="0" borderId="26" xfId="0" applyFont="1" applyBorder="1" applyAlignment="1">
      <alignment vertical="center" wrapText="1"/>
    </xf>
    <xf numFmtId="0" fontId="76" fillId="0" borderId="0" xfId="4" applyFont="1" applyAlignment="1">
      <alignment horizontal="center" vertical="center"/>
    </xf>
    <xf numFmtId="0" fontId="80" fillId="0" borderId="26" xfId="4" applyFont="1" applyBorder="1" applyAlignment="1">
      <alignment horizontal="left" vertical="center" wrapText="1"/>
    </xf>
    <xf numFmtId="0" fontId="80" fillId="0" borderId="0" xfId="4" applyFont="1" applyAlignment="1">
      <alignment horizontal="left" vertical="center" wrapText="1"/>
    </xf>
    <xf numFmtId="0" fontId="4" fillId="0" borderId="0" xfId="0" applyFont="1" applyAlignment="1">
      <alignment horizontal="left" vertical="center" wrapText="1"/>
    </xf>
    <xf numFmtId="0" fontId="3" fillId="0" borderId="2" xfId="0" applyFont="1" applyBorder="1" applyAlignment="1">
      <alignment horizontal="center" vertical="center" wrapText="1"/>
    </xf>
    <xf numFmtId="3" fontId="3" fillId="0" borderId="2" xfId="8" applyNumberFormat="1" applyFont="1" applyBorder="1" applyAlignment="1">
      <alignment horizontal="center" vertical="center" wrapText="1"/>
    </xf>
    <xf numFmtId="3" fontId="4" fillId="0" borderId="0" xfId="8" applyNumberFormat="1" applyFont="1" applyAlignment="1">
      <alignment horizontal="center" vertical="center" wrapText="1"/>
    </xf>
    <xf numFmtId="1" fontId="60" fillId="0" borderId="0" xfId="8" applyNumberFormat="1" applyFont="1" applyAlignment="1">
      <alignment horizontal="center" vertical="center" readingOrder="1"/>
    </xf>
    <xf numFmtId="0" fontId="5" fillId="0" borderId="0" xfId="6" applyFont="1" applyAlignment="1">
      <alignment horizontal="right" vertical="center" readingOrder="1"/>
    </xf>
    <xf numFmtId="1" fontId="312" fillId="2" borderId="0" xfId="8" applyNumberFormat="1" applyFont="1" applyFill="1" applyAlignment="1">
      <alignment horizontal="center" vertical="center" wrapText="1"/>
    </xf>
    <xf numFmtId="0" fontId="313" fillId="2" borderId="0" xfId="3950" applyFont="1" applyFill="1" applyAlignment="1">
      <alignment horizontal="center" vertical="center"/>
    </xf>
    <xf numFmtId="1" fontId="65" fillId="0" borderId="3" xfId="8" applyNumberFormat="1" applyFont="1" applyBorder="1" applyAlignment="1">
      <alignment horizontal="center" vertical="center"/>
    </xf>
  </cellXfs>
  <cellStyles count="3952">
    <cellStyle name="_x0001_" xfId="196"/>
    <cellStyle name="          _x000d__x000a_shell=progman.exe_x000d__x000a_m" xfId="197"/>
    <cellStyle name="#,##0" xfId="198"/>
    <cellStyle name="#,##0 2" xfId="1915"/>
    <cellStyle name="#,##0 2 2" xfId="2349"/>
    <cellStyle name="#,##0 2 3" xfId="2841"/>
    <cellStyle name="#,##0 2 3 2" xfId="3224"/>
    <cellStyle name="#,##0 2 3 2 2" xfId="3836"/>
    <cellStyle name="#,##0 2 3 3" xfId="3552"/>
    <cellStyle name="#,##0 2 4" xfId="2842"/>
    <cellStyle name="#,##0 2 4 2" xfId="3225"/>
    <cellStyle name="#,##0 2 4 2 2" xfId="3837"/>
    <cellStyle name="#,##0 2 4 3" xfId="3553"/>
    <cellStyle name="#,##0 3" xfId="1916"/>
    <cellStyle name="#,##0 3 2" xfId="2350"/>
    <cellStyle name="#,##0 3 3" xfId="2843"/>
    <cellStyle name="#,##0 3 3 2" xfId="3226"/>
    <cellStyle name="#,##0 3 3 2 2" xfId="3838"/>
    <cellStyle name="#,##0 3 3 3" xfId="3554"/>
    <cellStyle name="#,##0 3 4" xfId="2844"/>
    <cellStyle name="#,##0 3 4 2" xfId="3227"/>
    <cellStyle name="#,##0 3 4 2 2" xfId="3839"/>
    <cellStyle name="#,##0 3 4 3" xfId="3555"/>
    <cellStyle name="#,##0 4" xfId="2348"/>
    <cellStyle name="#,##0 5" xfId="2845"/>
    <cellStyle name="#,##0 5 2" xfId="3228"/>
    <cellStyle name="#,##0 5 2 2" xfId="3840"/>
    <cellStyle name="#,##0 5 3" xfId="3556"/>
    <cellStyle name="#,##0 6" xfId="2846"/>
    <cellStyle name="#,##0 6 2" xfId="3229"/>
    <cellStyle name="#,##0 6 2 2" xfId="3841"/>
    <cellStyle name="#,##0 6 3" xfId="3557"/>
    <cellStyle name="." xfId="199"/>
    <cellStyle name=". 2" xfId="1917"/>
    <cellStyle name=". 2 2" xfId="2351"/>
    <cellStyle name="._Book1" xfId="200"/>
    <cellStyle name="._VBPL kiểm toán Đầu tư XDCB 2010" xfId="201"/>
    <cellStyle name="._VBPL kiểm toán Đầu tư XDCB 2010 2" xfId="1918"/>
    <cellStyle name="._VBPL kiểm toán Đầu tư XDCB 2010 2 2" xfId="2352"/>
    <cellStyle name=".d©y" xfId="202"/>
    <cellStyle name="??" xfId="203"/>
    <cellStyle name="?? [ - ??1" xfId="204"/>
    <cellStyle name="?? [ - ??2" xfId="205"/>
    <cellStyle name="?? [ - ??3" xfId="206"/>
    <cellStyle name="?? [ - ??4" xfId="207"/>
    <cellStyle name="?? [ - ??5" xfId="208"/>
    <cellStyle name="?? [ - ??6" xfId="209"/>
    <cellStyle name="?? [ - ??7" xfId="210"/>
    <cellStyle name="?? [ - ??8" xfId="211"/>
    <cellStyle name="?? [0.00]_        " xfId="212"/>
    <cellStyle name="?? [0]" xfId="213"/>
    <cellStyle name="?_x001d_??%U©÷u&amp;H©÷9_x0008_? s_x000a__x0007__x0001__x0001_" xfId="214"/>
    <cellStyle name="?_x001d_??%U©÷u&amp;H©÷9_x0008_?_x0009_s_x000a__x0007__x0001__x0001_" xfId="1919"/>
    <cellStyle name="???? [0.00]_      " xfId="215"/>
    <cellStyle name="??????" xfId="216"/>
    <cellStyle name="??????????????????? [0]_FTC_OFFER" xfId="217"/>
    <cellStyle name="???????????????????_FTC_OFFER" xfId="218"/>
    <cellStyle name="????_      " xfId="219"/>
    <cellStyle name="???[0]_?? DI" xfId="220"/>
    <cellStyle name="???_?? DI" xfId="221"/>
    <cellStyle name="??[0]_BRE" xfId="222"/>
    <cellStyle name="??_      " xfId="223"/>
    <cellStyle name="??A? [0]_laroux_1_¢¬???¢â? " xfId="224"/>
    <cellStyle name="??A?_laroux_1_¢¬???¢â? " xfId="225"/>
    <cellStyle name="?¡±¢¥?_?¨ù??¢´¢¥_¢¬???¢â? " xfId="226"/>
    <cellStyle name="?ðÇ%U?&amp;H?_x0008_?s_x000a__x0007__x0001__x0001_" xfId="227"/>
    <cellStyle name="[0]_Chi phÝ kh¸c_V" xfId="228"/>
    <cellStyle name="_1 TONG HOP - CA NA" xfId="229"/>
    <cellStyle name="_130307 So sanh thuc hien 2012 - du toan 2012 moi (pan khac)" xfId="2254"/>
    <cellStyle name="_130313 Mau  bieu bao cao nguon luc cua dia phuong sua" xfId="2255"/>
    <cellStyle name="_130818 Tong hop Danh gia thu 2013" xfId="2256"/>
    <cellStyle name="_130818 Tong hop Danh gia thu 2013_140921 bu giam thu ND 209" xfId="2257"/>
    <cellStyle name="_130818 Tong hop Danh gia thu 2013_140921 bu giam thu ND 209_Phu luc so 5 - sua ngay 04-01" xfId="2258"/>
    <cellStyle name="_Bang Chi tieu (2)" xfId="230"/>
    <cellStyle name="_BAO GIA NGAY 24-10-08 (co dam)" xfId="231"/>
    <cellStyle name="_Bao gia TB Kon Dao 2010" xfId="232"/>
    <cellStyle name="_Bieu tong hop nhu cau ung_Mien Trung" xfId="234"/>
    <cellStyle name="_Bieu ung von 2011 NSNN - TPCP vung DBSClong (10-6-2010)" xfId="235"/>
    <cellStyle name="_Biểu KH 5 năm gửi UB sửa biểu VHXH" xfId="233"/>
    <cellStyle name="_Book1" xfId="236"/>
    <cellStyle name="_Book1_1" xfId="237"/>
    <cellStyle name="_Book1_2" xfId="238"/>
    <cellStyle name="_Book1_BC-QT-WB-dthao" xfId="239"/>
    <cellStyle name="_Book1_Book1" xfId="240"/>
    <cellStyle name="_Book1_DT truong thinh phu" xfId="241"/>
    <cellStyle name="_Book1_Kiem Tra Don Gia" xfId="244"/>
    <cellStyle name="_Book1_Kh ql62 (2010) 11-09" xfId="242"/>
    <cellStyle name="_Book1_khoiluongbdacdoa" xfId="243"/>
    <cellStyle name="_Book1_TH KHAI TOAN THU THIEM cac tuyen TT noi" xfId="245"/>
    <cellStyle name="_C.cong+B.luong-Sanluong" xfId="246"/>
    <cellStyle name="_DG 2012-DT2013 - Theo sac thue -sua" xfId="2259"/>
    <cellStyle name="_DG 2012-DT2013 - Theo sac thue -sua_27-8Tong hop PA uoc 2012-DT 2013 -PA 420.000 ty-490.000 ty chuyen doi" xfId="2260"/>
    <cellStyle name="_DO-D1500-KHONG CO TRONG DT" xfId="247"/>
    <cellStyle name="_DT truong thinh phu" xfId="248"/>
    <cellStyle name="_DTDT BL-DL" xfId="249"/>
    <cellStyle name="_DTDT BL-DL 2" xfId="1920"/>
    <cellStyle name="_DTDT BL-DL 2 2" xfId="2353"/>
    <cellStyle name="_du toan lan 3" xfId="250"/>
    <cellStyle name="_Duyet TK thay đôi" xfId="251"/>
    <cellStyle name="_GOITHAUSO2" xfId="252"/>
    <cellStyle name="_GOITHAUSO3" xfId="253"/>
    <cellStyle name="_GOITHAUSO4" xfId="254"/>
    <cellStyle name="_GTXD GOI 2" xfId="255"/>
    <cellStyle name="_GTXD GOI1" xfId="256"/>
    <cellStyle name="_GTXD GOI3" xfId="257"/>
    <cellStyle name="_HaHoa_TDT_DienCSang" xfId="258"/>
    <cellStyle name="_HaHoa19-5-07" xfId="259"/>
    <cellStyle name="_Huong CHI tieu Nhiem vu CTMTQG 2014(1)" xfId="2261"/>
    <cellStyle name="_Kiem Tra Don Gia" xfId="262"/>
    <cellStyle name="_KT (2)" xfId="263"/>
    <cellStyle name="_KT (2)_1" xfId="264"/>
    <cellStyle name="_KT (2)_1_Book1" xfId="265"/>
    <cellStyle name="_KT (2)_1_Lora-tungchau" xfId="266"/>
    <cellStyle name="_KT (2)_1_Qt-HT3PQ1(CauKho)" xfId="267"/>
    <cellStyle name="_KT (2)_1_Qt-HT3PQ1(CauKho)_Book1" xfId="268"/>
    <cellStyle name="_KT (2)_1_Qt-HT3PQ1(CauKho)_Don gia quy 3 nam 2003 - Ban Dien Luc" xfId="269"/>
    <cellStyle name="_KT (2)_1_Qt-HT3PQ1(CauKho)_Kiem Tra Don Gia" xfId="270"/>
    <cellStyle name="_KT (2)_1_Qt-HT3PQ1(CauKho)_NC-VL2-2003" xfId="271"/>
    <cellStyle name="_KT (2)_1_Qt-HT3PQ1(CauKho)_NC-VL2-2003_1" xfId="272"/>
    <cellStyle name="_KT (2)_1_Qt-HT3PQ1(CauKho)_XL4Test5" xfId="273"/>
    <cellStyle name="_KT (2)_1_quy luong con lai nam 2004" xfId="274"/>
    <cellStyle name="_KT (2)_1_" xfId="275"/>
    <cellStyle name="_KT (2)_2" xfId="276"/>
    <cellStyle name="_KT (2)_2_Book1" xfId="277"/>
    <cellStyle name="_KT (2)_2_DTDuong dong tien -sua tham tra 2009 - luong 650" xfId="278"/>
    <cellStyle name="_KT (2)_2_quy luong con lai nam 2004" xfId="279"/>
    <cellStyle name="_KT (2)_2_TG-TH" xfId="280"/>
    <cellStyle name="_KT (2)_2_TG-TH_BANG TONG HOP TINH HINH THANH QUYET TOAN (MOI I)" xfId="281"/>
    <cellStyle name="_KT (2)_2_TG-TH_BAO CAO KLCT PT2000" xfId="282"/>
    <cellStyle name="_KT (2)_2_TG-TH_BAO CAO PT2000" xfId="283"/>
    <cellStyle name="_KT (2)_2_TG-TH_BAO CAO PT2000_Book1" xfId="284"/>
    <cellStyle name="_KT (2)_2_TG-TH_Bao cao XDCB 2001 - T11 KH dieu chinh 20-11-THAI" xfId="285"/>
    <cellStyle name="_KT (2)_2_TG-TH_BAO GIA NGAY 24-10-08 (co dam)" xfId="286"/>
    <cellStyle name="_KT (2)_2_TG-TH_Biểu KH 5 năm gửi UB sửa biểu VHXH" xfId="287"/>
    <cellStyle name="_KT (2)_2_TG-TH_Book1" xfId="288"/>
    <cellStyle name="_KT (2)_2_TG-TH_Book1_1" xfId="289"/>
    <cellStyle name="_KT (2)_2_TG-TH_Book1_1_Book1" xfId="290"/>
    <cellStyle name="_KT (2)_2_TG-TH_Book1_1_DanhMucDonGiaVTTB_Dien_TAM" xfId="291"/>
    <cellStyle name="_KT (2)_2_TG-TH_Book1_1_khoiluongbdacdoa" xfId="292"/>
    <cellStyle name="_KT (2)_2_TG-TH_Book1_2" xfId="293"/>
    <cellStyle name="_KT (2)_2_TG-TH_Book1_2_Book1" xfId="294"/>
    <cellStyle name="_KT (2)_2_TG-TH_Book1_3" xfId="295"/>
    <cellStyle name="_KT (2)_2_TG-TH_Book1_3_Book1" xfId="296"/>
    <cellStyle name="_KT (2)_2_TG-TH_Book1_3_DT truong thinh phu" xfId="297"/>
    <cellStyle name="_KT (2)_2_TG-TH_Book1_3_XL4Test5" xfId="298"/>
    <cellStyle name="_KT (2)_2_TG-TH_Book1_4" xfId="299"/>
    <cellStyle name="_KT (2)_2_TG-TH_Book1_Book1" xfId="300"/>
    <cellStyle name="_KT (2)_2_TG-TH_Book1_DanhMucDonGiaVTTB_Dien_TAM" xfId="301"/>
    <cellStyle name="_KT (2)_2_TG-TH_Book1_Kiem Tra Don Gia" xfId="303"/>
    <cellStyle name="_KT (2)_2_TG-TH_Book1_khoiluongbdacdoa" xfId="302"/>
    <cellStyle name="_KT (2)_2_TG-TH_Book1_Tong hop 3 tinh (11_5)-TTH-QN-QT" xfId="304"/>
    <cellStyle name="_KT (2)_2_TG-TH_Book1_" xfId="305"/>
    <cellStyle name="_KT (2)_2_TG-TH_CAU Khanh Nam(Thi Cong)" xfId="306"/>
    <cellStyle name="_KT (2)_2_TG-TH_DAU NOI PL-CL TAI PHU LAMHC" xfId="307"/>
    <cellStyle name="_KT (2)_2_TG-TH_Dcdtoan-bcnckt " xfId="308"/>
    <cellStyle name="_KT (2)_2_TG-TH_DN_MTP" xfId="309"/>
    <cellStyle name="_KT (2)_2_TG-TH_Dongia2-2003" xfId="310"/>
    <cellStyle name="_KT (2)_2_TG-TH_Dongia2-2003_DT truong thinh phu" xfId="311"/>
    <cellStyle name="_KT (2)_2_TG-TH_DT truong thinh phu" xfId="312"/>
    <cellStyle name="_KT (2)_2_TG-TH_DTCDT MR.2N110.HOCMON.TDTOAN.CCUNG" xfId="313"/>
    <cellStyle name="_KT (2)_2_TG-TH_DTDuong dong tien -sua tham tra 2009 - luong 650" xfId="314"/>
    <cellStyle name="_KT (2)_2_TG-TH_DU TRU VAT TU" xfId="315"/>
    <cellStyle name="_KT (2)_2_TG-TH_Kiem Tra Don Gia" xfId="317"/>
    <cellStyle name="_KT (2)_2_TG-TH_khoiluongbdacdoa" xfId="316"/>
    <cellStyle name="_KT (2)_2_TG-TH_Lora-tungchau" xfId="318"/>
    <cellStyle name="_KT (2)_2_TG-TH_moi" xfId="319"/>
    <cellStyle name="_KT (2)_2_TG-TH_PGIA-phieu tham tra Kho bac" xfId="320"/>
    <cellStyle name="_KT (2)_2_TG-TH_PT02-02" xfId="321"/>
    <cellStyle name="_KT (2)_2_TG-TH_PT02-02_Book1" xfId="322"/>
    <cellStyle name="_KT (2)_2_TG-TH_PT02-03" xfId="323"/>
    <cellStyle name="_KT (2)_2_TG-TH_PT02-03_Book1" xfId="324"/>
    <cellStyle name="_KT (2)_2_TG-TH_Qt-HT3PQ1(CauKho)" xfId="325"/>
    <cellStyle name="_KT (2)_2_TG-TH_Qt-HT3PQ1(CauKho)_Book1" xfId="326"/>
    <cellStyle name="_KT (2)_2_TG-TH_Qt-HT3PQ1(CauKho)_Don gia quy 3 nam 2003 - Ban Dien Luc" xfId="327"/>
    <cellStyle name="_KT (2)_2_TG-TH_Qt-HT3PQ1(CauKho)_Kiem Tra Don Gia" xfId="328"/>
    <cellStyle name="_KT (2)_2_TG-TH_Qt-HT3PQ1(CauKho)_NC-VL2-2003" xfId="329"/>
    <cellStyle name="_KT (2)_2_TG-TH_Qt-HT3PQ1(CauKho)_NC-VL2-2003_1" xfId="330"/>
    <cellStyle name="_KT (2)_2_TG-TH_Qt-HT3PQ1(CauKho)_XL4Test5" xfId="331"/>
    <cellStyle name="_KT (2)_2_TG-TH_QT-LCTP-AE" xfId="332"/>
    <cellStyle name="_KT (2)_2_TG-TH_quy luong con lai nam 2004" xfId="333"/>
    <cellStyle name="_KT (2)_2_TG-TH_Sheet2" xfId="334"/>
    <cellStyle name="_KT (2)_2_TG-TH_TEL OUT 2004" xfId="335"/>
    <cellStyle name="_KT (2)_2_TG-TH_Tong hop 3 tinh (11_5)-TTH-QN-QT" xfId="336"/>
    <cellStyle name="_KT (2)_2_TG-TH_XL4Poppy" xfId="337"/>
    <cellStyle name="_KT (2)_2_TG-TH_XL4Test5" xfId="338"/>
    <cellStyle name="_KT (2)_2_TG-TH_ÿÿÿÿÿ" xfId="339"/>
    <cellStyle name="_KT (2)_2_TG-TH_" xfId="340"/>
    <cellStyle name="_KT (2)_3" xfId="341"/>
    <cellStyle name="_KT (2)_3_TG-TH" xfId="342"/>
    <cellStyle name="_KT (2)_3_TG-TH_Book1" xfId="343"/>
    <cellStyle name="_KT (2)_3_TG-TH_Book1_1" xfId="344"/>
    <cellStyle name="_KT (2)_3_TG-TH_Book1_BC-QT-WB-dthao" xfId="345"/>
    <cellStyle name="_KT (2)_3_TG-TH_Book1_Book1" xfId="346"/>
    <cellStyle name="_KT (2)_3_TG-TH_Book1_Kiem Tra Don Gia" xfId="347"/>
    <cellStyle name="_KT (2)_3_TG-TH_Book1_Kiem Tra Don Gia 2" xfId="1921"/>
    <cellStyle name="_KT (2)_3_TG-TH_Book1_Kiem Tra Don Gia 2 2" xfId="2354"/>
    <cellStyle name="_KT (2)_3_TG-TH_Kiem Tra Don Gia" xfId="349"/>
    <cellStyle name="_KT (2)_3_TG-TH_khoiluongbdacdoa" xfId="348"/>
    <cellStyle name="_KT (2)_3_TG-TH_Lora-tungchau" xfId="350"/>
    <cellStyle name="_KT (2)_3_TG-TH_Lora-tungchau_Book1" xfId="351"/>
    <cellStyle name="_KT (2)_3_TG-TH_Lora-tungchau_Kiem Tra Don Gia" xfId="352"/>
    <cellStyle name="_KT (2)_3_TG-TH_Lora-tungchau_Kiem Tra Don Gia 2" xfId="1922"/>
    <cellStyle name="_KT (2)_3_TG-TH_Lora-tungchau_Kiem Tra Don Gia 2 2" xfId="2355"/>
    <cellStyle name="_KT (2)_3_TG-TH_PERSONAL" xfId="353"/>
    <cellStyle name="_KT (2)_3_TG-TH_PERSONAL_Book1" xfId="354"/>
    <cellStyle name="_KT (2)_3_TG-TH_PERSONAL_HTQ.8 GD1" xfId="355"/>
    <cellStyle name="_KT (2)_3_TG-TH_PERSONAL_HTQ.8 GD1_Book1" xfId="356"/>
    <cellStyle name="_KT (2)_3_TG-TH_PERSONAL_HTQ.8 GD1_Don gia quy 3 nam 2003 - Ban Dien Luc" xfId="357"/>
    <cellStyle name="_KT (2)_3_TG-TH_PERSONAL_HTQ.8 GD1_NC-VL2-2003" xfId="358"/>
    <cellStyle name="_KT (2)_3_TG-TH_PERSONAL_HTQ.8 GD1_NC-VL2-2003_1" xfId="359"/>
    <cellStyle name="_KT (2)_3_TG-TH_PERSONAL_HTQ.8 GD1_XL4Test5" xfId="360"/>
    <cellStyle name="_KT (2)_3_TG-TH_PERSONAL_khoiluongbdacdoa" xfId="361"/>
    <cellStyle name="_KT (2)_3_TG-TH_PERSONAL_Tong hop KHCB 2001" xfId="362"/>
    <cellStyle name="_KT (2)_3_TG-TH_PERSONAL_" xfId="363"/>
    <cellStyle name="_KT (2)_3_TG-TH_Qt-HT3PQ1(CauKho)" xfId="364"/>
    <cellStyle name="_KT (2)_3_TG-TH_Qt-HT3PQ1(CauKho)_Book1" xfId="365"/>
    <cellStyle name="_KT (2)_3_TG-TH_Qt-HT3PQ1(CauKho)_Don gia quy 3 nam 2003 - Ban Dien Luc" xfId="366"/>
    <cellStyle name="_KT (2)_3_TG-TH_Qt-HT3PQ1(CauKho)_Kiem Tra Don Gia" xfId="367"/>
    <cellStyle name="_KT (2)_3_TG-TH_Qt-HT3PQ1(CauKho)_NC-VL2-2003" xfId="368"/>
    <cellStyle name="_KT (2)_3_TG-TH_Qt-HT3PQ1(CauKho)_NC-VL2-2003_1" xfId="369"/>
    <cellStyle name="_KT (2)_3_TG-TH_Qt-HT3PQ1(CauKho)_XL4Test5" xfId="370"/>
    <cellStyle name="_KT (2)_3_TG-TH_QT-LCTP-AE" xfId="371"/>
    <cellStyle name="_KT (2)_3_TG-TH_quy luong con lai nam 2004" xfId="372"/>
    <cellStyle name="_KT (2)_3_TG-TH_" xfId="373"/>
    <cellStyle name="_KT (2)_4" xfId="374"/>
    <cellStyle name="_KT (2)_4_BANG TONG HOP TINH HINH THANH QUYET TOAN (MOI I)" xfId="375"/>
    <cellStyle name="_KT (2)_4_BAO CAO KLCT PT2000" xfId="376"/>
    <cellStyle name="_KT (2)_4_BAO CAO PT2000" xfId="377"/>
    <cellStyle name="_KT (2)_4_BAO CAO PT2000_Book1" xfId="378"/>
    <cellStyle name="_KT (2)_4_Bao cao XDCB 2001 - T11 KH dieu chinh 20-11-THAI" xfId="379"/>
    <cellStyle name="_KT (2)_4_BAO GIA NGAY 24-10-08 (co dam)" xfId="380"/>
    <cellStyle name="_KT (2)_4_Biểu KH 5 năm gửi UB sửa biểu VHXH" xfId="381"/>
    <cellStyle name="_KT (2)_4_Book1" xfId="382"/>
    <cellStyle name="_KT (2)_4_Book1_1" xfId="383"/>
    <cellStyle name="_KT (2)_4_Book1_1_Book1" xfId="384"/>
    <cellStyle name="_KT (2)_4_Book1_1_DanhMucDonGiaVTTB_Dien_TAM" xfId="385"/>
    <cellStyle name="_KT (2)_4_Book1_1_khoiluongbdacdoa" xfId="386"/>
    <cellStyle name="_KT (2)_4_Book1_2" xfId="387"/>
    <cellStyle name="_KT (2)_4_Book1_2_Book1" xfId="388"/>
    <cellStyle name="_KT (2)_4_Book1_3" xfId="389"/>
    <cellStyle name="_KT (2)_4_Book1_3_Book1" xfId="390"/>
    <cellStyle name="_KT (2)_4_Book1_3_DT truong thinh phu" xfId="391"/>
    <cellStyle name="_KT (2)_4_Book1_3_XL4Test5" xfId="392"/>
    <cellStyle name="_KT (2)_4_Book1_4" xfId="393"/>
    <cellStyle name="_KT (2)_4_Book1_Book1" xfId="394"/>
    <cellStyle name="_KT (2)_4_Book1_DanhMucDonGiaVTTB_Dien_TAM" xfId="395"/>
    <cellStyle name="_KT (2)_4_Book1_Kiem Tra Don Gia" xfId="397"/>
    <cellStyle name="_KT (2)_4_Book1_khoiluongbdacdoa" xfId="396"/>
    <cellStyle name="_KT (2)_4_Book1_Tong hop 3 tinh (11_5)-TTH-QN-QT" xfId="398"/>
    <cellStyle name="_KT (2)_4_Book1_" xfId="399"/>
    <cellStyle name="_KT (2)_4_CAU Khanh Nam(Thi Cong)" xfId="400"/>
    <cellStyle name="_KT (2)_4_DAU NOI PL-CL TAI PHU LAMHC" xfId="401"/>
    <cellStyle name="_KT (2)_4_Dcdtoan-bcnckt " xfId="402"/>
    <cellStyle name="_KT (2)_4_DN_MTP" xfId="403"/>
    <cellStyle name="_KT (2)_4_Dongia2-2003" xfId="404"/>
    <cellStyle name="_KT (2)_4_Dongia2-2003_DT truong thinh phu" xfId="405"/>
    <cellStyle name="_KT (2)_4_DT truong thinh phu" xfId="406"/>
    <cellStyle name="_KT (2)_4_DTCDT MR.2N110.HOCMON.TDTOAN.CCUNG" xfId="407"/>
    <cellStyle name="_KT (2)_4_DTDuong dong tien -sua tham tra 2009 - luong 650" xfId="408"/>
    <cellStyle name="_KT (2)_4_DU TRU VAT TU" xfId="409"/>
    <cellStyle name="_KT (2)_4_Kiem Tra Don Gia" xfId="411"/>
    <cellStyle name="_KT (2)_4_khoiluongbdacdoa" xfId="410"/>
    <cellStyle name="_KT (2)_4_Lora-tungchau" xfId="412"/>
    <cellStyle name="_KT (2)_4_moi" xfId="413"/>
    <cellStyle name="_KT (2)_4_PGIA-phieu tham tra Kho bac" xfId="414"/>
    <cellStyle name="_KT (2)_4_PT02-02" xfId="415"/>
    <cellStyle name="_KT (2)_4_PT02-02_Book1" xfId="416"/>
    <cellStyle name="_KT (2)_4_PT02-03" xfId="417"/>
    <cellStyle name="_KT (2)_4_PT02-03_Book1" xfId="418"/>
    <cellStyle name="_KT (2)_4_Qt-HT3PQ1(CauKho)" xfId="419"/>
    <cellStyle name="_KT (2)_4_Qt-HT3PQ1(CauKho)_Book1" xfId="420"/>
    <cellStyle name="_KT (2)_4_Qt-HT3PQ1(CauKho)_Don gia quy 3 nam 2003 - Ban Dien Luc" xfId="421"/>
    <cellStyle name="_KT (2)_4_Qt-HT3PQ1(CauKho)_Kiem Tra Don Gia" xfId="422"/>
    <cellStyle name="_KT (2)_4_Qt-HT3PQ1(CauKho)_NC-VL2-2003" xfId="423"/>
    <cellStyle name="_KT (2)_4_Qt-HT3PQ1(CauKho)_NC-VL2-2003_1" xfId="424"/>
    <cellStyle name="_KT (2)_4_Qt-HT3PQ1(CauKho)_XL4Test5" xfId="425"/>
    <cellStyle name="_KT (2)_4_QT-LCTP-AE" xfId="426"/>
    <cellStyle name="_KT (2)_4_quy luong con lai nam 2004" xfId="427"/>
    <cellStyle name="_KT (2)_4_Sheet2" xfId="428"/>
    <cellStyle name="_KT (2)_4_TEL OUT 2004" xfId="429"/>
    <cellStyle name="_KT (2)_4_TG-TH" xfId="430"/>
    <cellStyle name="_KT (2)_4_TG-TH_Book1" xfId="431"/>
    <cellStyle name="_KT (2)_4_TG-TH_DTDuong dong tien -sua tham tra 2009 - luong 650" xfId="432"/>
    <cellStyle name="_KT (2)_4_TG-TH_quy luong con lai nam 2004" xfId="433"/>
    <cellStyle name="_KT (2)_4_Tong hop 3 tinh (11_5)-TTH-QN-QT" xfId="434"/>
    <cellStyle name="_KT (2)_4_XL4Poppy" xfId="435"/>
    <cellStyle name="_KT (2)_4_XL4Test5" xfId="436"/>
    <cellStyle name="_KT (2)_4_ÿÿÿÿÿ" xfId="437"/>
    <cellStyle name="_KT (2)_4_" xfId="438"/>
    <cellStyle name="_KT (2)_5" xfId="439"/>
    <cellStyle name="_KT (2)_5_BANG TONG HOP TINH HINH THANH QUYET TOAN (MOI I)" xfId="440"/>
    <cellStyle name="_KT (2)_5_BAO CAO KLCT PT2000" xfId="441"/>
    <cellStyle name="_KT (2)_5_BAO CAO PT2000" xfId="442"/>
    <cellStyle name="_KT (2)_5_BAO CAO PT2000_Book1" xfId="443"/>
    <cellStyle name="_KT (2)_5_Bao cao XDCB 2001 - T11 KH dieu chinh 20-11-THAI" xfId="444"/>
    <cellStyle name="_KT (2)_5_BAO GIA NGAY 24-10-08 (co dam)" xfId="445"/>
    <cellStyle name="_KT (2)_5_Biểu KH 5 năm gửi UB sửa biểu VHXH" xfId="446"/>
    <cellStyle name="_KT (2)_5_Book1" xfId="447"/>
    <cellStyle name="_KT (2)_5_Book1_1" xfId="448"/>
    <cellStyle name="_KT (2)_5_Book1_1_Book1" xfId="449"/>
    <cellStyle name="_KT (2)_5_Book1_1_DanhMucDonGiaVTTB_Dien_TAM" xfId="450"/>
    <cellStyle name="_KT (2)_5_Book1_1_khoiluongbdacdoa" xfId="451"/>
    <cellStyle name="_KT (2)_5_Book1_2" xfId="452"/>
    <cellStyle name="_KT (2)_5_Book1_2_Book1" xfId="453"/>
    <cellStyle name="_KT (2)_5_Book1_3" xfId="454"/>
    <cellStyle name="_KT (2)_5_Book1_3_Book1" xfId="455"/>
    <cellStyle name="_KT (2)_5_Book1_3_DT truong thinh phu" xfId="456"/>
    <cellStyle name="_KT (2)_5_Book1_3_XL4Test5" xfId="457"/>
    <cellStyle name="_KT (2)_5_Book1_4" xfId="458"/>
    <cellStyle name="_KT (2)_5_Book1_BC-QT-WB-dthao" xfId="459"/>
    <cellStyle name="_KT (2)_5_Book1_Book1" xfId="460"/>
    <cellStyle name="_KT (2)_5_Book1_DanhMucDonGiaVTTB_Dien_TAM" xfId="461"/>
    <cellStyle name="_KT (2)_5_Book1_Kiem Tra Don Gia" xfId="463"/>
    <cellStyle name="_KT (2)_5_Book1_khoiluongbdacdoa" xfId="462"/>
    <cellStyle name="_KT (2)_5_Book1_Tong hop 3 tinh (11_5)-TTH-QN-QT" xfId="464"/>
    <cellStyle name="_KT (2)_5_Book1_" xfId="465"/>
    <cellStyle name="_KT (2)_5_CAU Khanh Nam(Thi Cong)" xfId="466"/>
    <cellStyle name="_KT (2)_5_DAU NOI PL-CL TAI PHU LAMHC" xfId="467"/>
    <cellStyle name="_KT (2)_5_Dcdtoan-bcnckt " xfId="468"/>
    <cellStyle name="_KT (2)_5_DN_MTP" xfId="469"/>
    <cellStyle name="_KT (2)_5_Dongia2-2003" xfId="470"/>
    <cellStyle name="_KT (2)_5_Dongia2-2003_DT truong thinh phu" xfId="471"/>
    <cellStyle name="_KT (2)_5_DT truong thinh phu" xfId="472"/>
    <cellStyle name="_KT (2)_5_DTCDT MR.2N110.HOCMON.TDTOAN.CCUNG" xfId="473"/>
    <cellStyle name="_KT (2)_5_DTDuong dong tien -sua tham tra 2009 - luong 650" xfId="474"/>
    <cellStyle name="_KT (2)_5_DU TRU VAT TU" xfId="475"/>
    <cellStyle name="_KT (2)_5_Kiem Tra Don Gia" xfId="477"/>
    <cellStyle name="_KT (2)_5_khoiluongbdacdoa" xfId="476"/>
    <cellStyle name="_KT (2)_5_Lora-tungchau" xfId="478"/>
    <cellStyle name="_KT (2)_5_moi" xfId="479"/>
    <cellStyle name="_KT (2)_5_PGIA-phieu tham tra Kho bac" xfId="480"/>
    <cellStyle name="_KT (2)_5_PT02-02" xfId="481"/>
    <cellStyle name="_KT (2)_5_PT02-02_Book1" xfId="482"/>
    <cellStyle name="_KT (2)_5_PT02-03" xfId="483"/>
    <cellStyle name="_KT (2)_5_PT02-03_Book1" xfId="484"/>
    <cellStyle name="_KT (2)_5_Qt-HT3PQ1(CauKho)" xfId="485"/>
    <cellStyle name="_KT (2)_5_Qt-HT3PQ1(CauKho)_Book1" xfId="486"/>
    <cellStyle name="_KT (2)_5_Qt-HT3PQ1(CauKho)_Don gia quy 3 nam 2003 - Ban Dien Luc" xfId="487"/>
    <cellStyle name="_KT (2)_5_Qt-HT3PQ1(CauKho)_Kiem Tra Don Gia" xfId="488"/>
    <cellStyle name="_KT (2)_5_Qt-HT3PQ1(CauKho)_NC-VL2-2003" xfId="489"/>
    <cellStyle name="_KT (2)_5_Qt-HT3PQ1(CauKho)_NC-VL2-2003_1" xfId="490"/>
    <cellStyle name="_KT (2)_5_Qt-HT3PQ1(CauKho)_XL4Test5" xfId="491"/>
    <cellStyle name="_KT (2)_5_QT-LCTP-AE" xfId="492"/>
    <cellStyle name="_KT (2)_5_Sheet2" xfId="493"/>
    <cellStyle name="_KT (2)_5_TEL OUT 2004" xfId="494"/>
    <cellStyle name="_KT (2)_5_Tong hop 3 tinh (11_5)-TTH-QN-QT" xfId="495"/>
    <cellStyle name="_KT (2)_5_XL4Poppy" xfId="496"/>
    <cellStyle name="_KT (2)_5_XL4Test5" xfId="497"/>
    <cellStyle name="_KT (2)_5_ÿÿÿÿÿ" xfId="498"/>
    <cellStyle name="_KT (2)_5_" xfId="499"/>
    <cellStyle name="_KT (2)_Book1" xfId="500"/>
    <cellStyle name="_KT (2)_Book1_1" xfId="501"/>
    <cellStyle name="_KT (2)_Book1_BC-QT-WB-dthao" xfId="502"/>
    <cellStyle name="_KT (2)_Book1_Book1" xfId="503"/>
    <cellStyle name="_KT (2)_Book1_Kiem Tra Don Gia" xfId="504"/>
    <cellStyle name="_KT (2)_Book1_Kiem Tra Don Gia 2" xfId="1923"/>
    <cellStyle name="_KT (2)_Book1_Kiem Tra Don Gia 2 2" xfId="2356"/>
    <cellStyle name="_KT (2)_Kiem Tra Don Gia" xfId="506"/>
    <cellStyle name="_KT (2)_khoiluongbdacdoa" xfId="505"/>
    <cellStyle name="_KT (2)_Lora-tungchau" xfId="507"/>
    <cellStyle name="_KT (2)_Lora-tungchau_Book1" xfId="508"/>
    <cellStyle name="_KT (2)_Lora-tungchau_Kiem Tra Don Gia" xfId="509"/>
    <cellStyle name="_KT (2)_Lora-tungchau_Kiem Tra Don Gia 2" xfId="1924"/>
    <cellStyle name="_KT (2)_Lora-tungchau_Kiem Tra Don Gia 2 2" xfId="2357"/>
    <cellStyle name="_KT (2)_PERSONAL" xfId="510"/>
    <cellStyle name="_KT (2)_PERSONAL_Book1" xfId="511"/>
    <cellStyle name="_KT (2)_PERSONAL_HTQ.8 GD1" xfId="512"/>
    <cellStyle name="_KT (2)_PERSONAL_HTQ.8 GD1_Book1" xfId="513"/>
    <cellStyle name="_KT (2)_PERSONAL_HTQ.8 GD1_Don gia quy 3 nam 2003 - Ban Dien Luc" xfId="514"/>
    <cellStyle name="_KT (2)_PERSONAL_HTQ.8 GD1_NC-VL2-2003" xfId="515"/>
    <cellStyle name="_KT (2)_PERSONAL_HTQ.8 GD1_NC-VL2-2003_1" xfId="516"/>
    <cellStyle name="_KT (2)_PERSONAL_HTQ.8 GD1_XL4Test5" xfId="517"/>
    <cellStyle name="_KT (2)_PERSONAL_khoiluongbdacdoa" xfId="518"/>
    <cellStyle name="_KT (2)_PERSONAL_Tong hop KHCB 2001" xfId="519"/>
    <cellStyle name="_KT (2)_PERSONAL_" xfId="520"/>
    <cellStyle name="_KT (2)_Qt-HT3PQ1(CauKho)" xfId="521"/>
    <cellStyle name="_KT (2)_Qt-HT3PQ1(CauKho)_Book1" xfId="522"/>
    <cellStyle name="_KT (2)_Qt-HT3PQ1(CauKho)_Don gia quy 3 nam 2003 - Ban Dien Luc" xfId="523"/>
    <cellStyle name="_KT (2)_Qt-HT3PQ1(CauKho)_Kiem Tra Don Gia" xfId="524"/>
    <cellStyle name="_KT (2)_Qt-HT3PQ1(CauKho)_NC-VL2-2003" xfId="525"/>
    <cellStyle name="_KT (2)_Qt-HT3PQ1(CauKho)_NC-VL2-2003_1" xfId="526"/>
    <cellStyle name="_KT (2)_Qt-HT3PQ1(CauKho)_XL4Test5" xfId="527"/>
    <cellStyle name="_KT (2)_QT-LCTP-AE" xfId="528"/>
    <cellStyle name="_KT (2)_quy luong con lai nam 2004" xfId="529"/>
    <cellStyle name="_KT (2)_TG-TH" xfId="530"/>
    <cellStyle name="_KT (2)_" xfId="531"/>
    <cellStyle name="_KT_TG" xfId="532"/>
    <cellStyle name="_KT_TG_1" xfId="533"/>
    <cellStyle name="_KT_TG_1_BANG TONG HOP TINH HINH THANH QUYET TOAN (MOI I)" xfId="534"/>
    <cellStyle name="_KT_TG_1_BAO CAO KLCT PT2000" xfId="535"/>
    <cellStyle name="_KT_TG_1_BAO CAO PT2000" xfId="536"/>
    <cellStyle name="_KT_TG_1_BAO CAO PT2000_Book1" xfId="537"/>
    <cellStyle name="_KT_TG_1_Bao cao XDCB 2001 - T11 KH dieu chinh 20-11-THAI" xfId="538"/>
    <cellStyle name="_KT_TG_1_BAO GIA NGAY 24-10-08 (co dam)" xfId="539"/>
    <cellStyle name="_KT_TG_1_Biểu KH 5 năm gửi UB sửa biểu VHXH" xfId="540"/>
    <cellStyle name="_KT_TG_1_Book1" xfId="541"/>
    <cellStyle name="_KT_TG_1_Book1_1" xfId="542"/>
    <cellStyle name="_KT_TG_1_Book1_1_Book1" xfId="543"/>
    <cellStyle name="_KT_TG_1_Book1_1_DanhMucDonGiaVTTB_Dien_TAM" xfId="544"/>
    <cellStyle name="_KT_TG_1_Book1_1_khoiluongbdacdoa" xfId="545"/>
    <cellStyle name="_KT_TG_1_Book1_2" xfId="546"/>
    <cellStyle name="_KT_TG_1_Book1_2_Book1" xfId="547"/>
    <cellStyle name="_KT_TG_1_Book1_3" xfId="548"/>
    <cellStyle name="_KT_TG_1_Book1_3_Book1" xfId="549"/>
    <cellStyle name="_KT_TG_1_Book1_3_DT truong thinh phu" xfId="550"/>
    <cellStyle name="_KT_TG_1_Book1_3_XL4Test5" xfId="551"/>
    <cellStyle name="_KT_TG_1_Book1_4" xfId="552"/>
    <cellStyle name="_KT_TG_1_Book1_BC-QT-WB-dthao" xfId="553"/>
    <cellStyle name="_KT_TG_1_Book1_Book1" xfId="554"/>
    <cellStyle name="_KT_TG_1_Book1_DanhMucDonGiaVTTB_Dien_TAM" xfId="555"/>
    <cellStyle name="_KT_TG_1_Book1_Kiem Tra Don Gia" xfId="557"/>
    <cellStyle name="_KT_TG_1_Book1_khoiluongbdacdoa" xfId="556"/>
    <cellStyle name="_KT_TG_1_Book1_Tong hop 3 tinh (11_5)-TTH-QN-QT" xfId="558"/>
    <cellStyle name="_KT_TG_1_Book1_" xfId="559"/>
    <cellStyle name="_KT_TG_1_CAU Khanh Nam(Thi Cong)" xfId="560"/>
    <cellStyle name="_KT_TG_1_DAU NOI PL-CL TAI PHU LAMHC" xfId="561"/>
    <cellStyle name="_KT_TG_1_Dcdtoan-bcnckt " xfId="562"/>
    <cellStyle name="_KT_TG_1_DN_MTP" xfId="563"/>
    <cellStyle name="_KT_TG_1_Dongia2-2003" xfId="564"/>
    <cellStyle name="_KT_TG_1_Dongia2-2003_DT truong thinh phu" xfId="565"/>
    <cellStyle name="_KT_TG_1_DT truong thinh phu" xfId="566"/>
    <cellStyle name="_KT_TG_1_DTCDT MR.2N110.HOCMON.TDTOAN.CCUNG" xfId="567"/>
    <cellStyle name="_KT_TG_1_DTDuong dong tien -sua tham tra 2009 - luong 650" xfId="568"/>
    <cellStyle name="_KT_TG_1_DU TRU VAT TU" xfId="569"/>
    <cellStyle name="_KT_TG_1_Kiem Tra Don Gia" xfId="571"/>
    <cellStyle name="_KT_TG_1_khoiluongbdacdoa" xfId="570"/>
    <cellStyle name="_KT_TG_1_Lora-tungchau" xfId="572"/>
    <cellStyle name="_KT_TG_1_moi" xfId="573"/>
    <cellStyle name="_KT_TG_1_PGIA-phieu tham tra Kho bac" xfId="574"/>
    <cellStyle name="_KT_TG_1_PT02-02" xfId="575"/>
    <cellStyle name="_KT_TG_1_PT02-02_Book1" xfId="576"/>
    <cellStyle name="_KT_TG_1_PT02-03" xfId="577"/>
    <cellStyle name="_KT_TG_1_PT02-03_Book1" xfId="578"/>
    <cellStyle name="_KT_TG_1_Qt-HT3PQ1(CauKho)" xfId="579"/>
    <cellStyle name="_KT_TG_1_Qt-HT3PQ1(CauKho)_Book1" xfId="580"/>
    <cellStyle name="_KT_TG_1_Qt-HT3PQ1(CauKho)_Don gia quy 3 nam 2003 - Ban Dien Luc" xfId="581"/>
    <cellStyle name="_KT_TG_1_Qt-HT3PQ1(CauKho)_Kiem Tra Don Gia" xfId="582"/>
    <cellStyle name="_KT_TG_1_Qt-HT3PQ1(CauKho)_NC-VL2-2003" xfId="583"/>
    <cellStyle name="_KT_TG_1_Qt-HT3PQ1(CauKho)_NC-VL2-2003_1" xfId="584"/>
    <cellStyle name="_KT_TG_1_Qt-HT3PQ1(CauKho)_XL4Test5" xfId="585"/>
    <cellStyle name="_KT_TG_1_QT-LCTP-AE" xfId="586"/>
    <cellStyle name="_KT_TG_1_Sheet2" xfId="587"/>
    <cellStyle name="_KT_TG_1_TEL OUT 2004" xfId="588"/>
    <cellStyle name="_KT_TG_1_Tong hop 3 tinh (11_5)-TTH-QN-QT" xfId="589"/>
    <cellStyle name="_KT_TG_1_XL4Poppy" xfId="590"/>
    <cellStyle name="_KT_TG_1_XL4Test5" xfId="591"/>
    <cellStyle name="_KT_TG_1_ÿÿÿÿÿ" xfId="592"/>
    <cellStyle name="_KT_TG_1_" xfId="593"/>
    <cellStyle name="_KT_TG_2" xfId="594"/>
    <cellStyle name="_KT_TG_2_BANG TONG HOP TINH HINH THANH QUYET TOAN (MOI I)" xfId="595"/>
    <cellStyle name="_KT_TG_2_BAO CAO KLCT PT2000" xfId="596"/>
    <cellStyle name="_KT_TG_2_BAO CAO PT2000" xfId="597"/>
    <cellStyle name="_KT_TG_2_BAO CAO PT2000_Book1" xfId="598"/>
    <cellStyle name="_KT_TG_2_Bao cao XDCB 2001 - T11 KH dieu chinh 20-11-THAI" xfId="599"/>
    <cellStyle name="_KT_TG_2_BAO GIA NGAY 24-10-08 (co dam)" xfId="600"/>
    <cellStyle name="_KT_TG_2_Biểu KH 5 năm gửi UB sửa biểu VHXH" xfId="601"/>
    <cellStyle name="_KT_TG_2_Book1" xfId="602"/>
    <cellStyle name="_KT_TG_2_Book1_1" xfId="603"/>
    <cellStyle name="_KT_TG_2_Book1_1_Book1" xfId="604"/>
    <cellStyle name="_KT_TG_2_Book1_1_DanhMucDonGiaVTTB_Dien_TAM" xfId="605"/>
    <cellStyle name="_KT_TG_2_Book1_1_khoiluongbdacdoa" xfId="606"/>
    <cellStyle name="_KT_TG_2_Book1_2" xfId="607"/>
    <cellStyle name="_KT_TG_2_Book1_2_Book1" xfId="608"/>
    <cellStyle name="_KT_TG_2_Book1_3" xfId="609"/>
    <cellStyle name="_KT_TG_2_Book1_3_Book1" xfId="610"/>
    <cellStyle name="_KT_TG_2_Book1_3_DT truong thinh phu" xfId="611"/>
    <cellStyle name="_KT_TG_2_Book1_3_XL4Test5" xfId="612"/>
    <cellStyle name="_KT_TG_2_Book1_4" xfId="613"/>
    <cellStyle name="_KT_TG_2_Book1_Book1" xfId="614"/>
    <cellStyle name="_KT_TG_2_Book1_DanhMucDonGiaVTTB_Dien_TAM" xfId="615"/>
    <cellStyle name="_KT_TG_2_Book1_Kiem Tra Don Gia" xfId="617"/>
    <cellStyle name="_KT_TG_2_Book1_khoiluongbdacdoa" xfId="616"/>
    <cellStyle name="_KT_TG_2_Book1_Tong hop 3 tinh (11_5)-TTH-QN-QT" xfId="618"/>
    <cellStyle name="_KT_TG_2_Book1_" xfId="619"/>
    <cellStyle name="_KT_TG_2_CAU Khanh Nam(Thi Cong)" xfId="620"/>
    <cellStyle name="_KT_TG_2_DAU NOI PL-CL TAI PHU LAMHC" xfId="621"/>
    <cellStyle name="_KT_TG_2_Dcdtoan-bcnckt " xfId="622"/>
    <cellStyle name="_KT_TG_2_DN_MTP" xfId="623"/>
    <cellStyle name="_KT_TG_2_Dongia2-2003" xfId="624"/>
    <cellStyle name="_KT_TG_2_Dongia2-2003_DT truong thinh phu" xfId="625"/>
    <cellStyle name="_KT_TG_2_DT truong thinh phu" xfId="626"/>
    <cellStyle name="_KT_TG_2_DTCDT MR.2N110.HOCMON.TDTOAN.CCUNG" xfId="627"/>
    <cellStyle name="_KT_TG_2_DTDuong dong tien -sua tham tra 2009 - luong 650" xfId="628"/>
    <cellStyle name="_KT_TG_2_DU TRU VAT TU" xfId="629"/>
    <cellStyle name="_KT_TG_2_Kiem Tra Don Gia" xfId="631"/>
    <cellStyle name="_KT_TG_2_khoiluongbdacdoa" xfId="630"/>
    <cellStyle name="_KT_TG_2_Lora-tungchau" xfId="632"/>
    <cellStyle name="_KT_TG_2_moi" xfId="633"/>
    <cellStyle name="_KT_TG_2_PGIA-phieu tham tra Kho bac" xfId="634"/>
    <cellStyle name="_KT_TG_2_PT02-02" xfId="635"/>
    <cellStyle name="_KT_TG_2_PT02-02_Book1" xfId="636"/>
    <cellStyle name="_KT_TG_2_PT02-03" xfId="637"/>
    <cellStyle name="_KT_TG_2_PT02-03_Book1" xfId="638"/>
    <cellStyle name="_KT_TG_2_Qt-HT3PQ1(CauKho)" xfId="639"/>
    <cellStyle name="_KT_TG_2_Qt-HT3PQ1(CauKho)_Book1" xfId="640"/>
    <cellStyle name="_KT_TG_2_Qt-HT3PQ1(CauKho)_Don gia quy 3 nam 2003 - Ban Dien Luc" xfId="641"/>
    <cellStyle name="_KT_TG_2_Qt-HT3PQ1(CauKho)_Kiem Tra Don Gia" xfId="642"/>
    <cellStyle name="_KT_TG_2_Qt-HT3PQ1(CauKho)_NC-VL2-2003" xfId="643"/>
    <cellStyle name="_KT_TG_2_Qt-HT3PQ1(CauKho)_NC-VL2-2003_1" xfId="644"/>
    <cellStyle name="_KT_TG_2_Qt-HT3PQ1(CauKho)_XL4Test5" xfId="645"/>
    <cellStyle name="_KT_TG_2_QT-LCTP-AE" xfId="646"/>
    <cellStyle name="_KT_TG_2_quy luong con lai nam 2004" xfId="647"/>
    <cellStyle name="_KT_TG_2_Sheet2" xfId="648"/>
    <cellStyle name="_KT_TG_2_TEL OUT 2004" xfId="649"/>
    <cellStyle name="_KT_TG_2_Tong hop 3 tinh (11_5)-TTH-QN-QT" xfId="650"/>
    <cellStyle name="_KT_TG_2_XL4Poppy" xfId="651"/>
    <cellStyle name="_KT_TG_2_XL4Test5" xfId="652"/>
    <cellStyle name="_KT_TG_2_ÿÿÿÿÿ" xfId="653"/>
    <cellStyle name="_KT_TG_2_" xfId="654"/>
    <cellStyle name="_KT_TG_3" xfId="655"/>
    <cellStyle name="_KT_TG_4" xfId="656"/>
    <cellStyle name="_KT_TG_4_Book1" xfId="657"/>
    <cellStyle name="_KT_TG_4_Lora-tungchau" xfId="658"/>
    <cellStyle name="_KT_TG_4_Qt-HT3PQ1(CauKho)" xfId="659"/>
    <cellStyle name="_KT_TG_4_Qt-HT3PQ1(CauKho)_Book1" xfId="660"/>
    <cellStyle name="_KT_TG_4_Qt-HT3PQ1(CauKho)_Don gia quy 3 nam 2003 - Ban Dien Luc" xfId="661"/>
    <cellStyle name="_KT_TG_4_Qt-HT3PQ1(CauKho)_Kiem Tra Don Gia" xfId="662"/>
    <cellStyle name="_KT_TG_4_Qt-HT3PQ1(CauKho)_NC-VL2-2003" xfId="663"/>
    <cellStyle name="_KT_TG_4_Qt-HT3PQ1(CauKho)_NC-VL2-2003_1" xfId="664"/>
    <cellStyle name="_KT_TG_4_Qt-HT3PQ1(CauKho)_XL4Test5" xfId="665"/>
    <cellStyle name="_KT_TG_4_quy luong con lai nam 2004" xfId="666"/>
    <cellStyle name="_KT_TG_4_" xfId="667"/>
    <cellStyle name="_KT_TG_Book1" xfId="668"/>
    <cellStyle name="_KT_TG_DTDuong dong tien -sua tham tra 2009 - luong 650" xfId="669"/>
    <cellStyle name="_KT_TG_quy luong con lai nam 2004" xfId="670"/>
    <cellStyle name="_Kh ql62 (2010) 11-09" xfId="260"/>
    <cellStyle name="_KH.DTC.gd2016-2020 tinh (T2-2015)" xfId="2262"/>
    <cellStyle name="_khoiluongbdacdoa" xfId="261"/>
    <cellStyle name="_Lora-tungchau" xfId="671"/>
    <cellStyle name="_Lora-tungchau_Book1" xfId="672"/>
    <cellStyle name="_Lora-tungchau_Kiem Tra Don Gia" xfId="673"/>
    <cellStyle name="_Lora-tungchau_Kiem Tra Don Gia 2" xfId="1925"/>
    <cellStyle name="_Lora-tungchau_Kiem Tra Don Gia 2 2" xfId="2358"/>
    <cellStyle name="_MauThanTKKT-goi7-DonGia2143(vl t7)" xfId="674"/>
    <cellStyle name="_Nhu cau von ung truoc 2011 Tha h Hoa + Nge An gui TW" xfId="675"/>
    <cellStyle name="_PERSONAL" xfId="676"/>
    <cellStyle name="_PERSONAL_Book1" xfId="677"/>
    <cellStyle name="_PERSONAL_HTQ.8 GD1" xfId="678"/>
    <cellStyle name="_PERSONAL_HTQ.8 GD1_Book1" xfId="679"/>
    <cellStyle name="_PERSONAL_HTQ.8 GD1_Don gia quy 3 nam 2003 - Ban Dien Luc" xfId="680"/>
    <cellStyle name="_PERSONAL_HTQ.8 GD1_NC-VL2-2003" xfId="681"/>
    <cellStyle name="_PERSONAL_HTQ.8 GD1_NC-VL2-2003_1" xfId="682"/>
    <cellStyle name="_PERSONAL_HTQ.8 GD1_XL4Test5" xfId="683"/>
    <cellStyle name="_PERSONAL_khoiluongbdacdoa" xfId="684"/>
    <cellStyle name="_PERSONAL_Tong hop KHCB 2001" xfId="685"/>
    <cellStyle name="_PERSONAL_" xfId="686"/>
    <cellStyle name="_Phu luc kem BC gui VP Bo (18.2)" xfId="2263"/>
    <cellStyle name="_Q TOAN  SCTX QL.62 QUI I ( oanh)" xfId="687"/>
    <cellStyle name="_Q TOAN  SCTX QL.62 QUI II ( oanh)" xfId="688"/>
    <cellStyle name="_QT SCTXQL62_QT1 (Cty QL)" xfId="689"/>
    <cellStyle name="_Qt-HT3PQ1(CauKho)" xfId="690"/>
    <cellStyle name="_Qt-HT3PQ1(CauKho)_Book1" xfId="691"/>
    <cellStyle name="_Qt-HT3PQ1(CauKho)_Don gia quy 3 nam 2003 - Ban Dien Luc" xfId="692"/>
    <cellStyle name="_Qt-HT3PQ1(CauKho)_Kiem Tra Don Gia" xfId="693"/>
    <cellStyle name="_Qt-HT3PQ1(CauKho)_NC-VL2-2003" xfId="694"/>
    <cellStyle name="_Qt-HT3PQ1(CauKho)_NC-VL2-2003_1" xfId="695"/>
    <cellStyle name="_Qt-HT3PQ1(CauKho)_XL4Test5" xfId="696"/>
    <cellStyle name="_QT-LCTP-AE" xfId="697"/>
    <cellStyle name="_quy luong con lai nam 2004" xfId="698"/>
    <cellStyle name="_Sheet1" xfId="699"/>
    <cellStyle name="_Sheet2" xfId="700"/>
    <cellStyle name="_TG-TH" xfId="701"/>
    <cellStyle name="_TG-TH_1" xfId="702"/>
    <cellStyle name="_TG-TH_1_BANG TONG HOP TINH HINH THANH QUYET TOAN (MOI I)" xfId="703"/>
    <cellStyle name="_TG-TH_1_BAO CAO KLCT PT2000" xfId="704"/>
    <cellStyle name="_TG-TH_1_BAO CAO PT2000" xfId="705"/>
    <cellStyle name="_TG-TH_1_BAO CAO PT2000_Book1" xfId="706"/>
    <cellStyle name="_TG-TH_1_Bao cao XDCB 2001 - T11 KH dieu chinh 20-11-THAI" xfId="707"/>
    <cellStyle name="_TG-TH_1_BAO GIA NGAY 24-10-08 (co dam)" xfId="708"/>
    <cellStyle name="_TG-TH_1_Biểu KH 5 năm gửi UB sửa biểu VHXH" xfId="709"/>
    <cellStyle name="_TG-TH_1_Book1" xfId="710"/>
    <cellStyle name="_TG-TH_1_Book1_1" xfId="711"/>
    <cellStyle name="_TG-TH_1_Book1_1_Book1" xfId="712"/>
    <cellStyle name="_TG-TH_1_Book1_1_DanhMucDonGiaVTTB_Dien_TAM" xfId="713"/>
    <cellStyle name="_TG-TH_1_Book1_1_khoiluongbdacdoa" xfId="714"/>
    <cellStyle name="_TG-TH_1_Book1_2" xfId="715"/>
    <cellStyle name="_TG-TH_1_Book1_2_Book1" xfId="716"/>
    <cellStyle name="_TG-TH_1_Book1_3" xfId="717"/>
    <cellStyle name="_TG-TH_1_Book1_3_Book1" xfId="718"/>
    <cellStyle name="_TG-TH_1_Book1_3_DT truong thinh phu" xfId="719"/>
    <cellStyle name="_TG-TH_1_Book1_3_XL4Test5" xfId="720"/>
    <cellStyle name="_TG-TH_1_Book1_4" xfId="721"/>
    <cellStyle name="_TG-TH_1_Book1_BC-QT-WB-dthao" xfId="722"/>
    <cellStyle name="_TG-TH_1_Book1_Book1" xfId="723"/>
    <cellStyle name="_TG-TH_1_Book1_DanhMucDonGiaVTTB_Dien_TAM" xfId="724"/>
    <cellStyle name="_TG-TH_1_Book1_Kiem Tra Don Gia" xfId="726"/>
    <cellStyle name="_TG-TH_1_Book1_khoiluongbdacdoa" xfId="725"/>
    <cellStyle name="_TG-TH_1_Book1_Tong hop 3 tinh (11_5)-TTH-QN-QT" xfId="727"/>
    <cellStyle name="_TG-TH_1_Book1_" xfId="728"/>
    <cellStyle name="_TG-TH_1_CAU Khanh Nam(Thi Cong)" xfId="729"/>
    <cellStyle name="_TG-TH_1_DAU NOI PL-CL TAI PHU LAMHC" xfId="730"/>
    <cellStyle name="_TG-TH_1_Dcdtoan-bcnckt " xfId="731"/>
    <cellStyle name="_TG-TH_1_DN_MTP" xfId="732"/>
    <cellStyle name="_TG-TH_1_Dongia2-2003" xfId="733"/>
    <cellStyle name="_TG-TH_1_Dongia2-2003_DT truong thinh phu" xfId="734"/>
    <cellStyle name="_TG-TH_1_DT truong thinh phu" xfId="735"/>
    <cellStyle name="_TG-TH_1_DTCDT MR.2N110.HOCMON.TDTOAN.CCUNG" xfId="736"/>
    <cellStyle name="_TG-TH_1_DTDuong dong tien -sua tham tra 2009 - luong 650" xfId="737"/>
    <cellStyle name="_TG-TH_1_DU TRU VAT TU" xfId="738"/>
    <cellStyle name="_TG-TH_1_Kiem Tra Don Gia" xfId="740"/>
    <cellStyle name="_TG-TH_1_khoiluongbdacdoa" xfId="739"/>
    <cellStyle name="_TG-TH_1_Lora-tungchau" xfId="741"/>
    <cellStyle name="_TG-TH_1_moi" xfId="742"/>
    <cellStyle name="_TG-TH_1_PGIA-phieu tham tra Kho bac" xfId="743"/>
    <cellStyle name="_TG-TH_1_PT02-02" xfId="744"/>
    <cellStyle name="_TG-TH_1_PT02-02_Book1" xfId="745"/>
    <cellStyle name="_TG-TH_1_PT02-03" xfId="746"/>
    <cellStyle name="_TG-TH_1_PT02-03_Book1" xfId="747"/>
    <cellStyle name="_TG-TH_1_Qt-HT3PQ1(CauKho)" xfId="748"/>
    <cellStyle name="_TG-TH_1_Qt-HT3PQ1(CauKho)_Book1" xfId="749"/>
    <cellStyle name="_TG-TH_1_Qt-HT3PQ1(CauKho)_Don gia quy 3 nam 2003 - Ban Dien Luc" xfId="750"/>
    <cellStyle name="_TG-TH_1_Qt-HT3PQ1(CauKho)_Kiem Tra Don Gia" xfId="751"/>
    <cellStyle name="_TG-TH_1_Qt-HT3PQ1(CauKho)_NC-VL2-2003" xfId="752"/>
    <cellStyle name="_TG-TH_1_Qt-HT3PQ1(CauKho)_NC-VL2-2003_1" xfId="753"/>
    <cellStyle name="_TG-TH_1_Qt-HT3PQ1(CauKho)_XL4Test5" xfId="754"/>
    <cellStyle name="_TG-TH_1_QT-LCTP-AE" xfId="755"/>
    <cellStyle name="_TG-TH_1_Sheet2" xfId="756"/>
    <cellStyle name="_TG-TH_1_TEL OUT 2004" xfId="757"/>
    <cellStyle name="_TG-TH_1_Tong hop 3 tinh (11_5)-TTH-QN-QT" xfId="758"/>
    <cellStyle name="_TG-TH_1_XL4Poppy" xfId="759"/>
    <cellStyle name="_TG-TH_1_XL4Test5" xfId="760"/>
    <cellStyle name="_TG-TH_1_ÿÿÿÿÿ" xfId="761"/>
    <cellStyle name="_TG-TH_1_" xfId="762"/>
    <cellStyle name="_TG-TH_2" xfId="763"/>
    <cellStyle name="_TG-TH_2_BANG TONG HOP TINH HINH THANH QUYET TOAN (MOI I)" xfId="764"/>
    <cellStyle name="_TG-TH_2_BAO CAO KLCT PT2000" xfId="765"/>
    <cellStyle name="_TG-TH_2_BAO CAO PT2000" xfId="766"/>
    <cellStyle name="_TG-TH_2_BAO CAO PT2000_Book1" xfId="767"/>
    <cellStyle name="_TG-TH_2_Bao cao XDCB 2001 - T11 KH dieu chinh 20-11-THAI" xfId="768"/>
    <cellStyle name="_TG-TH_2_BAO GIA NGAY 24-10-08 (co dam)" xfId="769"/>
    <cellStyle name="_TG-TH_2_Biểu KH 5 năm gửi UB sửa biểu VHXH" xfId="770"/>
    <cellStyle name="_TG-TH_2_Book1" xfId="771"/>
    <cellStyle name="_TG-TH_2_Book1_1" xfId="772"/>
    <cellStyle name="_TG-TH_2_Book1_1_Book1" xfId="773"/>
    <cellStyle name="_TG-TH_2_Book1_1_DanhMucDonGiaVTTB_Dien_TAM" xfId="774"/>
    <cellStyle name="_TG-TH_2_Book1_1_khoiluongbdacdoa" xfId="775"/>
    <cellStyle name="_TG-TH_2_Book1_2" xfId="776"/>
    <cellStyle name="_TG-TH_2_Book1_2_Book1" xfId="777"/>
    <cellStyle name="_TG-TH_2_Book1_3" xfId="778"/>
    <cellStyle name="_TG-TH_2_Book1_3_Book1" xfId="779"/>
    <cellStyle name="_TG-TH_2_Book1_3_DT truong thinh phu" xfId="780"/>
    <cellStyle name="_TG-TH_2_Book1_3_XL4Test5" xfId="781"/>
    <cellStyle name="_TG-TH_2_Book1_4" xfId="782"/>
    <cellStyle name="_TG-TH_2_Book1_Book1" xfId="783"/>
    <cellStyle name="_TG-TH_2_Book1_DanhMucDonGiaVTTB_Dien_TAM" xfId="784"/>
    <cellStyle name="_TG-TH_2_Book1_Kiem Tra Don Gia" xfId="786"/>
    <cellStyle name="_TG-TH_2_Book1_khoiluongbdacdoa" xfId="785"/>
    <cellStyle name="_TG-TH_2_Book1_Tong hop 3 tinh (11_5)-TTH-QN-QT" xfId="787"/>
    <cellStyle name="_TG-TH_2_Book1_" xfId="788"/>
    <cellStyle name="_TG-TH_2_CAU Khanh Nam(Thi Cong)" xfId="789"/>
    <cellStyle name="_TG-TH_2_DAU NOI PL-CL TAI PHU LAMHC" xfId="790"/>
    <cellStyle name="_TG-TH_2_Dcdtoan-bcnckt " xfId="791"/>
    <cellStyle name="_TG-TH_2_DN_MTP" xfId="792"/>
    <cellStyle name="_TG-TH_2_Dongia2-2003" xfId="793"/>
    <cellStyle name="_TG-TH_2_Dongia2-2003_DT truong thinh phu" xfId="794"/>
    <cellStyle name="_TG-TH_2_DT truong thinh phu" xfId="795"/>
    <cellStyle name="_TG-TH_2_DTCDT MR.2N110.HOCMON.TDTOAN.CCUNG" xfId="796"/>
    <cellStyle name="_TG-TH_2_DTDuong dong tien -sua tham tra 2009 - luong 650" xfId="797"/>
    <cellStyle name="_TG-TH_2_DU TRU VAT TU" xfId="798"/>
    <cellStyle name="_TG-TH_2_Kiem Tra Don Gia" xfId="800"/>
    <cellStyle name="_TG-TH_2_khoiluongbdacdoa" xfId="799"/>
    <cellStyle name="_TG-TH_2_Lora-tungchau" xfId="801"/>
    <cellStyle name="_TG-TH_2_moi" xfId="802"/>
    <cellStyle name="_TG-TH_2_PGIA-phieu tham tra Kho bac" xfId="803"/>
    <cellStyle name="_TG-TH_2_PT02-02" xfId="804"/>
    <cellStyle name="_TG-TH_2_PT02-02_Book1" xfId="805"/>
    <cellStyle name="_TG-TH_2_PT02-03" xfId="806"/>
    <cellStyle name="_TG-TH_2_PT02-03_Book1" xfId="807"/>
    <cellStyle name="_TG-TH_2_Qt-HT3PQ1(CauKho)" xfId="808"/>
    <cellStyle name="_TG-TH_2_Qt-HT3PQ1(CauKho)_Book1" xfId="809"/>
    <cellStyle name="_TG-TH_2_Qt-HT3PQ1(CauKho)_Don gia quy 3 nam 2003 - Ban Dien Luc" xfId="810"/>
    <cellStyle name="_TG-TH_2_Qt-HT3PQ1(CauKho)_Kiem Tra Don Gia" xfId="811"/>
    <cellStyle name="_TG-TH_2_Qt-HT3PQ1(CauKho)_NC-VL2-2003" xfId="812"/>
    <cellStyle name="_TG-TH_2_Qt-HT3PQ1(CauKho)_NC-VL2-2003_1" xfId="813"/>
    <cellStyle name="_TG-TH_2_Qt-HT3PQ1(CauKho)_XL4Test5" xfId="814"/>
    <cellStyle name="_TG-TH_2_QT-LCTP-AE" xfId="815"/>
    <cellStyle name="_TG-TH_2_quy luong con lai nam 2004" xfId="816"/>
    <cellStyle name="_TG-TH_2_Sheet2" xfId="817"/>
    <cellStyle name="_TG-TH_2_TEL OUT 2004" xfId="818"/>
    <cellStyle name="_TG-TH_2_Tong hop 3 tinh (11_5)-TTH-QN-QT" xfId="819"/>
    <cellStyle name="_TG-TH_2_XL4Poppy" xfId="820"/>
    <cellStyle name="_TG-TH_2_XL4Test5" xfId="821"/>
    <cellStyle name="_TG-TH_2_ÿÿÿÿÿ" xfId="822"/>
    <cellStyle name="_TG-TH_2_" xfId="823"/>
    <cellStyle name="_TG-TH_3" xfId="824"/>
    <cellStyle name="_TG-TH_3_Book1" xfId="825"/>
    <cellStyle name="_TG-TH_3_Lora-tungchau" xfId="826"/>
    <cellStyle name="_TG-TH_3_Qt-HT3PQ1(CauKho)" xfId="827"/>
    <cellStyle name="_TG-TH_3_Qt-HT3PQ1(CauKho)_Book1" xfId="828"/>
    <cellStyle name="_TG-TH_3_Qt-HT3PQ1(CauKho)_Don gia quy 3 nam 2003 - Ban Dien Luc" xfId="829"/>
    <cellStyle name="_TG-TH_3_Qt-HT3PQ1(CauKho)_Kiem Tra Don Gia" xfId="830"/>
    <cellStyle name="_TG-TH_3_Qt-HT3PQ1(CauKho)_NC-VL2-2003" xfId="831"/>
    <cellStyle name="_TG-TH_3_Qt-HT3PQ1(CauKho)_NC-VL2-2003_1" xfId="832"/>
    <cellStyle name="_TG-TH_3_Qt-HT3PQ1(CauKho)_XL4Test5" xfId="833"/>
    <cellStyle name="_TG-TH_3_quy luong con lai nam 2004" xfId="834"/>
    <cellStyle name="_TG-TH_3_" xfId="835"/>
    <cellStyle name="_TG-TH_4" xfId="836"/>
    <cellStyle name="_TG-TH_4_Book1" xfId="837"/>
    <cellStyle name="_TG-TH_4_DTDuong dong tien -sua tham tra 2009 - luong 650" xfId="838"/>
    <cellStyle name="_TG-TH_4_quy luong con lai nam 2004" xfId="839"/>
    <cellStyle name="_TKP" xfId="841"/>
    <cellStyle name="_Tong dutoan PP LAHAI" xfId="842"/>
    <cellStyle name="_Tong hop 3 tinh (11_5)-TTH-QN-QT" xfId="843"/>
    <cellStyle name="_Tong hop may cheu nganh 1" xfId="844"/>
    <cellStyle name="_TH KHAI TOAN THU THIEM cac tuyen TT noi" xfId="840"/>
    <cellStyle name="_ung 2011 - 11-6-Thanh hoa-Nghe an" xfId="845"/>
    <cellStyle name="_ung truoc 2011 NSTW Thanh Hoa + Nge An gui Thu 12-5" xfId="846"/>
    <cellStyle name="_ung truoc cua long an (6-5-2010)" xfId="847"/>
    <cellStyle name="_ung von chinh thuc doan kiem tra TAY NAM BO" xfId="848"/>
    <cellStyle name="_Ung von nam 2011 vung TNB - Doan Cong tac (12-5-2010)" xfId="849"/>
    <cellStyle name="_Ung von nam 2011 vung TNB - Doan Cong tac (12-5-2010)_Copy of ghep 3 bieu trinh LD BO 28-6 (TPCP)" xfId="850"/>
    <cellStyle name="_ÿÿÿÿÿ" xfId="851"/>
    <cellStyle name="_ÿÿÿÿÿ_Kh ql62 (2010) 11-09" xfId="852"/>
    <cellStyle name="_" xfId="853"/>
    <cellStyle name="__1" xfId="854"/>
    <cellStyle name="__Bao gia TB Kon Dao 2010" xfId="855"/>
    <cellStyle name="~1" xfId="856"/>
    <cellStyle name="’Ê‰Ý [0.00]_laroux" xfId="857"/>
    <cellStyle name="’Ê‰Ý_laroux" xfId="858"/>
    <cellStyle name="•W?_Format" xfId="859"/>
    <cellStyle name="•W€_¯–ì" xfId="860"/>
    <cellStyle name="•W_¯–ì" xfId="861"/>
    <cellStyle name="W_MARINE" xfId="862"/>
    <cellStyle name="0" xfId="863"/>
    <cellStyle name="0 2" xfId="1926"/>
    <cellStyle name="0 2 2" xfId="2360"/>
    <cellStyle name="0 2 3" xfId="2847"/>
    <cellStyle name="0 2 3 2" xfId="3230"/>
    <cellStyle name="0 2 3 2 2" xfId="3842"/>
    <cellStyle name="0 2 3 3" xfId="3558"/>
    <cellStyle name="0 2 4" xfId="2848"/>
    <cellStyle name="0 2 4 2" xfId="3231"/>
    <cellStyle name="0 2 4 2 2" xfId="3843"/>
    <cellStyle name="0 2 4 3" xfId="3559"/>
    <cellStyle name="0 3" xfId="1927"/>
    <cellStyle name="0 3 2" xfId="2361"/>
    <cellStyle name="0 3 3" xfId="2849"/>
    <cellStyle name="0 3 3 2" xfId="3232"/>
    <cellStyle name="0 3 3 2 2" xfId="3844"/>
    <cellStyle name="0 3 3 3" xfId="3560"/>
    <cellStyle name="0 3 4" xfId="2850"/>
    <cellStyle name="0 3 4 2" xfId="3233"/>
    <cellStyle name="0 3 4 2 2" xfId="3845"/>
    <cellStyle name="0 3 4 3" xfId="3561"/>
    <cellStyle name="0 4" xfId="2359"/>
    <cellStyle name="0 5" xfId="2851"/>
    <cellStyle name="0 5 2" xfId="3234"/>
    <cellStyle name="0 5 2 2" xfId="3846"/>
    <cellStyle name="0 5 3" xfId="3562"/>
    <cellStyle name="0 6" xfId="2852"/>
    <cellStyle name="0 6 2" xfId="3235"/>
    <cellStyle name="0 6 2 2" xfId="3847"/>
    <cellStyle name="0 6 3" xfId="3563"/>
    <cellStyle name="0.0" xfId="864"/>
    <cellStyle name="0.0 2" xfId="1928"/>
    <cellStyle name="0.0 2 2" xfId="2363"/>
    <cellStyle name="0.0 2 3" xfId="2853"/>
    <cellStyle name="0.0 2 3 2" xfId="3236"/>
    <cellStyle name="0.0 2 3 2 2" xfId="3848"/>
    <cellStyle name="0.0 2 3 3" xfId="3564"/>
    <cellStyle name="0.0 2 4" xfId="2854"/>
    <cellStyle name="0.0 2 4 2" xfId="3237"/>
    <cellStyle name="0.0 2 4 2 2" xfId="3849"/>
    <cellStyle name="0.0 2 4 3" xfId="3565"/>
    <cellStyle name="0.0 3" xfId="1929"/>
    <cellStyle name="0.0 3 2" xfId="2364"/>
    <cellStyle name="0.0 3 3" xfId="2855"/>
    <cellStyle name="0.0 3 3 2" xfId="3238"/>
    <cellStyle name="0.0 3 3 2 2" xfId="3850"/>
    <cellStyle name="0.0 3 3 3" xfId="3566"/>
    <cellStyle name="0.0 3 4" xfId="2856"/>
    <cellStyle name="0.0 3 4 2" xfId="3239"/>
    <cellStyle name="0.0 3 4 2 2" xfId="3851"/>
    <cellStyle name="0.0 3 4 3" xfId="3567"/>
    <cellStyle name="0.0 4" xfId="2362"/>
    <cellStyle name="0.0 5" xfId="2857"/>
    <cellStyle name="0.0 5 2" xfId="3240"/>
    <cellStyle name="0.0 5 2 2" xfId="3852"/>
    <cellStyle name="0.0 5 3" xfId="3568"/>
    <cellStyle name="0.0 6" xfId="2858"/>
    <cellStyle name="0.0 6 2" xfId="3241"/>
    <cellStyle name="0.0 6 2 2" xfId="3853"/>
    <cellStyle name="0.0 6 3" xfId="3569"/>
    <cellStyle name="0.00" xfId="865"/>
    <cellStyle name="0.00 2" xfId="1930"/>
    <cellStyle name="0.00 2 2" xfId="2366"/>
    <cellStyle name="0.00 2 3" xfId="2859"/>
    <cellStyle name="0.00 2 3 2" xfId="3242"/>
    <cellStyle name="0.00 2 3 2 2" xfId="3854"/>
    <cellStyle name="0.00 2 3 3" xfId="3570"/>
    <cellStyle name="0.00 2 4" xfId="2860"/>
    <cellStyle name="0.00 2 4 2" xfId="3243"/>
    <cellStyle name="0.00 2 4 2 2" xfId="3855"/>
    <cellStyle name="0.00 2 4 3" xfId="3571"/>
    <cellStyle name="0.00 3" xfId="1931"/>
    <cellStyle name="0.00 3 2" xfId="2367"/>
    <cellStyle name="0.00 3 3" xfId="2861"/>
    <cellStyle name="0.00 3 3 2" xfId="3244"/>
    <cellStyle name="0.00 3 3 2 2" xfId="3856"/>
    <cellStyle name="0.00 3 3 3" xfId="3572"/>
    <cellStyle name="0.00 3 4" xfId="2862"/>
    <cellStyle name="0.00 3 4 2" xfId="3245"/>
    <cellStyle name="0.00 3 4 2 2" xfId="3857"/>
    <cellStyle name="0.00 3 4 3" xfId="3573"/>
    <cellStyle name="0.00 4" xfId="2365"/>
    <cellStyle name="0.00 5" xfId="2863"/>
    <cellStyle name="0.00 5 2" xfId="3246"/>
    <cellStyle name="0.00 5 2 2" xfId="3858"/>
    <cellStyle name="0.00 5 3" xfId="3574"/>
    <cellStyle name="0.00 6" xfId="2864"/>
    <cellStyle name="0.00 6 2" xfId="3247"/>
    <cellStyle name="0.00 6 2 2" xfId="3859"/>
    <cellStyle name="0.00 6 3" xfId="3575"/>
    <cellStyle name="1" xfId="866"/>
    <cellStyle name="1_17 bieu (hung cap nhap)" xfId="867"/>
    <cellStyle name="1_17 bieu (hung cap nhap) 2" xfId="1932"/>
    <cellStyle name="1_17 bieu (hung cap nhap) 3" xfId="1933"/>
    <cellStyle name="1_2-Ha GiangBB2011-V1" xfId="2264"/>
    <cellStyle name="1_50-BB Vung tau 2011" xfId="2265"/>
    <cellStyle name="1_52-Long An2011.BB-V1" xfId="2266"/>
    <cellStyle name="1_7 noi 48 goi C5 9 vi na" xfId="868"/>
    <cellStyle name="1_BANG KE VAT TU" xfId="869"/>
    <cellStyle name="1_Bao cao doan cong tac cua Bo thang 4-2010" xfId="870"/>
    <cellStyle name="1_Bao cao doan cong tac cua Bo thang 4-2010 2" xfId="1934"/>
    <cellStyle name="1_Bao cao giai ngan von dau tu nam 2009 (theo doi)" xfId="871"/>
    <cellStyle name="1_Bao cao giai ngan von dau tu nam 2009 (theo doi) 2" xfId="1935"/>
    <cellStyle name="1_Bao cao giai ngan von dau tu nam 2009 (theo doi)_Bao cao doan cong tac cua Bo thang 4-2010" xfId="872"/>
    <cellStyle name="1_Bao cao giai ngan von dau tu nam 2009 (theo doi)_Bao cao doan cong tac cua Bo thang 4-2010 2" xfId="1936"/>
    <cellStyle name="1_Bao cao giai ngan von dau tu nam 2009 (theo doi)_Ke hoach 2009 (theo doi) -1" xfId="873"/>
    <cellStyle name="1_Bao cao giai ngan von dau tu nam 2009 (theo doi)_Ke hoach 2009 (theo doi) -1 2" xfId="1937"/>
    <cellStyle name="1_Bao cao KP tu chu" xfId="874"/>
    <cellStyle name="1_BAO GIA NGAY 24-10-08 (co dam)" xfId="875"/>
    <cellStyle name="1_Bao gia TB Kon Dao 2010" xfId="876"/>
    <cellStyle name="1_BC 8 thang 2009 ve CT trong diem 5nam" xfId="877"/>
    <cellStyle name="1_BC 8 thang 2009 ve CT trong diem 5nam 2" xfId="1938"/>
    <cellStyle name="1_BC 8 thang 2009 ve CT trong diem 5nam_Bao cao doan cong tac cua Bo thang 4-2010" xfId="878"/>
    <cellStyle name="1_BC 8 thang 2009 ve CT trong diem 5nam_Bao cao doan cong tac cua Bo thang 4-2010 2" xfId="1939"/>
    <cellStyle name="1_BC 8 thang 2009 ve CT trong diem 5nam_bieu 01" xfId="879"/>
    <cellStyle name="1_BC 8 thang 2009 ve CT trong diem 5nam_bieu 01 2" xfId="1940"/>
    <cellStyle name="1_BC 8 thang 2009 ve CT trong diem 5nam_bieu 01_Bao cao doan cong tac cua Bo thang 4-2010" xfId="880"/>
    <cellStyle name="1_BC 8 thang 2009 ve CT trong diem 5nam_bieu 01_Bao cao doan cong tac cua Bo thang 4-2010 2" xfId="1941"/>
    <cellStyle name="1_BC nam 2007 (UB)" xfId="881"/>
    <cellStyle name="1_BC nam 2007 (UB) 2" xfId="1942"/>
    <cellStyle name="1_BC nam 2007 (UB)_Bao cao doan cong tac cua Bo thang 4-2010" xfId="882"/>
    <cellStyle name="1_BC nam 2007 (UB)_Bao cao doan cong tac cua Bo thang 4-2010 2" xfId="1943"/>
    <cellStyle name="1_bieu 1" xfId="2267"/>
    <cellStyle name="1_bieu 2" xfId="2268"/>
    <cellStyle name="1_bieu 4" xfId="2269"/>
    <cellStyle name="1_bieu tong hop" xfId="883"/>
    <cellStyle name="1_Book1" xfId="884"/>
    <cellStyle name="1_Book1_1" xfId="885"/>
    <cellStyle name="1_Book1_1 2" xfId="1944"/>
    <cellStyle name="1_Book1_1_VBPL kiểm toán Đầu tư XDCB 2010" xfId="886"/>
    <cellStyle name="1_Book1_Bao cao doan cong tac cua Bo thang 4-2010" xfId="887"/>
    <cellStyle name="1_Book1_Bao cao doan cong tac cua Bo thang 4-2010 2" xfId="1945"/>
    <cellStyle name="1_Book1_Bao cao doan cong tac cua Bo thang 4-2010 2 2" xfId="2865"/>
    <cellStyle name="1_Book1_Bao cao doan cong tac cua Bo thang 4-2010 2 2 2" xfId="3248"/>
    <cellStyle name="1_Book1_Bao cao doan cong tac cua Bo thang 4-2010 2 2 2 2" xfId="3860"/>
    <cellStyle name="1_Book1_Bao cao doan cong tac cua Bo thang 4-2010 2 2 3" xfId="3576"/>
    <cellStyle name="1_Book1_Bao cao doan cong tac cua Bo thang 4-2010 2 3" xfId="2866"/>
    <cellStyle name="1_Book1_Bao cao doan cong tac cua Bo thang 4-2010 2 3 2" xfId="3249"/>
    <cellStyle name="1_Book1_Bao cao doan cong tac cua Bo thang 4-2010 2 3 2 2" xfId="3861"/>
    <cellStyle name="1_Book1_Bao cao doan cong tac cua Bo thang 4-2010 2 3 3" xfId="3577"/>
    <cellStyle name="1_Book1_Bao cao doan cong tac cua Bo thang 4-2010 2 4" xfId="3057"/>
    <cellStyle name="1_Book1_Bao cao doan cong tac cua Bo thang 4-2010 2 4 2" xfId="3705"/>
    <cellStyle name="1_Book1_Bao cao doan cong tac cua Bo thang 4-2010 2 5" xfId="3415"/>
    <cellStyle name="1_Book1_Bao cao doan cong tac cua Bo thang 4-2010 3" xfId="2867"/>
    <cellStyle name="1_Book1_Bao cao doan cong tac cua Bo thang 4-2010 3 2" xfId="3250"/>
    <cellStyle name="1_Book1_Bao cao doan cong tac cua Bo thang 4-2010 3 2 2" xfId="3862"/>
    <cellStyle name="1_Book1_Bao cao doan cong tac cua Bo thang 4-2010 3 3" xfId="3578"/>
    <cellStyle name="1_Book1_Bao cao doan cong tac cua Bo thang 4-2010 4" xfId="2868"/>
    <cellStyle name="1_Book1_Bao cao doan cong tac cua Bo thang 4-2010 4 2" xfId="3251"/>
    <cellStyle name="1_Book1_Bao cao doan cong tac cua Bo thang 4-2010 4 2 2" xfId="3863"/>
    <cellStyle name="1_Book1_Bao cao doan cong tac cua Bo thang 4-2010 4 3" xfId="3579"/>
    <cellStyle name="1_Book1_Bao cao doan cong tac cua Bo thang 4-2010 5" xfId="2999"/>
    <cellStyle name="1_Book1_Bao cao doan cong tac cua Bo thang 4-2010 5 2" xfId="3656"/>
    <cellStyle name="1_Book1_Bao cao doan cong tac cua Bo thang 4-2010 6" xfId="3350"/>
    <cellStyle name="1_Book1_BL vu" xfId="888"/>
    <cellStyle name="1_Book1_Book1" xfId="889"/>
    <cellStyle name="1_Book1_Book1 2" xfId="1946"/>
    <cellStyle name="1_Book1_Book1 2 2" xfId="2869"/>
    <cellStyle name="1_Book1_Book1 2 2 2" xfId="3252"/>
    <cellStyle name="1_Book1_Book1 2 2 2 2" xfId="3864"/>
    <cellStyle name="1_Book1_Book1 2 2 3" xfId="3580"/>
    <cellStyle name="1_Book1_Book1 2 3" xfId="2870"/>
    <cellStyle name="1_Book1_Book1 2 3 2" xfId="3253"/>
    <cellStyle name="1_Book1_Book1 2 3 2 2" xfId="3865"/>
    <cellStyle name="1_Book1_Book1 2 3 3" xfId="3581"/>
    <cellStyle name="1_Book1_Book1 2 4" xfId="3058"/>
    <cellStyle name="1_Book1_Book1 2 4 2" xfId="3706"/>
    <cellStyle name="1_Book1_Book1 2 5" xfId="3416"/>
    <cellStyle name="1_Book1_Book1 3" xfId="2871"/>
    <cellStyle name="1_Book1_Book1 3 2" xfId="3254"/>
    <cellStyle name="1_Book1_Book1 3 2 2" xfId="3866"/>
    <cellStyle name="1_Book1_Book1 3 3" xfId="3582"/>
    <cellStyle name="1_Book1_Book1 4" xfId="2872"/>
    <cellStyle name="1_Book1_Book1 4 2" xfId="3255"/>
    <cellStyle name="1_Book1_Book1 4 2 2" xfId="3867"/>
    <cellStyle name="1_Book1_Book1 4 3" xfId="3583"/>
    <cellStyle name="1_Book1_Book1 5" xfId="3000"/>
    <cellStyle name="1_Book1_Book1 5 2" xfId="3657"/>
    <cellStyle name="1_Book1_Book1 6" xfId="3351"/>
    <cellStyle name="1_Book1_Gia - Thanh An" xfId="890"/>
    <cellStyle name="1_Book1_VBPL kiểm toán Đầu tư XDCB 2010" xfId="891"/>
    <cellStyle name="1_Book2" xfId="892"/>
    <cellStyle name="1_Book2 2" xfId="1947"/>
    <cellStyle name="1_Book2_Bao cao doan cong tac cua Bo thang 4-2010" xfId="893"/>
    <cellStyle name="1_Book2_Bao cao doan cong tac cua Bo thang 4-2010 2" xfId="1948"/>
    <cellStyle name="1_Cau thuy dien Ban La (Cu Anh)" xfId="894"/>
    <cellStyle name="1_Copy of ghep 3 bieu trinh LD BO 28-6 (TPCP)" xfId="895"/>
    <cellStyle name="1_Danh sach gui BC thuc hien KH2009" xfId="896"/>
    <cellStyle name="1_Danh sach gui BC thuc hien KH2009 2" xfId="1949"/>
    <cellStyle name="1_Danh sach gui BC thuc hien KH2009_Bao cao doan cong tac cua Bo thang 4-2010" xfId="897"/>
    <cellStyle name="1_Danh sach gui BC thuc hien KH2009_Bao cao doan cong tac cua Bo thang 4-2010 2" xfId="1950"/>
    <cellStyle name="1_Danh sach gui BC thuc hien KH2009_Ke hoach 2009 (theo doi) -1" xfId="898"/>
    <cellStyle name="1_Danh sach gui BC thuc hien KH2009_Ke hoach 2009 (theo doi) -1 2" xfId="1951"/>
    <cellStyle name="1_Don gia Du thau ( XL19)" xfId="899"/>
    <cellStyle name="1_Don gia Du thau ( XL19) 2" xfId="1952"/>
    <cellStyle name="1_DT972000" xfId="900"/>
    <cellStyle name="1_dtCau Km3+429,21TL685" xfId="901"/>
    <cellStyle name="1_Dtdchinh2397" xfId="902"/>
    <cellStyle name="1_Du toan 558 (Km17+508.12 - Km 22)" xfId="904"/>
    <cellStyle name="1_du toan lan 3" xfId="905"/>
    <cellStyle name="1_Du thau" xfId="903"/>
    <cellStyle name="1_Gia - Thanh An" xfId="906"/>
    <cellStyle name="1_Gia_VLQL48_duyet " xfId="907"/>
    <cellStyle name="1_GIA-DUTHAUsuaNS" xfId="908"/>
    <cellStyle name="1_KL km 0-km3+300 dieu chinh 4-2008" xfId="913"/>
    <cellStyle name="1_KLNM 1303" xfId="914"/>
    <cellStyle name="1_KlQdinhduyet" xfId="915"/>
    <cellStyle name="1_KH 2007 (theo doi)" xfId="909"/>
    <cellStyle name="1_KH 2007 (theo doi) 2" xfId="1953"/>
    <cellStyle name="1_KH 2007 (theo doi)_Bao cao doan cong tac cua Bo thang 4-2010" xfId="910"/>
    <cellStyle name="1_KH 2007 (theo doi)_Bao cao doan cong tac cua Bo thang 4-2010 2" xfId="1954"/>
    <cellStyle name="1_Kh ql62 (2010) 11-09" xfId="911"/>
    <cellStyle name="1_khoiluongbdacdoa" xfId="912"/>
    <cellStyle name="1_LuuNgay17-03-2009Đơn KN Cục thuế" xfId="916"/>
    <cellStyle name="1_NTHOC" xfId="917"/>
    <cellStyle name="1_NTHOC 2" xfId="1955"/>
    <cellStyle name="1_NTHOC 2 2" xfId="2873"/>
    <cellStyle name="1_NTHOC 2 2 2" xfId="3256"/>
    <cellStyle name="1_NTHOC 2 2 2 2" xfId="3868"/>
    <cellStyle name="1_NTHOC 2 2 3" xfId="3584"/>
    <cellStyle name="1_NTHOC 2 3" xfId="2874"/>
    <cellStyle name="1_NTHOC 2 3 2" xfId="3257"/>
    <cellStyle name="1_NTHOC 2 3 2 2" xfId="3869"/>
    <cellStyle name="1_NTHOC 2 3 3" xfId="3585"/>
    <cellStyle name="1_NTHOC 2 4" xfId="3059"/>
    <cellStyle name="1_NTHOC 2 4 2" xfId="3707"/>
    <cellStyle name="1_NTHOC 2 5" xfId="3417"/>
    <cellStyle name="1_NTHOC 3" xfId="2875"/>
    <cellStyle name="1_NTHOC 3 2" xfId="3258"/>
    <cellStyle name="1_NTHOC 3 2 2" xfId="3870"/>
    <cellStyle name="1_NTHOC 3 3" xfId="3586"/>
    <cellStyle name="1_NTHOC 4" xfId="2876"/>
    <cellStyle name="1_NTHOC 4 2" xfId="3259"/>
    <cellStyle name="1_NTHOC 4 2 2" xfId="3871"/>
    <cellStyle name="1_NTHOC 4 3" xfId="3587"/>
    <cellStyle name="1_NTHOC 5" xfId="3001"/>
    <cellStyle name="1_NTHOC 5 2" xfId="3658"/>
    <cellStyle name="1_NTHOC 6" xfId="3352"/>
    <cellStyle name="1_NTHOC_Tong hop theo doi von TPCP" xfId="918"/>
    <cellStyle name="1_NTHOC_Tong hop theo doi von TPCP 2" xfId="1956"/>
    <cellStyle name="1_NTHOC_Tong hop theo doi von TPCP 2 2" xfId="2877"/>
    <cellStyle name="1_NTHOC_Tong hop theo doi von TPCP 2 2 2" xfId="3260"/>
    <cellStyle name="1_NTHOC_Tong hop theo doi von TPCP 2 2 2 2" xfId="3872"/>
    <cellStyle name="1_NTHOC_Tong hop theo doi von TPCP 2 2 3" xfId="3588"/>
    <cellStyle name="1_NTHOC_Tong hop theo doi von TPCP 2 3" xfId="2878"/>
    <cellStyle name="1_NTHOC_Tong hop theo doi von TPCP 2 3 2" xfId="3261"/>
    <cellStyle name="1_NTHOC_Tong hop theo doi von TPCP 2 3 2 2" xfId="3873"/>
    <cellStyle name="1_NTHOC_Tong hop theo doi von TPCP 2 3 3" xfId="3589"/>
    <cellStyle name="1_NTHOC_Tong hop theo doi von TPCP 2 4" xfId="3060"/>
    <cellStyle name="1_NTHOC_Tong hop theo doi von TPCP 2 4 2" xfId="3708"/>
    <cellStyle name="1_NTHOC_Tong hop theo doi von TPCP 2 5" xfId="3418"/>
    <cellStyle name="1_NTHOC_Tong hop theo doi von TPCP 3" xfId="2879"/>
    <cellStyle name="1_NTHOC_Tong hop theo doi von TPCP 3 2" xfId="3262"/>
    <cellStyle name="1_NTHOC_Tong hop theo doi von TPCP 3 2 2" xfId="3874"/>
    <cellStyle name="1_NTHOC_Tong hop theo doi von TPCP 3 3" xfId="3590"/>
    <cellStyle name="1_NTHOC_Tong hop theo doi von TPCP 4" xfId="2880"/>
    <cellStyle name="1_NTHOC_Tong hop theo doi von TPCP 4 2" xfId="3263"/>
    <cellStyle name="1_NTHOC_Tong hop theo doi von TPCP 4 2 2" xfId="3875"/>
    <cellStyle name="1_NTHOC_Tong hop theo doi von TPCP 4 3" xfId="3591"/>
    <cellStyle name="1_NTHOC_Tong hop theo doi von TPCP 5" xfId="3002"/>
    <cellStyle name="1_NTHOC_Tong hop theo doi von TPCP 5 2" xfId="3659"/>
    <cellStyle name="1_NTHOC_Tong hop theo doi von TPCP 6" xfId="3353"/>
    <cellStyle name="1_NTHOC_Tong hop theo doi von TPCP_Bao cao kiem toan kh 2010" xfId="919"/>
    <cellStyle name="1_NTHOC_Tong hop theo doi von TPCP_Bao cao kiem toan kh 2010 2" xfId="1957"/>
    <cellStyle name="1_NTHOC_Tong hop theo doi von TPCP_Bao cao kiem toan kh 2010 2 2" xfId="2881"/>
    <cellStyle name="1_NTHOC_Tong hop theo doi von TPCP_Bao cao kiem toan kh 2010 2 2 2" xfId="3264"/>
    <cellStyle name="1_NTHOC_Tong hop theo doi von TPCP_Bao cao kiem toan kh 2010 2 2 2 2" xfId="3876"/>
    <cellStyle name="1_NTHOC_Tong hop theo doi von TPCP_Bao cao kiem toan kh 2010 2 2 3" xfId="3592"/>
    <cellStyle name="1_NTHOC_Tong hop theo doi von TPCP_Bao cao kiem toan kh 2010 2 3" xfId="2882"/>
    <cellStyle name="1_NTHOC_Tong hop theo doi von TPCP_Bao cao kiem toan kh 2010 2 3 2" xfId="3265"/>
    <cellStyle name="1_NTHOC_Tong hop theo doi von TPCP_Bao cao kiem toan kh 2010 2 3 2 2" xfId="3877"/>
    <cellStyle name="1_NTHOC_Tong hop theo doi von TPCP_Bao cao kiem toan kh 2010 2 3 3" xfId="3593"/>
    <cellStyle name="1_NTHOC_Tong hop theo doi von TPCP_Bao cao kiem toan kh 2010 2 4" xfId="3061"/>
    <cellStyle name="1_NTHOC_Tong hop theo doi von TPCP_Bao cao kiem toan kh 2010 2 4 2" xfId="3709"/>
    <cellStyle name="1_NTHOC_Tong hop theo doi von TPCP_Bao cao kiem toan kh 2010 2 5" xfId="3419"/>
    <cellStyle name="1_NTHOC_Tong hop theo doi von TPCP_Bao cao kiem toan kh 2010 3" xfId="2883"/>
    <cellStyle name="1_NTHOC_Tong hop theo doi von TPCP_Bao cao kiem toan kh 2010 3 2" xfId="3266"/>
    <cellStyle name="1_NTHOC_Tong hop theo doi von TPCP_Bao cao kiem toan kh 2010 3 2 2" xfId="3878"/>
    <cellStyle name="1_NTHOC_Tong hop theo doi von TPCP_Bao cao kiem toan kh 2010 3 3" xfId="3594"/>
    <cellStyle name="1_NTHOC_Tong hop theo doi von TPCP_Bao cao kiem toan kh 2010 4" xfId="2884"/>
    <cellStyle name="1_NTHOC_Tong hop theo doi von TPCP_Bao cao kiem toan kh 2010 4 2" xfId="3267"/>
    <cellStyle name="1_NTHOC_Tong hop theo doi von TPCP_Bao cao kiem toan kh 2010 4 2 2" xfId="3879"/>
    <cellStyle name="1_NTHOC_Tong hop theo doi von TPCP_Bao cao kiem toan kh 2010 4 3" xfId="3595"/>
    <cellStyle name="1_NTHOC_Tong hop theo doi von TPCP_Bao cao kiem toan kh 2010 5" xfId="3003"/>
    <cellStyle name="1_NTHOC_Tong hop theo doi von TPCP_Bao cao kiem toan kh 2010 5 2" xfId="3660"/>
    <cellStyle name="1_NTHOC_Tong hop theo doi von TPCP_Bao cao kiem toan kh 2010 6" xfId="3354"/>
    <cellStyle name="1_NTHOC_Tong hop theo doi von TPCP_Ke hoach 2010 (theo doi)2" xfId="920"/>
    <cellStyle name="1_NTHOC_Tong hop theo doi von TPCP_Ke hoach 2010 (theo doi)2 2" xfId="1958"/>
    <cellStyle name="1_NTHOC_Tong hop theo doi von TPCP_Ke hoach 2010 (theo doi)2 2 2" xfId="2885"/>
    <cellStyle name="1_NTHOC_Tong hop theo doi von TPCP_Ke hoach 2010 (theo doi)2 2 2 2" xfId="3268"/>
    <cellStyle name="1_NTHOC_Tong hop theo doi von TPCP_Ke hoach 2010 (theo doi)2 2 2 2 2" xfId="3880"/>
    <cellStyle name="1_NTHOC_Tong hop theo doi von TPCP_Ke hoach 2010 (theo doi)2 2 2 3" xfId="3596"/>
    <cellStyle name="1_NTHOC_Tong hop theo doi von TPCP_Ke hoach 2010 (theo doi)2 2 3" xfId="2886"/>
    <cellStyle name="1_NTHOC_Tong hop theo doi von TPCP_Ke hoach 2010 (theo doi)2 2 3 2" xfId="3269"/>
    <cellStyle name="1_NTHOC_Tong hop theo doi von TPCP_Ke hoach 2010 (theo doi)2 2 3 2 2" xfId="3881"/>
    <cellStyle name="1_NTHOC_Tong hop theo doi von TPCP_Ke hoach 2010 (theo doi)2 2 3 3" xfId="3597"/>
    <cellStyle name="1_NTHOC_Tong hop theo doi von TPCP_Ke hoach 2010 (theo doi)2 2 4" xfId="3062"/>
    <cellStyle name="1_NTHOC_Tong hop theo doi von TPCP_Ke hoach 2010 (theo doi)2 2 4 2" xfId="3710"/>
    <cellStyle name="1_NTHOC_Tong hop theo doi von TPCP_Ke hoach 2010 (theo doi)2 2 5" xfId="3420"/>
    <cellStyle name="1_NTHOC_Tong hop theo doi von TPCP_Ke hoach 2010 (theo doi)2 3" xfId="2887"/>
    <cellStyle name="1_NTHOC_Tong hop theo doi von TPCP_Ke hoach 2010 (theo doi)2 3 2" xfId="3270"/>
    <cellStyle name="1_NTHOC_Tong hop theo doi von TPCP_Ke hoach 2010 (theo doi)2 3 2 2" xfId="3882"/>
    <cellStyle name="1_NTHOC_Tong hop theo doi von TPCP_Ke hoach 2010 (theo doi)2 3 3" xfId="3598"/>
    <cellStyle name="1_NTHOC_Tong hop theo doi von TPCP_Ke hoach 2010 (theo doi)2 4" xfId="2888"/>
    <cellStyle name="1_NTHOC_Tong hop theo doi von TPCP_Ke hoach 2010 (theo doi)2 4 2" xfId="3271"/>
    <cellStyle name="1_NTHOC_Tong hop theo doi von TPCP_Ke hoach 2010 (theo doi)2 4 2 2" xfId="3883"/>
    <cellStyle name="1_NTHOC_Tong hop theo doi von TPCP_Ke hoach 2010 (theo doi)2 4 3" xfId="3599"/>
    <cellStyle name="1_NTHOC_Tong hop theo doi von TPCP_Ke hoach 2010 (theo doi)2 5" xfId="3004"/>
    <cellStyle name="1_NTHOC_Tong hop theo doi von TPCP_Ke hoach 2010 (theo doi)2 5 2" xfId="3661"/>
    <cellStyle name="1_NTHOC_Tong hop theo doi von TPCP_Ke hoach 2010 (theo doi)2 6" xfId="3355"/>
    <cellStyle name="1_NTHOC_Tong hop theo doi von TPCP_QD UBND tinh" xfId="921"/>
    <cellStyle name="1_NTHOC_Tong hop theo doi von TPCP_QD UBND tinh 2" xfId="1959"/>
    <cellStyle name="1_NTHOC_Tong hop theo doi von TPCP_QD UBND tinh 2 2" xfId="2889"/>
    <cellStyle name="1_NTHOC_Tong hop theo doi von TPCP_QD UBND tinh 2 2 2" xfId="3272"/>
    <cellStyle name="1_NTHOC_Tong hop theo doi von TPCP_QD UBND tinh 2 2 2 2" xfId="3884"/>
    <cellStyle name="1_NTHOC_Tong hop theo doi von TPCP_QD UBND tinh 2 2 3" xfId="3600"/>
    <cellStyle name="1_NTHOC_Tong hop theo doi von TPCP_QD UBND tinh 2 3" xfId="2890"/>
    <cellStyle name="1_NTHOC_Tong hop theo doi von TPCP_QD UBND tinh 2 3 2" xfId="3273"/>
    <cellStyle name="1_NTHOC_Tong hop theo doi von TPCP_QD UBND tinh 2 3 2 2" xfId="3885"/>
    <cellStyle name="1_NTHOC_Tong hop theo doi von TPCP_QD UBND tinh 2 3 3" xfId="3601"/>
    <cellStyle name="1_NTHOC_Tong hop theo doi von TPCP_QD UBND tinh 2 4" xfId="3063"/>
    <cellStyle name="1_NTHOC_Tong hop theo doi von TPCP_QD UBND tinh 2 4 2" xfId="3711"/>
    <cellStyle name="1_NTHOC_Tong hop theo doi von TPCP_QD UBND tinh 2 5" xfId="3421"/>
    <cellStyle name="1_NTHOC_Tong hop theo doi von TPCP_QD UBND tinh 3" xfId="2891"/>
    <cellStyle name="1_NTHOC_Tong hop theo doi von TPCP_QD UBND tinh 3 2" xfId="3274"/>
    <cellStyle name="1_NTHOC_Tong hop theo doi von TPCP_QD UBND tinh 3 2 2" xfId="3886"/>
    <cellStyle name="1_NTHOC_Tong hop theo doi von TPCP_QD UBND tinh 3 3" xfId="3602"/>
    <cellStyle name="1_NTHOC_Tong hop theo doi von TPCP_QD UBND tinh 4" xfId="2892"/>
    <cellStyle name="1_NTHOC_Tong hop theo doi von TPCP_QD UBND tinh 4 2" xfId="3275"/>
    <cellStyle name="1_NTHOC_Tong hop theo doi von TPCP_QD UBND tinh 4 2 2" xfId="3887"/>
    <cellStyle name="1_NTHOC_Tong hop theo doi von TPCP_QD UBND tinh 4 3" xfId="3603"/>
    <cellStyle name="1_NTHOC_Tong hop theo doi von TPCP_QD UBND tinh 5" xfId="3005"/>
    <cellStyle name="1_NTHOC_Tong hop theo doi von TPCP_QD UBND tinh 5 2" xfId="3662"/>
    <cellStyle name="1_NTHOC_Tong hop theo doi von TPCP_QD UBND tinh 6" xfId="3356"/>
    <cellStyle name="1_NTHOC_Tong hop theo doi von TPCP_Worksheet in D: My Documents Luc Van ban xu ly Nam 2011 Bao cao ra soat tam ung TPCP" xfId="922"/>
    <cellStyle name="1_NTHOC_Tong hop theo doi von TPCP_Worksheet in D: My Documents Luc Van ban xu ly Nam 2011 Bao cao ra soat tam ung TPCP 2" xfId="1960"/>
    <cellStyle name="1_NTHOC_Tong hop theo doi von TPCP_Worksheet in D: My Documents Luc Van ban xu ly Nam 2011 Bao cao ra soat tam ung TPCP 2 2" xfId="2893"/>
    <cellStyle name="1_NTHOC_Tong hop theo doi von TPCP_Worksheet in D: My Documents Luc Van ban xu ly Nam 2011 Bao cao ra soat tam ung TPCP 2 2 2" xfId="3276"/>
    <cellStyle name="1_NTHOC_Tong hop theo doi von TPCP_Worksheet in D: My Documents Luc Van ban xu ly Nam 2011 Bao cao ra soat tam ung TPCP 2 2 2 2" xfId="3888"/>
    <cellStyle name="1_NTHOC_Tong hop theo doi von TPCP_Worksheet in D: My Documents Luc Van ban xu ly Nam 2011 Bao cao ra soat tam ung TPCP 2 2 3" xfId="3604"/>
    <cellStyle name="1_NTHOC_Tong hop theo doi von TPCP_Worksheet in D: My Documents Luc Van ban xu ly Nam 2011 Bao cao ra soat tam ung TPCP 2 3" xfId="2894"/>
    <cellStyle name="1_NTHOC_Tong hop theo doi von TPCP_Worksheet in D: My Documents Luc Van ban xu ly Nam 2011 Bao cao ra soat tam ung TPCP 2 3 2" xfId="3277"/>
    <cellStyle name="1_NTHOC_Tong hop theo doi von TPCP_Worksheet in D: My Documents Luc Van ban xu ly Nam 2011 Bao cao ra soat tam ung TPCP 2 3 2 2" xfId="3889"/>
    <cellStyle name="1_NTHOC_Tong hop theo doi von TPCP_Worksheet in D: My Documents Luc Van ban xu ly Nam 2011 Bao cao ra soat tam ung TPCP 2 3 3" xfId="3605"/>
    <cellStyle name="1_NTHOC_Tong hop theo doi von TPCP_Worksheet in D: My Documents Luc Van ban xu ly Nam 2011 Bao cao ra soat tam ung TPCP 2 4" xfId="3064"/>
    <cellStyle name="1_NTHOC_Tong hop theo doi von TPCP_Worksheet in D: My Documents Luc Van ban xu ly Nam 2011 Bao cao ra soat tam ung TPCP 2 4 2" xfId="3712"/>
    <cellStyle name="1_NTHOC_Tong hop theo doi von TPCP_Worksheet in D: My Documents Luc Van ban xu ly Nam 2011 Bao cao ra soat tam ung TPCP 2 5" xfId="3422"/>
    <cellStyle name="1_NTHOC_Tong hop theo doi von TPCP_Worksheet in D: My Documents Luc Van ban xu ly Nam 2011 Bao cao ra soat tam ung TPCP 3" xfId="2895"/>
    <cellStyle name="1_NTHOC_Tong hop theo doi von TPCP_Worksheet in D: My Documents Luc Van ban xu ly Nam 2011 Bao cao ra soat tam ung TPCP 3 2" xfId="3278"/>
    <cellStyle name="1_NTHOC_Tong hop theo doi von TPCP_Worksheet in D: My Documents Luc Van ban xu ly Nam 2011 Bao cao ra soat tam ung TPCP 3 2 2" xfId="3890"/>
    <cellStyle name="1_NTHOC_Tong hop theo doi von TPCP_Worksheet in D: My Documents Luc Van ban xu ly Nam 2011 Bao cao ra soat tam ung TPCP 3 3" xfId="3606"/>
    <cellStyle name="1_NTHOC_Tong hop theo doi von TPCP_Worksheet in D: My Documents Luc Van ban xu ly Nam 2011 Bao cao ra soat tam ung TPCP 4" xfId="2896"/>
    <cellStyle name="1_NTHOC_Tong hop theo doi von TPCP_Worksheet in D: My Documents Luc Van ban xu ly Nam 2011 Bao cao ra soat tam ung TPCP 4 2" xfId="3279"/>
    <cellStyle name="1_NTHOC_Tong hop theo doi von TPCP_Worksheet in D: My Documents Luc Van ban xu ly Nam 2011 Bao cao ra soat tam ung TPCP 4 2 2" xfId="3891"/>
    <cellStyle name="1_NTHOC_Tong hop theo doi von TPCP_Worksheet in D: My Documents Luc Van ban xu ly Nam 2011 Bao cao ra soat tam ung TPCP 4 3" xfId="3607"/>
    <cellStyle name="1_NTHOC_Tong hop theo doi von TPCP_Worksheet in D: My Documents Luc Van ban xu ly Nam 2011 Bao cao ra soat tam ung TPCP 5" xfId="3006"/>
    <cellStyle name="1_NTHOC_Tong hop theo doi von TPCP_Worksheet in D: My Documents Luc Van ban xu ly Nam 2011 Bao cao ra soat tam ung TPCP 5 2" xfId="3663"/>
    <cellStyle name="1_NTHOC_Tong hop theo doi von TPCP_Worksheet in D: My Documents Luc Van ban xu ly Nam 2011 Bao cao ra soat tam ung TPCP 6" xfId="3357"/>
    <cellStyle name="1_QT Thue GTGT 2008" xfId="923"/>
    <cellStyle name="1_Ra soat Giai ngan 2007 (dang lam)" xfId="924"/>
    <cellStyle name="1_Ra soat Giai ngan 2007 (dang lam) 2" xfId="1961"/>
    <cellStyle name="1_TonghopKL_BOY-sual2" xfId="928"/>
    <cellStyle name="1_Theo doi von TPCP (dang lam)" xfId="925"/>
    <cellStyle name="1_Theo doi von TPCP (dang lam) 2" xfId="1962"/>
    <cellStyle name="1_Thong ke cong" xfId="926"/>
    <cellStyle name="1_thong ke giao dan sinh" xfId="927"/>
    <cellStyle name="1_TRUNG PMU 5" xfId="929"/>
    <cellStyle name="1_VBPL kiểm toán Đầu tư XDCB 2010" xfId="930"/>
    <cellStyle name="1_ÿÿÿÿÿ" xfId="931"/>
    <cellStyle name="1_ÿÿÿÿÿ 2" xfId="1963"/>
    <cellStyle name="1_ÿÿÿÿÿ_Bieu tong hop nhu cau ung 2011 da chon loc -Mien nui" xfId="932"/>
    <cellStyle name="1_ÿÿÿÿÿ_Bieu tong hop nhu cau ung 2011 da chon loc -Mien nui 2" xfId="1964"/>
    <cellStyle name="1_ÿÿÿÿÿ_Bieu tong hop nhu cau ung 2011 da chon loc -Mien nui 2 2" xfId="2369"/>
    <cellStyle name="1_ÿÿÿÿÿ_Bieu tong hop nhu cau ung 2011 da chon loc -Mien nui 2 3" xfId="2897"/>
    <cellStyle name="1_ÿÿÿÿÿ_Bieu tong hop nhu cau ung 2011 da chon loc -Mien nui 2 3 2" xfId="3280"/>
    <cellStyle name="1_ÿÿÿÿÿ_Bieu tong hop nhu cau ung 2011 da chon loc -Mien nui 2 3 2 2" xfId="3892"/>
    <cellStyle name="1_ÿÿÿÿÿ_Bieu tong hop nhu cau ung 2011 da chon loc -Mien nui 2 3 3" xfId="3608"/>
    <cellStyle name="1_ÿÿÿÿÿ_Bieu tong hop nhu cau ung 2011 da chon loc -Mien nui 2 4" xfId="2898"/>
    <cellStyle name="1_ÿÿÿÿÿ_Bieu tong hop nhu cau ung 2011 da chon loc -Mien nui 2 4 2" xfId="3281"/>
    <cellStyle name="1_ÿÿÿÿÿ_Bieu tong hop nhu cau ung 2011 da chon loc -Mien nui 2 4 2 2" xfId="3893"/>
    <cellStyle name="1_ÿÿÿÿÿ_Bieu tong hop nhu cau ung 2011 da chon loc -Mien nui 2 4 3" xfId="3609"/>
    <cellStyle name="1_ÿÿÿÿÿ_Bieu tong hop nhu cau ung 2011 da chon loc -Mien nui 3" xfId="2368"/>
    <cellStyle name="1_ÿÿÿÿÿ_Bieu tong hop nhu cau ung 2011 da chon loc -Mien nui 4" xfId="2899"/>
    <cellStyle name="1_ÿÿÿÿÿ_Bieu tong hop nhu cau ung 2011 da chon loc -Mien nui 4 2" xfId="3282"/>
    <cellStyle name="1_ÿÿÿÿÿ_Bieu tong hop nhu cau ung 2011 da chon loc -Mien nui 4 2 2" xfId="3894"/>
    <cellStyle name="1_ÿÿÿÿÿ_Bieu tong hop nhu cau ung 2011 da chon loc -Mien nui 4 3" xfId="3610"/>
    <cellStyle name="1_ÿÿÿÿÿ_Bieu tong hop nhu cau ung 2011 da chon loc -Mien nui 5" xfId="2900"/>
    <cellStyle name="1_ÿÿÿÿÿ_Bieu tong hop nhu cau ung 2011 da chon loc -Mien nui 5 2" xfId="3283"/>
    <cellStyle name="1_ÿÿÿÿÿ_Bieu tong hop nhu cau ung 2011 da chon loc -Mien nui 5 2 2" xfId="3895"/>
    <cellStyle name="1_ÿÿÿÿÿ_Bieu tong hop nhu cau ung 2011 da chon loc -Mien nui 5 3" xfId="3611"/>
    <cellStyle name="1_ÿÿÿÿÿ_Kh ql62 (2010) 11-09" xfId="933"/>
    <cellStyle name="1_ÿÿÿÿÿ_mau bieu doan giam sat 2010 (version 2)" xfId="934"/>
    <cellStyle name="1_ÿÿÿÿÿ_mau bieu doan giam sat 2010 (version 2) 2" xfId="1965"/>
    <cellStyle name="1_ÿÿÿÿÿ_mau bieu doan giam sat 2010 (version 2) 2 2" xfId="2371"/>
    <cellStyle name="1_ÿÿÿÿÿ_mau bieu doan giam sat 2010 (version 2) 2 3" xfId="2901"/>
    <cellStyle name="1_ÿÿÿÿÿ_mau bieu doan giam sat 2010 (version 2) 2 3 2" xfId="3284"/>
    <cellStyle name="1_ÿÿÿÿÿ_mau bieu doan giam sat 2010 (version 2) 2 3 2 2" xfId="3896"/>
    <cellStyle name="1_ÿÿÿÿÿ_mau bieu doan giam sat 2010 (version 2) 2 3 3" xfId="3612"/>
    <cellStyle name="1_ÿÿÿÿÿ_mau bieu doan giam sat 2010 (version 2) 2 4" xfId="2902"/>
    <cellStyle name="1_ÿÿÿÿÿ_mau bieu doan giam sat 2010 (version 2) 2 4 2" xfId="3285"/>
    <cellStyle name="1_ÿÿÿÿÿ_mau bieu doan giam sat 2010 (version 2) 2 4 2 2" xfId="3897"/>
    <cellStyle name="1_ÿÿÿÿÿ_mau bieu doan giam sat 2010 (version 2) 2 4 3" xfId="3613"/>
    <cellStyle name="1_ÿÿÿÿÿ_mau bieu doan giam sat 2010 (version 2) 3" xfId="2370"/>
    <cellStyle name="1_ÿÿÿÿÿ_mau bieu doan giam sat 2010 (version 2) 4" xfId="2903"/>
    <cellStyle name="1_ÿÿÿÿÿ_mau bieu doan giam sat 2010 (version 2) 4 2" xfId="3286"/>
    <cellStyle name="1_ÿÿÿÿÿ_mau bieu doan giam sat 2010 (version 2) 4 2 2" xfId="3898"/>
    <cellStyle name="1_ÿÿÿÿÿ_mau bieu doan giam sat 2010 (version 2) 4 3" xfId="3614"/>
    <cellStyle name="1_ÿÿÿÿÿ_mau bieu doan giam sat 2010 (version 2) 5" xfId="2904"/>
    <cellStyle name="1_ÿÿÿÿÿ_mau bieu doan giam sat 2010 (version 2) 5 2" xfId="3287"/>
    <cellStyle name="1_ÿÿÿÿÿ_mau bieu doan giam sat 2010 (version 2) 5 2 2" xfId="3899"/>
    <cellStyle name="1_ÿÿÿÿÿ_mau bieu doan giam sat 2010 (version 2) 5 3" xfId="3615"/>
    <cellStyle name="1_ÿÿÿÿÿ_VBPL kiểm toán Đầu tư XDCB 2010" xfId="935"/>
    <cellStyle name="1_" xfId="936"/>
    <cellStyle name="15" xfId="937"/>
    <cellStyle name="18" xfId="938"/>
    <cellStyle name="¹éºÐÀ²_      " xfId="939"/>
    <cellStyle name="2" xfId="940"/>
    <cellStyle name="2_7 noi 48 goi C5 9 vi na" xfId="941"/>
    <cellStyle name="2_BL vu" xfId="942"/>
    <cellStyle name="2_Book1" xfId="943"/>
    <cellStyle name="2_Book1 2" xfId="1966"/>
    <cellStyle name="2_Book1_1" xfId="944"/>
    <cellStyle name="2_Book1_Bao cao kiem toan kh 2010" xfId="945"/>
    <cellStyle name="2_Book1_Bao cao kiem toan kh 2010 2" xfId="1967"/>
    <cellStyle name="2_Book1_Ke hoach 2010 (theo doi)2" xfId="946"/>
    <cellStyle name="2_Book1_Ke hoach 2010 (theo doi)2 2" xfId="1968"/>
    <cellStyle name="2_Book1_QD UBND tinh" xfId="947"/>
    <cellStyle name="2_Book1_QD UBND tinh 2" xfId="1969"/>
    <cellStyle name="2_Book1_VBPL kiểm toán Đầu tư XDCB 2010" xfId="948"/>
    <cellStyle name="2_Book1_Worksheet in D: My Documents Luc Van ban xu ly Nam 2011 Bao cao ra soat tam ung TPCP" xfId="949"/>
    <cellStyle name="2_Book1_Worksheet in D: My Documents Luc Van ban xu ly Nam 2011 Bao cao ra soat tam ung TPCP 2" xfId="1970"/>
    <cellStyle name="2_Cau thuy dien Ban La (Cu Anh)" xfId="950"/>
    <cellStyle name="2_Dtdchinh2397" xfId="951"/>
    <cellStyle name="2_Du toan 558 (Km17+508.12 - Km 22)" xfId="952"/>
    <cellStyle name="2_Gia_VLQL48_duyet " xfId="953"/>
    <cellStyle name="2_KLNM 1303" xfId="954"/>
    <cellStyle name="2_KlQdinhduyet" xfId="955"/>
    <cellStyle name="2_NTHOC" xfId="956"/>
    <cellStyle name="2_NTHOC 2" xfId="1971"/>
    <cellStyle name="2_NTHOC_Tong hop theo doi von TPCP" xfId="957"/>
    <cellStyle name="2_NTHOC_Tong hop theo doi von TPCP 2" xfId="1972"/>
    <cellStyle name="2_NTHOC_Tong hop theo doi von TPCP_Bao cao kiem toan kh 2010" xfId="958"/>
    <cellStyle name="2_NTHOC_Tong hop theo doi von TPCP_Bao cao kiem toan kh 2010 2" xfId="1973"/>
    <cellStyle name="2_NTHOC_Tong hop theo doi von TPCP_Ke hoach 2010 (theo doi)2" xfId="959"/>
    <cellStyle name="2_NTHOC_Tong hop theo doi von TPCP_Ke hoach 2010 (theo doi)2 2" xfId="1974"/>
    <cellStyle name="2_NTHOC_Tong hop theo doi von TPCP_QD UBND tinh" xfId="960"/>
    <cellStyle name="2_NTHOC_Tong hop theo doi von TPCP_QD UBND tinh 2" xfId="1975"/>
    <cellStyle name="2_NTHOC_Tong hop theo doi von TPCP_Worksheet in D: My Documents Luc Van ban xu ly Nam 2011 Bao cao ra soat tam ung TPCP" xfId="961"/>
    <cellStyle name="2_NTHOC_Tong hop theo doi von TPCP_Worksheet in D: My Documents Luc Van ban xu ly Nam 2011 Bao cao ra soat tam ung TPCP 2" xfId="1976"/>
    <cellStyle name="2_Tong hop theo doi von TPCP" xfId="964"/>
    <cellStyle name="2_Tong hop theo doi von TPCP 2" xfId="1977"/>
    <cellStyle name="2_Tong hop theo doi von TPCP_Bao cao kiem toan kh 2010" xfId="965"/>
    <cellStyle name="2_Tong hop theo doi von TPCP_Bao cao kiem toan kh 2010 2" xfId="1978"/>
    <cellStyle name="2_Tong hop theo doi von TPCP_Ke hoach 2010 (theo doi)2" xfId="966"/>
    <cellStyle name="2_Tong hop theo doi von TPCP_Ke hoach 2010 (theo doi)2 2" xfId="1979"/>
    <cellStyle name="2_Tong hop theo doi von TPCP_QD UBND tinh" xfId="967"/>
    <cellStyle name="2_Tong hop theo doi von TPCP_QD UBND tinh 2" xfId="1980"/>
    <cellStyle name="2_Tong hop theo doi von TPCP_Worksheet in D: My Documents Luc Van ban xu ly Nam 2011 Bao cao ra soat tam ung TPCP" xfId="968"/>
    <cellStyle name="2_Tong hop theo doi von TPCP_Worksheet in D: My Documents Luc Van ban xu ly Nam 2011 Bao cao ra soat tam ung TPCP 2" xfId="1981"/>
    <cellStyle name="2_Thong ke cong" xfId="962"/>
    <cellStyle name="2_thong ke giao dan sinh" xfId="963"/>
    <cellStyle name="2_TRUNG PMU 5" xfId="969"/>
    <cellStyle name="2_VBPL kiểm toán Đầu tư XDCB 2010" xfId="970"/>
    <cellStyle name="2_ÿÿÿÿÿ" xfId="971"/>
    <cellStyle name="2_ÿÿÿÿÿ_Bieu tong hop nhu cau ung 2011 da chon loc -Mien nui" xfId="972"/>
    <cellStyle name="2_ÿÿÿÿÿ_Bieu tong hop nhu cau ung 2011 da chon loc -Mien nui 2" xfId="1982"/>
    <cellStyle name="2_ÿÿÿÿÿ_Bieu tong hop nhu cau ung 2011 da chon loc -Mien nui 2 2" xfId="2373"/>
    <cellStyle name="2_ÿÿÿÿÿ_Bieu tong hop nhu cau ung 2011 da chon loc -Mien nui 2 3" xfId="2905"/>
    <cellStyle name="2_ÿÿÿÿÿ_Bieu tong hop nhu cau ung 2011 da chon loc -Mien nui 2 3 2" xfId="3288"/>
    <cellStyle name="2_ÿÿÿÿÿ_Bieu tong hop nhu cau ung 2011 da chon loc -Mien nui 2 3 2 2" xfId="3900"/>
    <cellStyle name="2_ÿÿÿÿÿ_Bieu tong hop nhu cau ung 2011 da chon loc -Mien nui 2 3 3" xfId="3616"/>
    <cellStyle name="2_ÿÿÿÿÿ_Bieu tong hop nhu cau ung 2011 da chon loc -Mien nui 2 4" xfId="2906"/>
    <cellStyle name="2_ÿÿÿÿÿ_Bieu tong hop nhu cau ung 2011 da chon loc -Mien nui 2 4 2" xfId="3289"/>
    <cellStyle name="2_ÿÿÿÿÿ_Bieu tong hop nhu cau ung 2011 da chon loc -Mien nui 2 4 2 2" xfId="3901"/>
    <cellStyle name="2_ÿÿÿÿÿ_Bieu tong hop nhu cau ung 2011 da chon loc -Mien nui 2 4 3" xfId="3617"/>
    <cellStyle name="2_ÿÿÿÿÿ_Bieu tong hop nhu cau ung 2011 da chon loc -Mien nui 3" xfId="2372"/>
    <cellStyle name="2_ÿÿÿÿÿ_Bieu tong hop nhu cau ung 2011 da chon loc -Mien nui 4" xfId="2907"/>
    <cellStyle name="2_ÿÿÿÿÿ_Bieu tong hop nhu cau ung 2011 da chon loc -Mien nui 4 2" xfId="3290"/>
    <cellStyle name="2_ÿÿÿÿÿ_Bieu tong hop nhu cau ung 2011 da chon loc -Mien nui 4 2 2" xfId="3902"/>
    <cellStyle name="2_ÿÿÿÿÿ_Bieu tong hop nhu cau ung 2011 da chon loc -Mien nui 4 3" xfId="3618"/>
    <cellStyle name="2_ÿÿÿÿÿ_Bieu tong hop nhu cau ung 2011 da chon loc -Mien nui 5" xfId="2908"/>
    <cellStyle name="2_ÿÿÿÿÿ_Bieu tong hop nhu cau ung 2011 da chon loc -Mien nui 5 2" xfId="3291"/>
    <cellStyle name="2_ÿÿÿÿÿ_Bieu tong hop nhu cau ung 2011 da chon loc -Mien nui 5 2 2" xfId="3903"/>
    <cellStyle name="2_ÿÿÿÿÿ_Bieu tong hop nhu cau ung 2011 da chon loc -Mien nui 5 3" xfId="3619"/>
    <cellStyle name="2_ÿÿÿÿÿ_mau bieu doan giam sat 2010 (version 2)" xfId="973"/>
    <cellStyle name="2_ÿÿÿÿÿ_mau bieu doan giam sat 2010 (version 2) 2" xfId="1983"/>
    <cellStyle name="2_ÿÿÿÿÿ_mau bieu doan giam sat 2010 (version 2) 2 2" xfId="2375"/>
    <cellStyle name="2_ÿÿÿÿÿ_mau bieu doan giam sat 2010 (version 2) 2 3" xfId="2909"/>
    <cellStyle name="2_ÿÿÿÿÿ_mau bieu doan giam sat 2010 (version 2) 2 3 2" xfId="3292"/>
    <cellStyle name="2_ÿÿÿÿÿ_mau bieu doan giam sat 2010 (version 2) 2 3 2 2" xfId="3904"/>
    <cellStyle name="2_ÿÿÿÿÿ_mau bieu doan giam sat 2010 (version 2) 2 3 3" xfId="3620"/>
    <cellStyle name="2_ÿÿÿÿÿ_mau bieu doan giam sat 2010 (version 2) 2 4" xfId="2910"/>
    <cellStyle name="2_ÿÿÿÿÿ_mau bieu doan giam sat 2010 (version 2) 2 4 2" xfId="3293"/>
    <cellStyle name="2_ÿÿÿÿÿ_mau bieu doan giam sat 2010 (version 2) 2 4 2 2" xfId="3905"/>
    <cellStyle name="2_ÿÿÿÿÿ_mau bieu doan giam sat 2010 (version 2) 2 4 3" xfId="3621"/>
    <cellStyle name="2_ÿÿÿÿÿ_mau bieu doan giam sat 2010 (version 2) 3" xfId="2374"/>
    <cellStyle name="2_ÿÿÿÿÿ_mau bieu doan giam sat 2010 (version 2) 4" xfId="2911"/>
    <cellStyle name="2_ÿÿÿÿÿ_mau bieu doan giam sat 2010 (version 2) 4 2" xfId="3294"/>
    <cellStyle name="2_ÿÿÿÿÿ_mau bieu doan giam sat 2010 (version 2) 4 2 2" xfId="3906"/>
    <cellStyle name="2_ÿÿÿÿÿ_mau bieu doan giam sat 2010 (version 2) 4 3" xfId="3622"/>
    <cellStyle name="2_ÿÿÿÿÿ_mau bieu doan giam sat 2010 (version 2) 5" xfId="2912"/>
    <cellStyle name="2_ÿÿÿÿÿ_mau bieu doan giam sat 2010 (version 2) 5 2" xfId="3295"/>
    <cellStyle name="2_ÿÿÿÿÿ_mau bieu doan giam sat 2010 (version 2) 5 2 2" xfId="3907"/>
    <cellStyle name="2_ÿÿÿÿÿ_mau bieu doan giam sat 2010 (version 2) 5 3" xfId="3623"/>
    <cellStyle name="20" xfId="974"/>
    <cellStyle name="20% - Accent1 2" xfId="975"/>
    <cellStyle name="20% - Accent1 3" xfId="2270"/>
    <cellStyle name="20% - Accent1 4" xfId="115"/>
    <cellStyle name="20% - Accent1 5" xfId="20"/>
    <cellStyle name="20% - Accent2 2" xfId="976"/>
    <cellStyle name="20% - Accent2 3" xfId="2271"/>
    <cellStyle name="20% - Accent2 4" xfId="116"/>
    <cellStyle name="20% - Accent2 5" xfId="21"/>
    <cellStyle name="20% - Accent3 2" xfId="977"/>
    <cellStyle name="20% - Accent3 3" xfId="2272"/>
    <cellStyle name="20% - Accent3 4" xfId="117"/>
    <cellStyle name="20% - Accent3 5" xfId="22"/>
    <cellStyle name="20% - Accent4 2" xfId="978"/>
    <cellStyle name="20% - Accent4 3" xfId="2273"/>
    <cellStyle name="20% - Accent4 4" xfId="118"/>
    <cellStyle name="20% - Accent4 5" xfId="23"/>
    <cellStyle name="20% - Accent5 2" xfId="979"/>
    <cellStyle name="20% - Accent5 3" xfId="2274"/>
    <cellStyle name="20% - Accent5 4" xfId="119"/>
    <cellStyle name="20% - Accent5 5" xfId="24"/>
    <cellStyle name="20% - Accent6 2" xfId="980"/>
    <cellStyle name="20% - Accent6 3" xfId="2275"/>
    <cellStyle name="20% - Accent6 4" xfId="120"/>
    <cellStyle name="20% - Accent6 5" xfId="25"/>
    <cellStyle name="20% - Nhấn1" xfId="981"/>
    <cellStyle name="20% - Nhấn2" xfId="982"/>
    <cellStyle name="20% - Nhấn3" xfId="983"/>
    <cellStyle name="20% - Nhấn4" xfId="984"/>
    <cellStyle name="20% - Nhấn5" xfId="985"/>
    <cellStyle name="20% - Nhấn6" xfId="986"/>
    <cellStyle name="-2001" xfId="987"/>
    <cellStyle name="3" xfId="988"/>
    <cellStyle name="3_7 noi 48 goi C5 9 vi na" xfId="989"/>
    <cellStyle name="3_Book1" xfId="990"/>
    <cellStyle name="3_Book1_1" xfId="991"/>
    <cellStyle name="3_Cau thuy dien Ban La (Cu Anh)" xfId="992"/>
    <cellStyle name="3_Dtdchinh2397" xfId="993"/>
    <cellStyle name="3_Du toan 558 (Km17+508.12 - Km 22)" xfId="994"/>
    <cellStyle name="3_Gia_VLQL48_duyet " xfId="995"/>
    <cellStyle name="3_KLNM 1303" xfId="996"/>
    <cellStyle name="3_KlQdinhduyet" xfId="997"/>
    <cellStyle name="3_Thong ke cong" xfId="998"/>
    <cellStyle name="3_thong ke giao dan sinh" xfId="999"/>
    <cellStyle name="3_VBPL kiểm toán Đầu tư XDCB 2010" xfId="1000"/>
    <cellStyle name="3_ÿÿÿÿÿ" xfId="1001"/>
    <cellStyle name="4" xfId="1002"/>
    <cellStyle name="4_7 noi 48 goi C5 9 vi na" xfId="1003"/>
    <cellStyle name="4_Book1" xfId="1004"/>
    <cellStyle name="4_Book1_1" xfId="1005"/>
    <cellStyle name="4_Cau thuy dien Ban La (Cu Anh)" xfId="1006"/>
    <cellStyle name="4_Dtdchinh2397" xfId="1007"/>
    <cellStyle name="4_Du toan 558 (Km17+508.12 - Km 22)" xfId="1008"/>
    <cellStyle name="4_Gia_VLQL48_duyet " xfId="1009"/>
    <cellStyle name="4_KLNM 1303" xfId="1010"/>
    <cellStyle name="4_KlQdinhduyet" xfId="1011"/>
    <cellStyle name="4_Thong ke cong" xfId="1012"/>
    <cellStyle name="4_thong ke giao dan sinh" xfId="1013"/>
    <cellStyle name="4_ÿÿÿÿÿ" xfId="1014"/>
    <cellStyle name="40% - Accent1 2" xfId="1015"/>
    <cellStyle name="40% - Accent1 3" xfId="2276"/>
    <cellStyle name="40% - Accent1 4" xfId="121"/>
    <cellStyle name="40% - Accent1 5" xfId="26"/>
    <cellStyle name="40% - Accent2 2" xfId="1016"/>
    <cellStyle name="40% - Accent2 3" xfId="2277"/>
    <cellStyle name="40% - Accent2 4" xfId="122"/>
    <cellStyle name="40% - Accent2 5" xfId="27"/>
    <cellStyle name="40% - Accent3 2" xfId="1017"/>
    <cellStyle name="40% - Accent3 3" xfId="2278"/>
    <cellStyle name="40% - Accent3 4" xfId="123"/>
    <cellStyle name="40% - Accent3 5" xfId="28"/>
    <cellStyle name="40% - Accent4 2" xfId="1018"/>
    <cellStyle name="40% - Accent4 3" xfId="2279"/>
    <cellStyle name="40% - Accent4 4" xfId="124"/>
    <cellStyle name="40% - Accent4 5" xfId="29"/>
    <cellStyle name="40% - Accent5 2" xfId="1019"/>
    <cellStyle name="40% - Accent5 3" xfId="2280"/>
    <cellStyle name="40% - Accent5 4" xfId="125"/>
    <cellStyle name="40% - Accent5 5" xfId="30"/>
    <cellStyle name="40% - Accent6 2" xfId="1020"/>
    <cellStyle name="40% - Accent6 3" xfId="2281"/>
    <cellStyle name="40% - Accent6 4" xfId="126"/>
    <cellStyle name="40% - Accent6 5" xfId="31"/>
    <cellStyle name="40% - Nhấn1" xfId="1021"/>
    <cellStyle name="40% - Nhấn2" xfId="1022"/>
    <cellStyle name="40% - Nhấn3" xfId="1023"/>
    <cellStyle name="40% - Nhấn4" xfId="1024"/>
    <cellStyle name="40% - Nhấn5" xfId="1025"/>
    <cellStyle name="40% - Nhấn6" xfId="1026"/>
    <cellStyle name="6" xfId="1027"/>
    <cellStyle name="6_Bieu mau ung 2011-Mien Trung-TPCP-11-6" xfId="1028"/>
    <cellStyle name="6_Copy of ghep 3 bieu trinh LD BO 28-6 (TPCP)" xfId="1029"/>
    <cellStyle name="6_DTDuong dong tien -sua tham tra 2009 - luong 650" xfId="1030"/>
    <cellStyle name="6_Nhu cau tam ung NSNN&amp;TPCP&amp;ODA theo tieu chi cua Bo (CV410_BKH-TH)_vung Tay Nguyen (11.6.2010)" xfId="1031"/>
    <cellStyle name="60% - Accent1 2" xfId="1032"/>
    <cellStyle name="60% - Accent1 3" xfId="2282"/>
    <cellStyle name="60% - Accent1 4" xfId="127"/>
    <cellStyle name="60% - Accent1 5" xfId="32"/>
    <cellStyle name="60% - Accent2 2" xfId="1033"/>
    <cellStyle name="60% - Accent2 3" xfId="2283"/>
    <cellStyle name="60% - Accent2 4" xfId="128"/>
    <cellStyle name="60% - Accent2 5" xfId="33"/>
    <cellStyle name="60% - Accent3 2" xfId="1034"/>
    <cellStyle name="60% - Accent3 3" xfId="2284"/>
    <cellStyle name="60% - Accent3 4" xfId="129"/>
    <cellStyle name="60% - Accent3 5" xfId="34"/>
    <cellStyle name="60% - Accent4 2" xfId="1035"/>
    <cellStyle name="60% - Accent4 3" xfId="2285"/>
    <cellStyle name="60% - Accent4 4" xfId="130"/>
    <cellStyle name="60% - Accent4 5" xfId="35"/>
    <cellStyle name="60% - Accent5 2" xfId="1036"/>
    <cellStyle name="60% - Accent5 3" xfId="2286"/>
    <cellStyle name="60% - Accent5 4" xfId="131"/>
    <cellStyle name="60% - Accent5 5" xfId="36"/>
    <cellStyle name="60% - Accent6 2" xfId="1037"/>
    <cellStyle name="60% - Accent6 3" xfId="2287"/>
    <cellStyle name="60% - Accent6 4" xfId="132"/>
    <cellStyle name="60% - Accent6 5" xfId="37"/>
    <cellStyle name="60% - Nhấn1" xfId="1038"/>
    <cellStyle name="60% - Nhấn2" xfId="1039"/>
    <cellStyle name="60% - Nhấn3" xfId="1040"/>
    <cellStyle name="60% - Nhấn4" xfId="1041"/>
    <cellStyle name="60% - Nhấn5" xfId="1042"/>
    <cellStyle name="60% - Nhấn6" xfId="1043"/>
    <cellStyle name="9" xfId="1044"/>
    <cellStyle name="Accent1 2" xfId="1045"/>
    <cellStyle name="Accent1 3" xfId="2288"/>
    <cellStyle name="Accent1 4" xfId="133"/>
    <cellStyle name="Accent1 5" xfId="38"/>
    <cellStyle name="Accent2 2" xfId="1046"/>
    <cellStyle name="Accent2 3" xfId="2289"/>
    <cellStyle name="Accent2 4" xfId="134"/>
    <cellStyle name="Accent2 5" xfId="39"/>
    <cellStyle name="Accent3 2" xfId="1047"/>
    <cellStyle name="Accent3 3" xfId="2290"/>
    <cellStyle name="Accent3 4" xfId="135"/>
    <cellStyle name="Accent3 5" xfId="40"/>
    <cellStyle name="Accent4 2" xfId="1048"/>
    <cellStyle name="Accent4 3" xfId="2291"/>
    <cellStyle name="Accent4 4" xfId="136"/>
    <cellStyle name="Accent4 5" xfId="41"/>
    <cellStyle name="Accent5 2" xfId="1049"/>
    <cellStyle name="Accent5 3" xfId="2292"/>
    <cellStyle name="Accent5 4" xfId="137"/>
    <cellStyle name="Accent5 5" xfId="42"/>
    <cellStyle name="Accent6 2" xfId="1050"/>
    <cellStyle name="Accent6 3" xfId="2293"/>
    <cellStyle name="Accent6 4" xfId="138"/>
    <cellStyle name="Accent6 5" xfId="43"/>
    <cellStyle name="ÅëÈ­ [0]_      " xfId="1051"/>
    <cellStyle name="AeE­ [0]_INQUIRY ¿?¾÷AßAø " xfId="1052"/>
    <cellStyle name="ÅëÈ­ [0]_L601CPT" xfId="1053"/>
    <cellStyle name="ÅëÈ­_      " xfId="1054"/>
    <cellStyle name="AeE­_INQUIRY ¿?¾÷AßAø " xfId="1055"/>
    <cellStyle name="ÅëÈ­_L601CPT" xfId="1056"/>
    <cellStyle name="args.style" xfId="1057"/>
    <cellStyle name="at" xfId="1058"/>
    <cellStyle name="ÄÞ¸¶ [0]_      " xfId="1059"/>
    <cellStyle name="AÞ¸¶ [0]_INQUIRY ¿?¾÷AßAø " xfId="1060"/>
    <cellStyle name="ÄÞ¸¶ [0]_L601CPT" xfId="1061"/>
    <cellStyle name="ÄÞ¸¶_      " xfId="1062"/>
    <cellStyle name="AÞ¸¶_INQUIRY ¿?¾÷AßAø " xfId="1063"/>
    <cellStyle name="ÄÞ¸¶_L601CPT" xfId="1064"/>
    <cellStyle name="AutoFormat Options" xfId="1065"/>
    <cellStyle name="AutoFormat-Optionen" xfId="139"/>
    <cellStyle name="AutoFormat-Optionen 2" xfId="140"/>
    <cellStyle name="AutoFormat-Optionen 2 2" xfId="169"/>
    <cellStyle name="AutoFormat-Optionen 3" xfId="168"/>
    <cellStyle name="AutoFormat-Optionen 4" xfId="3947"/>
    <cellStyle name="AutoFormat-Optionen_2. Du toan chi tiet nam 2018" xfId="2913"/>
    <cellStyle name="Bad 2" xfId="1066"/>
    <cellStyle name="Bad 3" xfId="2294"/>
    <cellStyle name="Bad 4" xfId="141"/>
    <cellStyle name="Bad 5" xfId="44"/>
    <cellStyle name="Body" xfId="1067"/>
    <cellStyle name="C?AØ_¿?¾÷CoE² " xfId="1068"/>
    <cellStyle name="C~1" xfId="1069"/>
    <cellStyle name="Ç¥ÁØ_      " xfId="1070"/>
    <cellStyle name="C￥AØ_¿μ¾÷CoE² " xfId="1071"/>
    <cellStyle name="Ç¥ÁØ_±¸¹Ì´ëÃ¥" xfId="1072"/>
    <cellStyle name="C￥AØ_Sheet1_¿μ¾÷CoE² " xfId="1073"/>
    <cellStyle name="Ç¥ÁØ_ÿÿÿÿÿÿ_4_ÃÑÇÕ°è " xfId="1074"/>
    <cellStyle name="Calc Currency (0)" xfId="1075"/>
    <cellStyle name="Calc Currency (2)" xfId="1076"/>
    <cellStyle name="Calc Percent (0)" xfId="1077"/>
    <cellStyle name="Calc Percent (1)" xfId="1078"/>
    <cellStyle name="Calc Percent (2)" xfId="1079"/>
    <cellStyle name="Calc Units (0)" xfId="1080"/>
    <cellStyle name="Calc Units (1)" xfId="1081"/>
    <cellStyle name="Calc Units (2)" xfId="1082"/>
    <cellStyle name="Calculation 2" xfId="1083"/>
    <cellStyle name="Calculation 2 2" xfId="1984"/>
    <cellStyle name="Calculation 2 2 2" xfId="2377"/>
    <cellStyle name="Calculation 2 2 2 2" xfId="3121"/>
    <cellStyle name="Calculation 2 2 3" xfId="2914"/>
    <cellStyle name="Calculation 2 2 3 2" xfId="3296"/>
    <cellStyle name="Calculation 2 2 4" xfId="3065"/>
    <cellStyle name="Calculation 2 3" xfId="2376"/>
    <cellStyle name="Calculation 2 3 2" xfId="3120"/>
    <cellStyle name="Calculation 2 4" xfId="2915"/>
    <cellStyle name="Calculation 2 4 2" xfId="3297"/>
    <cellStyle name="Calculation 2 5" xfId="3007"/>
    <cellStyle name="Calculation 3" xfId="2295"/>
    <cellStyle name="Calculation 3 2" xfId="2378"/>
    <cellStyle name="Calculation 3 2 2" xfId="3122"/>
    <cellStyle name="Calculation 3 3" xfId="2916"/>
    <cellStyle name="Calculation 3 3 2" xfId="3298"/>
    <cellStyle name="Calculation 3 4" xfId="3114"/>
    <cellStyle name="Calculation 4" xfId="142"/>
    <cellStyle name="Calculation 5" xfId="2992"/>
    <cellStyle name="Calculation 6" xfId="45"/>
    <cellStyle name="Calculation 7" xfId="3347"/>
    <cellStyle name="category" xfId="1084"/>
    <cellStyle name="Cerrency_Sheet2_XANGDAU" xfId="1085"/>
    <cellStyle name="Co?ma_Sheet1" xfId="1090"/>
    <cellStyle name="Comma" xfId="3941" builtinId="3"/>
    <cellStyle name="Comma  - Style1" xfId="1091"/>
    <cellStyle name="Comma  - Style2" xfId="1092"/>
    <cellStyle name="Comma  - Style3" xfId="1093"/>
    <cellStyle name="Comma  - Style4" xfId="1094"/>
    <cellStyle name="Comma  - Style5" xfId="1095"/>
    <cellStyle name="Comma  - Style6" xfId="1096"/>
    <cellStyle name="Comma  - Style7" xfId="1097"/>
    <cellStyle name="Comma  - Style8" xfId="1098"/>
    <cellStyle name="Comma [0] 11" xfId="3399"/>
    <cellStyle name="Comma [0] 2" xfId="1099"/>
    <cellStyle name="Comma [0] 3" xfId="1100"/>
    <cellStyle name="Comma [0] 4" xfId="1101"/>
    <cellStyle name="Comma [0] 5" xfId="1102"/>
    <cellStyle name="Comma [00]" xfId="1103"/>
    <cellStyle name="Comma 10" xfId="144"/>
    <cellStyle name="Comma 10 10" xfId="2296"/>
    <cellStyle name="Comma 10 2" xfId="100"/>
    <cellStyle name="Comma 10 2 2" xfId="1908"/>
    <cellStyle name="Comma 10 3" xfId="1890"/>
    <cellStyle name="Comma 11" xfId="170"/>
    <cellStyle name="Comma 12" xfId="171"/>
    <cellStyle name="Comma 13" xfId="172"/>
    <cellStyle name="Comma 13 2" xfId="3403"/>
    <cellStyle name="Comma 14" xfId="99"/>
    <cellStyle name="Comma 15" xfId="173"/>
    <cellStyle name="Comma 16" xfId="186"/>
    <cellStyle name="Comma 16 2" xfId="1986"/>
    <cellStyle name="Comma 17" xfId="174"/>
    <cellStyle name="Comma 18" xfId="175"/>
    <cellStyle name="Comma 19" xfId="176"/>
    <cellStyle name="Comma 2" xfId="13"/>
    <cellStyle name="Comma 2 2" xfId="90"/>
    <cellStyle name="Comma 2 2 2" xfId="1104"/>
    <cellStyle name="Comma 2 28" xfId="2297"/>
    <cellStyle name="Comma 2 3" xfId="146"/>
    <cellStyle name="Comma 2 3 2" xfId="1105"/>
    <cellStyle name="Comma 2 3 3" xfId="1987"/>
    <cellStyle name="Comma 2 3 4" xfId="3398"/>
    <cellStyle name="Comma 2 4" xfId="108"/>
    <cellStyle name="Comma 2 4 2" xfId="1894"/>
    <cellStyle name="Comma 2 4 3" xfId="3547"/>
    <cellStyle name="Comma 2 5" xfId="1902"/>
    <cellStyle name="Comma 2 6" xfId="145"/>
    <cellStyle name="Comma 2 7" xfId="85"/>
    <cellStyle name="Comma 2_bieu 1" xfId="2298"/>
    <cellStyle name="Comma 20" xfId="189"/>
    <cellStyle name="Comma 20 2" xfId="1988"/>
    <cellStyle name="Comma 20 2 2" xfId="2917"/>
    <cellStyle name="Comma 20 3" xfId="2379"/>
    <cellStyle name="Comma 21" xfId="192"/>
    <cellStyle name="Comma 21 2" xfId="1891"/>
    <cellStyle name="Comma 21 2 2" xfId="1989"/>
    <cellStyle name="Comma 21 3" xfId="1895"/>
    <cellStyle name="Comma 21 3 2" xfId="1990"/>
    <cellStyle name="Comma 21 4" xfId="1900"/>
    <cellStyle name="Comma 21 4 2" xfId="1991"/>
    <cellStyle name="Comma 21 5" xfId="1906"/>
    <cellStyle name="Comma 21 5 2" xfId="2381"/>
    <cellStyle name="Comma 21 6" xfId="1912"/>
    <cellStyle name="Comma 21 6 2" xfId="2382"/>
    <cellStyle name="Comma 21 7" xfId="2380"/>
    <cellStyle name="Comma 22" xfId="193"/>
    <cellStyle name="Comma 22 2" xfId="46"/>
    <cellStyle name="Comma 22 2 2" xfId="2918"/>
    <cellStyle name="Comma 22 3" xfId="102"/>
    <cellStyle name="Comma 22 3 2" xfId="2384"/>
    <cellStyle name="Comma 22 3 3" xfId="3948"/>
    <cellStyle name="Comma 22 4" xfId="2383"/>
    <cellStyle name="Comma 23" xfId="194"/>
    <cellStyle name="Comma 23 2" xfId="1892"/>
    <cellStyle name="Comma 24" xfId="1106"/>
    <cellStyle name="Comma 25" xfId="1910"/>
    <cellStyle name="Comma 25 2" xfId="2299"/>
    <cellStyle name="Comma 26" xfId="1913"/>
    <cellStyle name="Comma 26 2" xfId="2385"/>
    <cellStyle name="Comma 27" xfId="1992"/>
    <cellStyle name="Comma 27 2" xfId="2919"/>
    <cellStyle name="Comma 27 3" xfId="2920"/>
    <cellStyle name="Comma 28" xfId="1993"/>
    <cellStyle name="Comma 28 2" xfId="2921"/>
    <cellStyle name="Comma 29" xfId="2300"/>
    <cellStyle name="Comma 3" xfId="10"/>
    <cellStyle name="Comma 3 2" xfId="91"/>
    <cellStyle name="Comma 3 2 2" xfId="1107"/>
    <cellStyle name="Comma 3 2 3" xfId="3409"/>
    <cellStyle name="Comma 3 3" xfId="47"/>
    <cellStyle name="Comma 3 4" xfId="177"/>
    <cellStyle name="Comma 3 5" xfId="87"/>
    <cellStyle name="Comma 3 6" xfId="3410"/>
    <cellStyle name="Comma 3_VBPL kiểm toán Đầu tư XDCB 2010" xfId="1108"/>
    <cellStyle name="Comma 30" xfId="2922"/>
    <cellStyle name="Comma 31" xfId="2923"/>
    <cellStyle name="Comma 32" xfId="2924"/>
    <cellStyle name="Comma 33" xfId="2989"/>
    <cellStyle name="Comma 34" xfId="2993"/>
    <cellStyle name="Comma 35" xfId="3344"/>
    <cellStyle name="Comma 36" xfId="2987"/>
    <cellStyle name="Comma 37" xfId="3413"/>
    <cellStyle name="Comma 4" xfId="16"/>
    <cellStyle name="Comma 4 2" xfId="1109"/>
    <cellStyle name="Comma 4 20" xfId="2301"/>
    <cellStyle name="Comma 4 3" xfId="178"/>
    <cellStyle name="Comma 4 4" xfId="48"/>
    <cellStyle name="Comma 4_Bieu mau KH 2011 (gui Vu DP)" xfId="1110"/>
    <cellStyle name="Comma 5" xfId="98"/>
    <cellStyle name="Comma 5 2" xfId="1994"/>
    <cellStyle name="Comma 5 3" xfId="179"/>
    <cellStyle name="Comma 5 4" xfId="3408"/>
    <cellStyle name="Comma 6" xfId="180"/>
    <cellStyle name="Comma 6 2" xfId="1995"/>
    <cellStyle name="Comma 6 2 2" xfId="3401"/>
    <cellStyle name="Comma 6 3" xfId="3405"/>
    <cellStyle name="Comma 7" xfId="181"/>
    <cellStyle name="Comma 8" xfId="147"/>
    <cellStyle name="Comma 8 2" xfId="182"/>
    <cellStyle name="Comma 9" xfId="183"/>
    <cellStyle name="comma zerodec" xfId="1111"/>
    <cellStyle name="Comma0" xfId="49"/>
    <cellStyle name="Comma0 - Modelo1" xfId="1112"/>
    <cellStyle name="Comma0 - Style1" xfId="1113"/>
    <cellStyle name="Comma0 2" xfId="1114"/>
    <cellStyle name="Comma0 3" xfId="1996"/>
    <cellStyle name="Comma0 4" xfId="1997"/>
    <cellStyle name="Comma0 5" xfId="2386"/>
    <cellStyle name="Comma0 6" xfId="148"/>
    <cellStyle name="Comma0 7" xfId="2994"/>
    <cellStyle name="Comma0_Book1" xfId="1115"/>
    <cellStyle name="Comma1 - Modelo2" xfId="1116"/>
    <cellStyle name="Comma1 - Style2" xfId="1117"/>
    <cellStyle name="cong" xfId="1118"/>
    <cellStyle name="Copied" xfId="1119"/>
    <cellStyle name="Cࡵrrency_Sheet1_PRODUCTĠ" xfId="1120"/>
    <cellStyle name="Currency [00]" xfId="1121"/>
    <cellStyle name="Currency 2" xfId="50"/>
    <cellStyle name="Currency 2 2" xfId="1122"/>
    <cellStyle name="Currency 3" xfId="1123"/>
    <cellStyle name="Currency0" xfId="51"/>
    <cellStyle name="Currency0 2" xfId="1124"/>
    <cellStyle name="Currency0 2 2" xfId="1125"/>
    <cellStyle name="Currency0 2 3" xfId="1126"/>
    <cellStyle name="Currency0 2 4" xfId="1127"/>
    <cellStyle name="Currency0 2_Khoi cong moi 1" xfId="1128"/>
    <cellStyle name="Currency0 3" xfId="1129"/>
    <cellStyle name="Currency0 4" xfId="1130"/>
    <cellStyle name="Currency0 5" xfId="1998"/>
    <cellStyle name="Currency0 6" xfId="1999"/>
    <cellStyle name="Currency0 7" xfId="2387"/>
    <cellStyle name="Currency0 8" xfId="149"/>
    <cellStyle name="Currency0 9" xfId="2995"/>
    <cellStyle name="Currency0_Book1" xfId="1131"/>
    <cellStyle name="Currency1" xfId="1132"/>
    <cellStyle name="Check Cell 2" xfId="1086"/>
    <cellStyle name="Check Cell 3" xfId="2302"/>
    <cellStyle name="Check Cell 4" xfId="143"/>
    <cellStyle name="Check Cell 5" xfId="52"/>
    <cellStyle name="Chi phÝ kh¸c_Book1" xfId="1087"/>
    <cellStyle name="chu" xfId="1088"/>
    <cellStyle name="CHUONG" xfId="1089"/>
    <cellStyle name="CHUONG 2" xfId="1985"/>
    <cellStyle name="CHUONG 2 2" xfId="2389"/>
    <cellStyle name="CHUONG 2 3" xfId="2925"/>
    <cellStyle name="CHUONG 3" xfId="2388"/>
    <cellStyle name="CHUONG 4" xfId="2926"/>
    <cellStyle name="D1" xfId="1133"/>
    <cellStyle name="Date" xfId="53"/>
    <cellStyle name="Date 2" xfId="1134"/>
    <cellStyle name="Date 3" xfId="2000"/>
    <cellStyle name="Date 4" xfId="150"/>
    <cellStyle name="Date Short" xfId="1135"/>
    <cellStyle name="Date_17 bieu (hung cap nhap)" xfId="1136"/>
    <cellStyle name="DAUDE" xfId="1139"/>
    <cellStyle name="Decimal" xfId="1144"/>
    <cellStyle name="Decimal 2" xfId="1145"/>
    <cellStyle name="Decimal 3" xfId="1146"/>
    <cellStyle name="Decimal 4" xfId="1147"/>
    <cellStyle name="DELTA" xfId="1148"/>
    <cellStyle name="Dezimal [0]_35ERI8T2gbIEMixb4v26icuOo" xfId="1149"/>
    <cellStyle name="Dezimal_35ERI8T2gbIEMixb4v26icuOo" xfId="1150"/>
    <cellStyle name="Dg" xfId="1151"/>
    <cellStyle name="Dgia" xfId="1152"/>
    <cellStyle name="Dgia 2" xfId="2003"/>
    <cellStyle name="Dgia 2 2" xfId="2927"/>
    <cellStyle name="Dgia 2 2 2" xfId="3299"/>
    <cellStyle name="Dgia 2 2 2 2" xfId="3908"/>
    <cellStyle name="Dgia 2 2 3" xfId="3624"/>
    <cellStyle name="Dgia 2 3" xfId="2928"/>
    <cellStyle name="Dgia 2 3 2" xfId="3300"/>
    <cellStyle name="Dgia 2 3 2 2" xfId="3909"/>
    <cellStyle name="Dgia 2 3 3" xfId="3625"/>
    <cellStyle name="Dgia 3" xfId="2929"/>
    <cellStyle name="Dgia 3 2" xfId="3301"/>
    <cellStyle name="Dgia 3 2 2" xfId="3910"/>
    <cellStyle name="Dgia 3 3" xfId="3626"/>
    <cellStyle name="Dgia 4" xfId="2930"/>
    <cellStyle name="Dgia 4 2" xfId="3302"/>
    <cellStyle name="Dgia 4 2 2" xfId="3911"/>
    <cellStyle name="Dgia 4 3" xfId="3627"/>
    <cellStyle name="Dia" xfId="1153"/>
    <cellStyle name="Dollar (zero dec)" xfId="1154"/>
    <cellStyle name="Don gia" xfId="1155"/>
    <cellStyle name="DuToanBXD" xfId="1156"/>
    <cellStyle name="DuToanBXD 2" xfId="2004"/>
    <cellStyle name="DuToanBXD 2 2" xfId="2390"/>
    <cellStyle name="Dziesi?tny [0]_Invoices2001Slovakia" xfId="1157"/>
    <cellStyle name="Dziesi?tny_Invoices2001Slovakia" xfId="1158"/>
    <cellStyle name="Dziesietny [0]_Invoices2001Slovakia" xfId="1159"/>
    <cellStyle name="Dziesiętny [0]_Invoices2001Slovakia" xfId="1160"/>
    <cellStyle name="Dziesietny [0]_Invoices2001Slovakia_01_Nha so 1_Dien" xfId="1161"/>
    <cellStyle name="Dziesiętny [0]_Invoices2001Slovakia_01_Nha so 1_Dien" xfId="1162"/>
    <cellStyle name="Dziesietny [0]_Invoices2001Slovakia_10_Nha so 10_Dien1" xfId="1163"/>
    <cellStyle name="Dziesiętny [0]_Invoices2001Slovakia_10_Nha so 10_Dien1" xfId="1164"/>
    <cellStyle name="Dziesietny [0]_Invoices2001Slovakia_Book1" xfId="1165"/>
    <cellStyle name="Dziesiętny [0]_Invoices2001Slovakia_Book1" xfId="1166"/>
    <cellStyle name="Dziesietny [0]_Invoices2001Slovakia_Book1_1" xfId="1167"/>
    <cellStyle name="Dziesiętny [0]_Invoices2001Slovakia_Book1_1" xfId="1168"/>
    <cellStyle name="Dziesietny [0]_Invoices2001Slovakia_Book1_1_Book1" xfId="1169"/>
    <cellStyle name="Dziesiętny [0]_Invoices2001Slovakia_Book1_1_Book1" xfId="1170"/>
    <cellStyle name="Dziesietny [0]_Invoices2001Slovakia_Book1_2" xfId="1171"/>
    <cellStyle name="Dziesiętny [0]_Invoices2001Slovakia_Book1_2" xfId="1172"/>
    <cellStyle name="Dziesietny [0]_Invoices2001Slovakia_Book1_Nhu cau von ung truoc 2011 Tha h Hoa + Nge An gui TW" xfId="1173"/>
    <cellStyle name="Dziesiętny [0]_Invoices2001Slovakia_Book1_Nhu cau von ung truoc 2011 Tha h Hoa + Nge An gui TW" xfId="1174"/>
    <cellStyle name="Dziesietny [0]_Invoices2001Slovakia_Book1_Tong hop Cac tuyen(9-1-06)" xfId="1175"/>
    <cellStyle name="Dziesiętny [0]_Invoices2001Slovakia_Book1_Tong hop Cac tuyen(9-1-06)" xfId="1176"/>
    <cellStyle name="Dziesietny [0]_Invoices2001Slovakia_Book1_ung 2011 - 11-6-Thanh hoa-Nghe an" xfId="1177"/>
    <cellStyle name="Dziesiętny [0]_Invoices2001Slovakia_Book1_ung 2011 - 11-6-Thanh hoa-Nghe an" xfId="1178"/>
    <cellStyle name="Dziesietny [0]_Invoices2001Slovakia_Book1_ung truoc 2011 NSTW Thanh Hoa + Nge An gui Thu 12-5" xfId="1179"/>
    <cellStyle name="Dziesiętny [0]_Invoices2001Slovakia_Book1_ung truoc 2011 NSTW Thanh Hoa + Nge An gui Thu 12-5" xfId="1180"/>
    <cellStyle name="Dziesietny [0]_Invoices2001Slovakia_d-uong+TDT" xfId="1181"/>
    <cellStyle name="Dziesiętny [0]_Invoices2001Slovakia_Nhµ ®Ó xe" xfId="1182"/>
    <cellStyle name="Dziesietny [0]_Invoices2001Slovakia_Nha bao ve(28-7-05)" xfId="1183"/>
    <cellStyle name="Dziesiętny [0]_Invoices2001Slovakia_Nha bao ve(28-7-05)" xfId="1184"/>
    <cellStyle name="Dziesietny [0]_Invoices2001Slovakia_NHA de xe nguyen du" xfId="1185"/>
    <cellStyle name="Dziesiętny [0]_Invoices2001Slovakia_NHA de xe nguyen du" xfId="1186"/>
    <cellStyle name="Dziesietny [0]_Invoices2001Slovakia_Nhalamviec VTC(25-1-05)" xfId="1187"/>
    <cellStyle name="Dziesiętny [0]_Invoices2001Slovakia_Nhalamviec VTC(25-1-05)" xfId="1188"/>
    <cellStyle name="Dziesietny [0]_Invoices2001Slovakia_Nhu cau von ung truoc 2011 Tha h Hoa + Nge An gui TW" xfId="1189"/>
    <cellStyle name="Dziesiętny [0]_Invoices2001Slovakia_TDT KHANH HOA" xfId="1190"/>
    <cellStyle name="Dziesietny [0]_Invoices2001Slovakia_TDT KHANH HOA_Tong hop Cac tuyen(9-1-06)" xfId="1191"/>
    <cellStyle name="Dziesiętny [0]_Invoices2001Slovakia_TDT KHANH HOA_Tong hop Cac tuyen(9-1-06)" xfId="1192"/>
    <cellStyle name="Dziesietny [0]_Invoices2001Slovakia_TDT quangngai" xfId="1193"/>
    <cellStyle name="Dziesiętny [0]_Invoices2001Slovakia_TDT quangngai" xfId="1194"/>
    <cellStyle name="Dziesietny [0]_Invoices2001Slovakia_TMDT(10-5-06)" xfId="1195"/>
    <cellStyle name="Dziesietny_Invoices2001Slovakia" xfId="1196"/>
    <cellStyle name="Dziesiętny_Invoices2001Slovakia" xfId="1197"/>
    <cellStyle name="Dziesietny_Invoices2001Slovakia_01_Nha so 1_Dien" xfId="1198"/>
    <cellStyle name="Dziesiętny_Invoices2001Slovakia_01_Nha so 1_Dien" xfId="1199"/>
    <cellStyle name="Dziesietny_Invoices2001Slovakia_10_Nha so 10_Dien1" xfId="1200"/>
    <cellStyle name="Dziesiętny_Invoices2001Slovakia_10_Nha so 10_Dien1" xfId="1201"/>
    <cellStyle name="Dziesietny_Invoices2001Slovakia_Book1" xfId="1202"/>
    <cellStyle name="Dziesiętny_Invoices2001Slovakia_Book1" xfId="1203"/>
    <cellStyle name="Dziesietny_Invoices2001Slovakia_Book1_1" xfId="1204"/>
    <cellStyle name="Dziesiętny_Invoices2001Slovakia_Book1_1" xfId="1205"/>
    <cellStyle name="Dziesietny_Invoices2001Slovakia_Book1_1_Book1" xfId="1206"/>
    <cellStyle name="Dziesiętny_Invoices2001Slovakia_Book1_1_Book1" xfId="1207"/>
    <cellStyle name="Dziesietny_Invoices2001Slovakia_Book1_2" xfId="1208"/>
    <cellStyle name="Dziesiętny_Invoices2001Slovakia_Book1_2" xfId="1209"/>
    <cellStyle name="Dziesietny_Invoices2001Slovakia_Book1_Nhu cau von ung truoc 2011 Tha h Hoa + Nge An gui TW" xfId="1210"/>
    <cellStyle name="Dziesiętny_Invoices2001Slovakia_Book1_Nhu cau von ung truoc 2011 Tha h Hoa + Nge An gui TW" xfId="1211"/>
    <cellStyle name="Dziesietny_Invoices2001Slovakia_Book1_Tong hop Cac tuyen(9-1-06)" xfId="1212"/>
    <cellStyle name="Dziesiętny_Invoices2001Slovakia_Book1_Tong hop Cac tuyen(9-1-06)" xfId="1213"/>
    <cellStyle name="Dziesietny_Invoices2001Slovakia_Book1_ung 2011 - 11-6-Thanh hoa-Nghe an" xfId="1214"/>
    <cellStyle name="Dziesiętny_Invoices2001Slovakia_Book1_ung 2011 - 11-6-Thanh hoa-Nghe an" xfId="1215"/>
    <cellStyle name="Dziesietny_Invoices2001Slovakia_Book1_ung truoc 2011 NSTW Thanh Hoa + Nge An gui Thu 12-5" xfId="1216"/>
    <cellStyle name="Dziesiętny_Invoices2001Slovakia_Book1_ung truoc 2011 NSTW Thanh Hoa + Nge An gui Thu 12-5" xfId="1217"/>
    <cellStyle name="Dziesietny_Invoices2001Slovakia_d-uong+TDT" xfId="1218"/>
    <cellStyle name="Dziesiętny_Invoices2001Slovakia_Nhµ ®Ó xe" xfId="1219"/>
    <cellStyle name="Dziesietny_Invoices2001Slovakia_Nha bao ve(28-7-05)" xfId="1220"/>
    <cellStyle name="Dziesiętny_Invoices2001Slovakia_Nha bao ve(28-7-05)" xfId="1221"/>
    <cellStyle name="Dziesietny_Invoices2001Slovakia_NHA de xe nguyen du" xfId="1222"/>
    <cellStyle name="Dziesiętny_Invoices2001Slovakia_NHA de xe nguyen du" xfId="1223"/>
    <cellStyle name="Dziesietny_Invoices2001Slovakia_Nhalamviec VTC(25-1-05)" xfId="1224"/>
    <cellStyle name="Dziesiętny_Invoices2001Slovakia_Nhalamviec VTC(25-1-05)" xfId="1225"/>
    <cellStyle name="Dziesietny_Invoices2001Slovakia_Nhu cau von ung truoc 2011 Tha h Hoa + Nge An gui TW" xfId="1226"/>
    <cellStyle name="Dziesiętny_Invoices2001Slovakia_TDT KHANH HOA" xfId="1227"/>
    <cellStyle name="Dziesietny_Invoices2001Slovakia_TDT KHANH HOA_Tong hop Cac tuyen(9-1-06)" xfId="1228"/>
    <cellStyle name="Dziesiętny_Invoices2001Slovakia_TDT KHANH HOA_Tong hop Cac tuyen(9-1-06)" xfId="1229"/>
    <cellStyle name="Dziesietny_Invoices2001Slovakia_TDT quangngai" xfId="1230"/>
    <cellStyle name="Dziesiętny_Invoices2001Slovakia_TDT quangngai" xfId="1231"/>
    <cellStyle name="Dziesietny_Invoices2001Slovakia_TMDT(10-5-06)" xfId="1232"/>
    <cellStyle name="Đầu ra" xfId="1137"/>
    <cellStyle name="Đầu ra 2" xfId="2001"/>
    <cellStyle name="Đầu ra 2 2" xfId="2392"/>
    <cellStyle name="Đầu ra 2 2 2" xfId="3124"/>
    <cellStyle name="Đầu ra 2 3" xfId="2931"/>
    <cellStyle name="Đầu ra 2 3 2" xfId="3303"/>
    <cellStyle name="Đầu ra 2 4" xfId="3066"/>
    <cellStyle name="Đầu ra 3" xfId="2391"/>
    <cellStyle name="Đầu ra 3 2" xfId="3123"/>
    <cellStyle name="Đầu ra 4" xfId="2932"/>
    <cellStyle name="Đầu ra 4 2" xfId="3304"/>
    <cellStyle name="Đầu ra 5" xfId="3008"/>
    <cellStyle name="Đầu vào" xfId="1138"/>
    <cellStyle name="Đầu vào 2" xfId="2002"/>
    <cellStyle name="Đầu vào 2 2" xfId="2394"/>
    <cellStyle name="Đầu vào 2 2 2" xfId="3126"/>
    <cellStyle name="Đầu vào 2 3" xfId="2933"/>
    <cellStyle name="Đầu vào 2 3 2" xfId="3305"/>
    <cellStyle name="Đầu vào 2 4" xfId="3067"/>
    <cellStyle name="Đầu vào 3" xfId="2393"/>
    <cellStyle name="Đầu vào 3 2" xfId="3125"/>
    <cellStyle name="Đầu vào 4" xfId="2934"/>
    <cellStyle name="Đầu vào 4 2" xfId="3306"/>
    <cellStyle name="Đầu vào 5" xfId="3009"/>
    <cellStyle name="Đề mục 1" xfId="1140"/>
    <cellStyle name="Đề mục 2" xfId="1141"/>
    <cellStyle name="Đề mục 3" xfId="1142"/>
    <cellStyle name="Đề mục 4" xfId="1143"/>
    <cellStyle name="e" xfId="1233"/>
    <cellStyle name="Encabez1" xfId="1234"/>
    <cellStyle name="Encabez2" xfId="1235"/>
    <cellStyle name="Enter Currency (0)" xfId="1236"/>
    <cellStyle name="Enter Currency (2)" xfId="1237"/>
    <cellStyle name="Enter Units (0)" xfId="1238"/>
    <cellStyle name="Enter Units (1)" xfId="1239"/>
    <cellStyle name="Enter Units (2)" xfId="1240"/>
    <cellStyle name="Entered" xfId="1241"/>
    <cellStyle name="En-tete1" xfId="1242"/>
    <cellStyle name="En-tete1 2" xfId="2005"/>
    <cellStyle name="En-tete1 2 2" xfId="2395"/>
    <cellStyle name="En-tete2" xfId="1243"/>
    <cellStyle name="En-tete2 2" xfId="2006"/>
    <cellStyle name="En-tete2 2 2" xfId="2396"/>
    <cellStyle name="Euro" xfId="1244"/>
    <cellStyle name="Explanatory Text 2" xfId="1245"/>
    <cellStyle name="Explanatory Text 3" xfId="2303"/>
    <cellStyle name="Explanatory Text 4" xfId="151"/>
    <cellStyle name="Explanatory Text 5" xfId="54"/>
    <cellStyle name="f" xfId="1246"/>
    <cellStyle name="F2" xfId="1247"/>
    <cellStyle name="F3" xfId="1248"/>
    <cellStyle name="F4" xfId="1249"/>
    <cellStyle name="F5" xfId="1250"/>
    <cellStyle name="F6" xfId="1251"/>
    <cellStyle name="F7" xfId="1252"/>
    <cellStyle name="F8" xfId="1253"/>
    <cellStyle name="Fijo" xfId="1254"/>
    <cellStyle name="Financier" xfId="1255"/>
    <cellStyle name="Financiero" xfId="1256"/>
    <cellStyle name="Fixe" xfId="1257"/>
    <cellStyle name="Fixed" xfId="55"/>
    <cellStyle name="Fixed 2" xfId="1258"/>
    <cellStyle name="Fixed 3" xfId="2007"/>
    <cellStyle name="Fixed 4" xfId="152"/>
    <cellStyle name="Font Britannic16" xfId="1259"/>
    <cellStyle name="Font Britannic18" xfId="1260"/>
    <cellStyle name="Font CenturyCond 18" xfId="1261"/>
    <cellStyle name="Font Cond20" xfId="1262"/>
    <cellStyle name="Font LucidaSans16" xfId="1263"/>
    <cellStyle name="Font NewCenturyCond18" xfId="1264"/>
    <cellStyle name="Font Ottawa14" xfId="1265"/>
    <cellStyle name="Font Ottawa14 2" xfId="2008"/>
    <cellStyle name="Font Ottawa14 2 2" xfId="2397"/>
    <cellStyle name="Font Ottawa16" xfId="1266"/>
    <cellStyle name="Formulas" xfId="1267"/>
    <cellStyle name="Formulas 2" xfId="2009"/>
    <cellStyle name="Formulas 2 2" xfId="2935"/>
    <cellStyle name="Ghi chú" xfId="1268"/>
    <cellStyle name="Ghi chú 2" xfId="2010"/>
    <cellStyle name="Ghi chú 2 2" xfId="2399"/>
    <cellStyle name="Ghi chú 2 2 2" xfId="3128"/>
    <cellStyle name="Ghi chú 2 3" xfId="2936"/>
    <cellStyle name="Ghi chú 2 3 2" xfId="3307"/>
    <cellStyle name="Ghi chú 2 4" xfId="3068"/>
    <cellStyle name="Ghi chú 3" xfId="2398"/>
    <cellStyle name="Ghi chú 3 2" xfId="3127"/>
    <cellStyle name="Ghi chú 4" xfId="2937"/>
    <cellStyle name="Ghi chú 4 2" xfId="3308"/>
    <cellStyle name="Ghi chú 5" xfId="3010"/>
    <cellStyle name="Good 2" xfId="1270"/>
    <cellStyle name="Good 3" xfId="2304"/>
    <cellStyle name="Good 4" xfId="153"/>
    <cellStyle name="Good 5" xfId="56"/>
    <cellStyle name="Grey" xfId="1271"/>
    <cellStyle name="Group" xfId="1272"/>
    <cellStyle name="gia" xfId="1269"/>
    <cellStyle name="H" xfId="1273"/>
    <cellStyle name="ha" xfId="1274"/>
    <cellStyle name="hai" xfId="2305"/>
    <cellStyle name="Head 1" xfId="1275"/>
    <cellStyle name="HEADER" xfId="1276"/>
    <cellStyle name="Header1" xfId="57"/>
    <cellStyle name="Header2" xfId="58"/>
    <cellStyle name="Header2 2" xfId="2011"/>
    <cellStyle name="Header2 2 2" xfId="2401"/>
    <cellStyle name="Header2 3" xfId="2400"/>
    <cellStyle name="Header2 4" xfId="1277"/>
    <cellStyle name="Heading 1 2" xfId="1278"/>
    <cellStyle name="Heading 1 3" xfId="1279"/>
    <cellStyle name="Heading 1 4" xfId="2306"/>
    <cellStyle name="Heading 1 5" xfId="59"/>
    <cellStyle name="Heading 2 2" xfId="1280"/>
    <cellStyle name="Heading 2 3" xfId="1281"/>
    <cellStyle name="Heading 2 4" xfId="2307"/>
    <cellStyle name="Heading 2 5" xfId="60"/>
    <cellStyle name="Heading 3 2" xfId="1282"/>
    <cellStyle name="Heading 3 3" xfId="2308"/>
    <cellStyle name="Heading 3 4" xfId="154"/>
    <cellStyle name="Heading 3 5" xfId="61"/>
    <cellStyle name="Heading 4 2" xfId="1283"/>
    <cellStyle name="Heading 4 3" xfId="2309"/>
    <cellStyle name="Heading 4 4" xfId="155"/>
    <cellStyle name="Heading 4 5" xfId="62"/>
    <cellStyle name="Heading1" xfId="1284"/>
    <cellStyle name="Heading2" xfId="1285"/>
    <cellStyle name="HEADINGS" xfId="1286"/>
    <cellStyle name="HEADINGSTOP" xfId="1287"/>
    <cellStyle name="headoption" xfId="1288"/>
    <cellStyle name="headoption 2" xfId="2012"/>
    <cellStyle name="headoption 2 2" xfId="2403"/>
    <cellStyle name="headoption 2 3" xfId="2938"/>
    <cellStyle name="headoption 2 3 2" xfId="3309"/>
    <cellStyle name="headoption 2 3 2 2" xfId="3912"/>
    <cellStyle name="headoption 2 3 3" xfId="3628"/>
    <cellStyle name="headoption 2 4" xfId="2939"/>
    <cellStyle name="headoption 2 4 2" xfId="3310"/>
    <cellStyle name="headoption 2 4 2 2" xfId="3913"/>
    <cellStyle name="headoption 2 4 3" xfId="3629"/>
    <cellStyle name="headoption 3" xfId="2402"/>
    <cellStyle name="headoption 4" xfId="2940"/>
    <cellStyle name="headoption 4 2" xfId="3311"/>
    <cellStyle name="headoption 4 2 2" xfId="3914"/>
    <cellStyle name="headoption 4 3" xfId="3630"/>
    <cellStyle name="headoption 5" xfId="2941"/>
    <cellStyle name="headoption 5 2" xfId="3312"/>
    <cellStyle name="headoption 5 2 2" xfId="3915"/>
    <cellStyle name="headoption 5 3" xfId="3631"/>
    <cellStyle name="hoa" xfId="1289"/>
    <cellStyle name="Hoa-Scholl" xfId="1290"/>
    <cellStyle name="Hoa-Scholl 2" xfId="2013"/>
    <cellStyle name="Hoa-Scholl 2 2" xfId="2405"/>
    <cellStyle name="Hoa-Scholl 2 3" xfId="2942"/>
    <cellStyle name="Hoa-Scholl 2 3 2" xfId="3313"/>
    <cellStyle name="Hoa-Scholl 2 3 2 2" xfId="3916"/>
    <cellStyle name="Hoa-Scholl 2 3 3" xfId="3632"/>
    <cellStyle name="Hoa-Scholl 2 4" xfId="2943"/>
    <cellStyle name="Hoa-Scholl 2 4 2" xfId="3314"/>
    <cellStyle name="Hoa-Scholl 2 4 2 2" xfId="3917"/>
    <cellStyle name="Hoa-Scholl 2 4 3" xfId="3633"/>
    <cellStyle name="Hoa-Scholl 3" xfId="2404"/>
    <cellStyle name="Hoa-Scholl 4" xfId="2944"/>
    <cellStyle name="Hoa-Scholl 4 2" xfId="3315"/>
    <cellStyle name="Hoa-Scholl 4 2 2" xfId="3918"/>
    <cellStyle name="Hoa-Scholl 4 3" xfId="3634"/>
    <cellStyle name="Hoa-Scholl 5" xfId="2945"/>
    <cellStyle name="Hoa-Scholl 5 2" xfId="3316"/>
    <cellStyle name="Hoa-Scholl 5 2 2" xfId="3919"/>
    <cellStyle name="Hoa-Scholl 5 3" xfId="3635"/>
    <cellStyle name="HUY" xfId="1291"/>
    <cellStyle name="Hyperlink 2" xfId="3943"/>
    <cellStyle name="i phÝ kh¸c_B¶ng 2" xfId="1292"/>
    <cellStyle name="I.3" xfId="1293"/>
    <cellStyle name="i·0" xfId="1294"/>
    <cellStyle name="ï-¾È»ê_BiÓu TB" xfId="1295"/>
    <cellStyle name="Input [yellow]" xfId="1296"/>
    <cellStyle name="Input [yellow] 2" xfId="2014"/>
    <cellStyle name="Input [yellow] 2 2" xfId="2407"/>
    <cellStyle name="Input [yellow] 2 3" xfId="2946"/>
    <cellStyle name="Input [yellow] 2 3 2" xfId="3317"/>
    <cellStyle name="Input [yellow] 2 3 2 2" xfId="3920"/>
    <cellStyle name="Input [yellow] 2 3 3" xfId="3636"/>
    <cellStyle name="Input [yellow] 2 4" xfId="2947"/>
    <cellStyle name="Input [yellow] 2 4 2" xfId="3318"/>
    <cellStyle name="Input [yellow] 2 4 2 2" xfId="3921"/>
    <cellStyle name="Input [yellow] 2 4 3" xfId="3637"/>
    <cellStyle name="Input [yellow] 3" xfId="2406"/>
    <cellStyle name="Input [yellow] 4" xfId="2948"/>
    <cellStyle name="Input [yellow] 4 2" xfId="3319"/>
    <cellStyle name="Input [yellow] 4 2 2" xfId="3922"/>
    <cellStyle name="Input [yellow] 4 3" xfId="3638"/>
    <cellStyle name="Input [yellow] 5" xfId="2949"/>
    <cellStyle name="Input [yellow] 5 2" xfId="3320"/>
    <cellStyle name="Input [yellow] 5 2 2" xfId="3923"/>
    <cellStyle name="Input [yellow] 5 3" xfId="3639"/>
    <cellStyle name="Input 10" xfId="3349"/>
    <cellStyle name="Input 2" xfId="1297"/>
    <cellStyle name="Input 2 2" xfId="2015"/>
    <cellStyle name="Input 2 2 2" xfId="2409"/>
    <cellStyle name="Input 2 2 2 2" xfId="3130"/>
    <cellStyle name="Input 2 2 3" xfId="2950"/>
    <cellStyle name="Input 2 2 3 2" xfId="3321"/>
    <cellStyle name="Input 2 2 4" xfId="3069"/>
    <cellStyle name="Input 2 3" xfId="2408"/>
    <cellStyle name="Input 2 3 2" xfId="3129"/>
    <cellStyle name="Input 2 4" xfId="2951"/>
    <cellStyle name="Input 2 4 2" xfId="3322"/>
    <cellStyle name="Input 2 5" xfId="3011"/>
    <cellStyle name="Input 3" xfId="2310"/>
    <cellStyle name="Input 3 2" xfId="2410"/>
    <cellStyle name="Input 3 2 2" xfId="3131"/>
    <cellStyle name="Input 3 3" xfId="2952"/>
    <cellStyle name="Input 3 3 2" xfId="3323"/>
    <cellStyle name="Input 3 4" xfId="3115"/>
    <cellStyle name="Input 4" xfId="2311"/>
    <cellStyle name="Input 4 2" xfId="2411"/>
    <cellStyle name="Input 4 2 2" xfId="3132"/>
    <cellStyle name="Input 4 3" xfId="2953"/>
    <cellStyle name="Input 4 3 2" xfId="3324"/>
    <cellStyle name="Input 4 4" xfId="3116"/>
    <cellStyle name="Input 5" xfId="2312"/>
    <cellStyle name="Input 5 2" xfId="2412"/>
    <cellStyle name="Input 5 2 2" xfId="3133"/>
    <cellStyle name="Input 5 3" xfId="2954"/>
    <cellStyle name="Input 5 3 2" xfId="3325"/>
    <cellStyle name="Input 5 4" xfId="3117"/>
    <cellStyle name="Input 6" xfId="156"/>
    <cellStyle name="Input 7" xfId="2996"/>
    <cellStyle name="Input 8" xfId="63"/>
    <cellStyle name="Input 9" xfId="3345"/>
    <cellStyle name="k" xfId="1298"/>
    <cellStyle name="k 2" xfId="2016"/>
    <cellStyle name="k 2 2" xfId="2414"/>
    <cellStyle name="k 3" xfId="2413"/>
    <cellStyle name="k_TONG HOP KINH PHI" xfId="1299"/>
    <cellStyle name="k_ÿÿÿÿÿ" xfId="1300"/>
    <cellStyle name="k_ÿÿÿÿÿ_1" xfId="1301"/>
    <cellStyle name="k_ÿÿÿÿÿ_2" xfId="1302"/>
    <cellStyle name="Kiểm tra Ô" xfId="1307"/>
    <cellStyle name="KL" xfId="1308"/>
    <cellStyle name="kh¸c_Bang Chi tieu" xfId="1303"/>
    <cellStyle name="khanh" xfId="1304"/>
    <cellStyle name="khoa2" xfId="1305"/>
    <cellStyle name="khoa2 2" xfId="2017"/>
    <cellStyle name="khoa2 2 2" xfId="2416"/>
    <cellStyle name="khoa2 3" xfId="2415"/>
    <cellStyle name="khung" xfId="1306"/>
    <cellStyle name="khung 2" xfId="2018"/>
    <cellStyle name="khung 2 2" xfId="2418"/>
    <cellStyle name="khung 2 2 2" xfId="3135"/>
    <cellStyle name="khung 2 2 2 2" xfId="3755"/>
    <cellStyle name="khung 2 2 3" xfId="3469"/>
    <cellStyle name="khung 2 3" xfId="3070"/>
    <cellStyle name="khung 2 3 2" xfId="3713"/>
    <cellStyle name="khung 2 4" xfId="3423"/>
    <cellStyle name="khung 3" xfId="2417"/>
    <cellStyle name="khung 3 2" xfId="3134"/>
    <cellStyle name="khung 3 2 2" xfId="3754"/>
    <cellStyle name="khung 3 3" xfId="3468"/>
    <cellStyle name="khung 4" xfId="3012"/>
    <cellStyle name="khung 4 2" xfId="3664"/>
    <cellStyle name="khung 5" xfId="3358"/>
    <cellStyle name="LAS - XD 354" xfId="1309"/>
    <cellStyle name="LAS - XD 354 2" xfId="2019"/>
    <cellStyle name="Ledger 17 x 11 in" xfId="1310"/>
    <cellStyle name="Ledger 17 x 11 in 2" xfId="2313"/>
    <cellStyle name="Ledger 17 x 11 in 3" xfId="2314"/>
    <cellStyle name="Ledger 17 x 11 in_bieu 1" xfId="2315"/>
    <cellStyle name="left" xfId="1311"/>
    <cellStyle name="Line" xfId="1312"/>
    <cellStyle name="Link Currency (0)" xfId="1313"/>
    <cellStyle name="Link Currency (2)" xfId="1314"/>
    <cellStyle name="Link Units (0)" xfId="1315"/>
    <cellStyle name="Link Units (1)" xfId="1316"/>
    <cellStyle name="Link Units (2)" xfId="1317"/>
    <cellStyle name="Linked Cell 2" xfId="1318"/>
    <cellStyle name="Linked Cell 3" xfId="2316"/>
    <cellStyle name="Linked Cell 4" xfId="157"/>
    <cellStyle name="Linked Cell 5" xfId="64"/>
    <cellStyle name="MAU" xfId="1319"/>
    <cellStyle name="Migliaia (0)_CALPREZZ" xfId="1320"/>
    <cellStyle name="Migliaia_ PESO ELETTR." xfId="1321"/>
    <cellStyle name="Millares [0]_10 AVERIAS MASIVAS + ANT" xfId="1322"/>
    <cellStyle name="Millares_Well Timing" xfId="1323"/>
    <cellStyle name="Milliers [0]_      " xfId="1324"/>
    <cellStyle name="Milliers_      " xfId="1325"/>
    <cellStyle name="Model" xfId="1326"/>
    <cellStyle name="moi" xfId="1327"/>
    <cellStyle name="Moneda [0]_Well Timing" xfId="1328"/>
    <cellStyle name="Moneda_Well Timing" xfId="1329"/>
    <cellStyle name="Monetaire" xfId="1330"/>
    <cellStyle name="Monétaire [0]_      " xfId="1331"/>
    <cellStyle name="Monetaire 2" xfId="2020"/>
    <cellStyle name="Monetaire 2 2" xfId="2419"/>
    <cellStyle name="Monetaire 3" xfId="2021"/>
    <cellStyle name="Monetaire 3 2" xfId="2420"/>
    <cellStyle name="Monétaire_      " xfId="1332"/>
    <cellStyle name="n" xfId="65"/>
    <cellStyle name="n_17 bieu (hung cap nhap)" xfId="1333"/>
    <cellStyle name="n_Bao cao doan cong tac cua Bo thang 4-2010" xfId="1334"/>
    <cellStyle name="n_goi 4 - qt" xfId="1335"/>
    <cellStyle name="n_VBPL kiểm toán Đầu tư XDCB 2010" xfId="1336"/>
    <cellStyle name="Neutral 2" xfId="1337"/>
    <cellStyle name="Neutral 3" xfId="2317"/>
    <cellStyle name="Neutral 4" xfId="158"/>
    <cellStyle name="Neutral 5" xfId="66"/>
    <cellStyle name="New" xfId="1338"/>
    <cellStyle name="New 2" xfId="2022"/>
    <cellStyle name="New 2 2" xfId="2955"/>
    <cellStyle name="New 2 2 2" xfId="3326"/>
    <cellStyle name="New 2 2 2 2" xfId="3924"/>
    <cellStyle name="New 2 2 3" xfId="3640"/>
    <cellStyle name="New 2 3" xfId="2956"/>
    <cellStyle name="New 2 3 2" xfId="3327"/>
    <cellStyle name="New 2 3 2 2" xfId="3925"/>
    <cellStyle name="New 2 3 3" xfId="3641"/>
    <cellStyle name="New 3" xfId="2957"/>
    <cellStyle name="New 3 2" xfId="3328"/>
    <cellStyle name="New 3 2 2" xfId="3926"/>
    <cellStyle name="New 3 3" xfId="3642"/>
    <cellStyle name="New 4" xfId="2958"/>
    <cellStyle name="New 4 2" xfId="3329"/>
    <cellStyle name="New 4 2 2" xfId="3927"/>
    <cellStyle name="New 4 3" xfId="3643"/>
    <cellStyle name="New Times Roman" xfId="1339"/>
    <cellStyle name="no dec" xfId="1347"/>
    <cellStyle name="ÑONVÒ" xfId="1348"/>
    <cellStyle name="ÑONVÒ 2" xfId="2023"/>
    <cellStyle name="ÑONVÒ 2 2" xfId="2959"/>
    <cellStyle name="ÑONVÒ 2 2 2" xfId="3330"/>
    <cellStyle name="ÑONVÒ 2 2 2 2" xfId="3928"/>
    <cellStyle name="ÑONVÒ 2 2 3" xfId="3644"/>
    <cellStyle name="ÑONVÒ 2 3" xfId="2960"/>
    <cellStyle name="ÑONVÒ 2 3 2" xfId="3331"/>
    <cellStyle name="ÑONVÒ 2 3 2 2" xfId="3929"/>
    <cellStyle name="ÑONVÒ 2 3 3" xfId="3645"/>
    <cellStyle name="ÑONVÒ 3" xfId="2961"/>
    <cellStyle name="ÑONVÒ 3 2" xfId="3332"/>
    <cellStyle name="ÑONVÒ 3 2 2" xfId="3930"/>
    <cellStyle name="ÑONVÒ 3 3" xfId="3646"/>
    <cellStyle name="ÑONVÒ 4" xfId="2962"/>
    <cellStyle name="ÑONVÒ 4 2" xfId="3333"/>
    <cellStyle name="ÑONVÒ 4 2 2" xfId="3931"/>
    <cellStyle name="ÑONVÒ 4 3" xfId="3647"/>
    <cellStyle name="Normal" xfId="0" builtinId="0"/>
    <cellStyle name="Normal - ??1" xfId="1349"/>
    <cellStyle name="Normal - Style1" xfId="67"/>
    <cellStyle name="Normal - Style1 2" xfId="1351"/>
    <cellStyle name="Normal - Style1 2 2" xfId="1352"/>
    <cellStyle name="Normal - Style1 2 3" xfId="1353"/>
    <cellStyle name="Normal - Style1 2 4" xfId="1354"/>
    <cellStyle name="Normal - Style1 2_Khoi cong moi 1" xfId="1355"/>
    <cellStyle name="Normal - Style1 3" xfId="1356"/>
    <cellStyle name="Normal - Style1 3 2" xfId="2024"/>
    <cellStyle name="Normal - Style1 3 2 2" xfId="2421"/>
    <cellStyle name="Normal - Style1 4" xfId="1357"/>
    <cellStyle name="Normal - Style1 4 2" xfId="2025"/>
    <cellStyle name="Normal - Style1 4 2 2" xfId="2422"/>
    <cellStyle name="Normal - Style1 5" xfId="2026"/>
    <cellStyle name="Normal - Style1 5 2" xfId="2423"/>
    <cellStyle name="Normal - Style1 6" xfId="2027"/>
    <cellStyle name="Normal - Style1 6 2" xfId="2424"/>
    <cellStyle name="Normal - Style1 7" xfId="1350"/>
    <cellStyle name="Normal - Style1 8" xfId="3013"/>
    <cellStyle name="Normal - Style1_Bao cao kiem toan kh 2010" xfId="1358"/>
    <cellStyle name="Normal - 유형1" xfId="1359"/>
    <cellStyle name="Normal 10" xfId="97"/>
    <cellStyle name="Normal 10 2" xfId="113"/>
    <cellStyle name="Normal 10 2 2" xfId="2028"/>
    <cellStyle name="Normal 10 3" xfId="195"/>
    <cellStyle name="Normal 10 3 2" xfId="3467"/>
    <cellStyle name="Normal 11" xfId="109"/>
    <cellStyle name="Normal 11 2" xfId="1360"/>
    <cellStyle name="Normal 11 3" xfId="3406"/>
    <cellStyle name="Normal 12" xfId="15"/>
    <cellStyle name="Normal 12 2" xfId="2318"/>
    <cellStyle name="Normal 12 2 2" xfId="2963"/>
    <cellStyle name="Normal 12 3" xfId="1361"/>
    <cellStyle name="Normal 12 4" xfId="111"/>
    <cellStyle name="Normal 12 5" xfId="3402"/>
    <cellStyle name="Normal 13" xfId="110"/>
    <cellStyle name="Normal 13 2" xfId="2319"/>
    <cellStyle name="Normal 13 3" xfId="1362"/>
    <cellStyle name="Normal 13 4" xfId="3546"/>
    <cellStyle name="Normal 14" xfId="11"/>
    <cellStyle name="Normal 14 2" xfId="2029"/>
    <cellStyle name="Normal 14 3" xfId="3346"/>
    <cellStyle name="Normal 15" xfId="112"/>
    <cellStyle name="Normal 15 2" xfId="2030"/>
    <cellStyle name="Normal 15 3" xfId="1893"/>
    <cellStyle name="Normal 16" xfId="1897"/>
    <cellStyle name="Normal 16 2" xfId="2031"/>
    <cellStyle name="Normal 17" xfId="1898"/>
    <cellStyle name="Normal 17 2" xfId="2032"/>
    <cellStyle name="Normal 18" xfId="1899"/>
    <cellStyle name="Normal 18 2" xfId="2033"/>
    <cellStyle name="Normal 19" xfId="1903"/>
    <cellStyle name="Normal 19 2" xfId="2425"/>
    <cellStyle name="Normal 2" xfId="7"/>
    <cellStyle name="Normal 2 2" xfId="92"/>
    <cellStyle name="Normal 2 2 2" xfId="160"/>
    <cellStyle name="Normal 2 2 3" xfId="107"/>
    <cellStyle name="Normal 2 3" xfId="14"/>
    <cellStyle name="Normal 2 3 2" xfId="1911"/>
    <cellStyle name="Normal 2 3 2 2" xfId="3466"/>
    <cellStyle name="Normal 2 3 3" xfId="2034"/>
    <cellStyle name="Normal 2 3 4" xfId="190"/>
    <cellStyle name="Normal 2 4" xfId="96"/>
    <cellStyle name="Normal 2 4 2" xfId="2964"/>
    <cellStyle name="Normal 2 4 3" xfId="2035"/>
    <cellStyle name="Normal 2 5" xfId="104"/>
    <cellStyle name="Normal 2 6" xfId="159"/>
    <cellStyle name="Normal 2 6 2" xfId="3348"/>
    <cellStyle name="Normal 2 7" xfId="68"/>
    <cellStyle name="Normal 2_160507 Bieu mau NSDP ND sua ND73" xfId="2320"/>
    <cellStyle name="Normal 20" xfId="1904"/>
    <cellStyle name="Normal 20 2" xfId="2426"/>
    <cellStyle name="Normal 21" xfId="1905"/>
    <cellStyle name="Normal 21 2" xfId="2427"/>
    <cellStyle name="Normal 22" xfId="1909"/>
    <cellStyle name="Normal 22 2" xfId="2321"/>
    <cellStyle name="Normal 23" xfId="1914"/>
    <cellStyle name="Normal 23 2" xfId="2965"/>
    <cellStyle name="Normal 24" xfId="2036"/>
    <cellStyle name="Normal 24 2" xfId="2966"/>
    <cellStyle name="Normal 24 3" xfId="2967"/>
    <cellStyle name="Normal 24 4" xfId="2990"/>
    <cellStyle name="Normal 25" xfId="2037"/>
    <cellStyle name="Normal 25 2" xfId="2968"/>
    <cellStyle name="Normal 26" xfId="2322"/>
    <cellStyle name="Normal 27" xfId="2323"/>
    <cellStyle name="Normal 28" xfId="2324"/>
    <cellStyle name="Normal 29" xfId="2325"/>
    <cellStyle name="Normal 3" xfId="4"/>
    <cellStyle name="Normal 3 2" xfId="88"/>
    <cellStyle name="Normal 3 2 2" xfId="1363"/>
    <cellStyle name="Normal 3 3" xfId="106"/>
    <cellStyle name="Normal 3 4" xfId="161"/>
    <cellStyle name="Normal 3 4 2" xfId="3949"/>
    <cellStyle name="Normal 3 5" xfId="184"/>
    <cellStyle name="Normal 3 6" xfId="84"/>
    <cellStyle name="Normal 3 7" xfId="3944"/>
    <cellStyle name="Normal 3 8" xfId="3950"/>
    <cellStyle name="Normal 3_17 bieu (hung cap nhap)" xfId="1364"/>
    <cellStyle name="Normal 30" xfId="2326"/>
    <cellStyle name="Normal 30 2" xfId="3397"/>
    <cellStyle name="Normal 31" xfId="2327"/>
    <cellStyle name="Normal 31 2" xfId="3462"/>
    <cellStyle name="Normal 32" xfId="2328"/>
    <cellStyle name="Normal 33" xfId="2253"/>
    <cellStyle name="Normal 33 2" xfId="2345"/>
    <cellStyle name="Normal 33 2 2" xfId="2428"/>
    <cellStyle name="Normal 33 3" xfId="2347"/>
    <cellStyle name="Normal 33 4" xfId="2840"/>
    <cellStyle name="Normal 34" xfId="2346"/>
    <cellStyle name="Normal 35" xfId="2969"/>
    <cellStyle name="Normal 36" xfId="2970"/>
    <cellStyle name="Normal 37" xfId="2991"/>
    <cellStyle name="Normal 38" xfId="2988"/>
    <cellStyle name="Normal 39" xfId="114"/>
    <cellStyle name="Normal 4" xfId="2"/>
    <cellStyle name="Normal 4 2" xfId="1365"/>
    <cellStyle name="Normal 4 3" xfId="162"/>
    <cellStyle name="Normal 4_160513 Bieu mau NSDP ND sua ND73" xfId="2329"/>
    <cellStyle name="Normal 40" xfId="1886"/>
    <cellStyle name="Normal 40 2" xfId="3946"/>
    <cellStyle name="Normal 41" xfId="2986"/>
    <cellStyle name="Normal 42" xfId="3342"/>
    <cellStyle name="Normal 43" xfId="3343"/>
    <cellStyle name="Normal 44" xfId="19"/>
    <cellStyle name="Normal 45" xfId="69"/>
    <cellStyle name="Normal 46" xfId="3414"/>
    <cellStyle name="Normal 47" xfId="3945"/>
    <cellStyle name="Normal 5" xfId="3"/>
    <cellStyle name="Normal 5 2" xfId="17"/>
    <cellStyle name="Normal 5 2 2" xfId="1366"/>
    <cellStyle name="Normal 5 3" xfId="18"/>
    <cellStyle name="Normal 5_Book1" xfId="1367"/>
    <cellStyle name="Normal 58" xfId="3940"/>
    <cellStyle name="Normal 6" xfId="12"/>
    <cellStyle name="Normal 6 10" xfId="86"/>
    <cellStyle name="Normal 6 2" xfId="1368"/>
    <cellStyle name="Normal 6 2 2" xfId="3464"/>
    <cellStyle name="Normal 6 3" xfId="1369"/>
    <cellStyle name="Normal 6 3 2" xfId="6"/>
    <cellStyle name="Normal 6 3 2 2" xfId="2038"/>
    <cellStyle name="Normal 6 4" xfId="1896"/>
    <cellStyle name="Normal 6 4 2" xfId="2039"/>
    <cellStyle name="Normal 6 5" xfId="1901"/>
    <cellStyle name="Normal 6 5 2" xfId="2040"/>
    <cellStyle name="Normal 6 6" xfId="5"/>
    <cellStyle name="Normal 6 6 2" xfId="9"/>
    <cellStyle name="Normal 6 6 2 2" xfId="2430"/>
    <cellStyle name="Normal 6 6 3" xfId="1907"/>
    <cellStyle name="Normal 6 7" xfId="2041"/>
    <cellStyle name="Normal 6 7 2" xfId="2971"/>
    <cellStyle name="Normal 6 8" xfId="2429"/>
    <cellStyle name="Normal 6 9" xfId="187"/>
    <cellStyle name="Normal 6_Bieu mau KH 2011 (gui Vu DP)" xfId="1370"/>
    <cellStyle name="Normal 61" xfId="3951"/>
    <cellStyle name="Normal 7" xfId="89"/>
    <cellStyle name="Normal 7 2" xfId="2042"/>
    <cellStyle name="Normal 7 2 2" xfId="2972"/>
    <cellStyle name="Normal 7 3" xfId="2431"/>
    <cellStyle name="Normal 7 4" xfId="188"/>
    <cellStyle name="Normal 8" xfId="94"/>
    <cellStyle name="Normal 8 2" xfId="2043"/>
    <cellStyle name="Normal 8 2 2" xfId="2973"/>
    <cellStyle name="Normal 8 3" xfId="2432"/>
    <cellStyle name="Normal 8 4" xfId="191"/>
    <cellStyle name="Normal 9" xfId="95"/>
    <cellStyle name="Normal 9 2" xfId="101"/>
    <cellStyle name="Normal 9 2 2" xfId="2434"/>
    <cellStyle name="Normal 9 3" xfId="163"/>
    <cellStyle name="Normal 9 4" xfId="2433"/>
    <cellStyle name="Normal 9_BieuHD2016-2020Tquang2(OK)" xfId="2330"/>
    <cellStyle name="Normal_Bieu mau (CV )" xfId="8"/>
    <cellStyle name="Normal_Chi NSTW NSDP 2002 - PL" xfId="1"/>
    <cellStyle name="Normal1" xfId="1371"/>
    <cellStyle name="Normal8" xfId="1372"/>
    <cellStyle name="NORMAL-ADB" xfId="1373"/>
    <cellStyle name="Normale_ PESO ELETTR." xfId="1374"/>
    <cellStyle name="Normalny_Cennik obowiazuje od 06-08-2001 r (1)" xfId="1375"/>
    <cellStyle name="Note 2" xfId="1376"/>
    <cellStyle name="Note 2 2" xfId="2044"/>
    <cellStyle name="Note 2 2 2" xfId="2436"/>
    <cellStyle name="Note 2 2 2 2" xfId="3137"/>
    <cellStyle name="Note 2 2 3" xfId="3071"/>
    <cellStyle name="Note 2 3" xfId="2435"/>
    <cellStyle name="Note 2 3 2" xfId="3136"/>
    <cellStyle name="Note 2 4" xfId="3014"/>
    <cellStyle name="Note 3" xfId="2331"/>
    <cellStyle name="Note 3 2" xfId="2437"/>
    <cellStyle name="Note 3 2 2" xfId="3138"/>
    <cellStyle name="Note 3 3" xfId="3118"/>
    <cellStyle name="Note 4" xfId="164"/>
    <cellStyle name="Note 5" xfId="2997"/>
    <cellStyle name="Note 6" xfId="70"/>
    <cellStyle name="Note 7" xfId="3412"/>
    <cellStyle name="NWM" xfId="1377"/>
    <cellStyle name="nga" xfId="1340"/>
    <cellStyle name="Nhấn1" xfId="1341"/>
    <cellStyle name="Nhấn2" xfId="1342"/>
    <cellStyle name="Nhấn3" xfId="1343"/>
    <cellStyle name="Nhấn4" xfId="1344"/>
    <cellStyle name="Nhấn5" xfId="1345"/>
    <cellStyle name="Nhấn6" xfId="1346"/>
    <cellStyle name="Ò_x000d_Normal_123569" xfId="1379"/>
    <cellStyle name="Œ…‹æØ‚è [0.00]_††††† " xfId="1380"/>
    <cellStyle name="Œ…‹æØ‚è_††††† " xfId="1381"/>
    <cellStyle name="oft Excel]_x000d__x000a_Comment=open=/f ‚ðw’è‚·‚é‚ÆAƒ†[ƒU[’è‹`ŠÖ”‚ðŠÖ”“\‚è•t‚¯‚Ìˆê——‚É“o˜^‚·‚é‚±‚Æ‚ª‚Å‚«‚Ü‚·B_x000d__x000a_Maximized" xfId="1382"/>
    <cellStyle name="oft Excel]_x000d__x000a_Comment=open=/f ‚ðŽw’è‚·‚é‚ÆAƒ†[ƒU[’è‹`ŠÖ”‚ðŠÖ”“\‚è•t‚¯‚Ìˆê——‚É“o˜^‚·‚é‚±‚Æ‚ª‚Å‚«‚Ü‚·B_x000d__x000a_Maximized" xfId="1383"/>
    <cellStyle name="oft Excel]_x000d__x000a_Comment=The open=/f lines load custom functions into the Paste Function list._x000d__x000a_Maximized=2_x000d__x000a_Basics=1_x000d__x000a_A" xfId="1384"/>
    <cellStyle name="oft Excel]_x000d__x000a_Comment=The open=/f lines load custom functions into the Paste Function list._x000d__x000a_Maximized=3_x000d__x000a_Basics=1_x000d__x000a_A" xfId="1385"/>
    <cellStyle name="omma [0]_Mktg Prog" xfId="1386"/>
    <cellStyle name="ormal_Sheet1_1" xfId="1387"/>
    <cellStyle name="Output 2" xfId="1388"/>
    <cellStyle name="Output 2 2" xfId="2045"/>
    <cellStyle name="Output 2 2 2" xfId="2439"/>
    <cellStyle name="Output 2 2 2 2" xfId="3140"/>
    <cellStyle name="Output 2 2 3" xfId="3072"/>
    <cellStyle name="Output 2 3" xfId="2438"/>
    <cellStyle name="Output 2 3 2" xfId="3139"/>
    <cellStyle name="Output 2 4" xfId="3015"/>
    <cellStyle name="Output 3" xfId="2332"/>
    <cellStyle name="Output 3 2" xfId="2440"/>
    <cellStyle name="Output 3 2 2" xfId="3141"/>
    <cellStyle name="Output 3 3" xfId="3119"/>
    <cellStyle name="Output 4" xfId="165"/>
    <cellStyle name="Output 5" xfId="2998"/>
    <cellStyle name="Output 6" xfId="71"/>
    <cellStyle name="Output 7" xfId="3411"/>
    <cellStyle name="Ô Được nối kết" xfId="1378"/>
    <cellStyle name="p" xfId="1389"/>
    <cellStyle name="paint" xfId="1390"/>
    <cellStyle name="Pattern" xfId="1391"/>
    <cellStyle name="per.style" xfId="1392"/>
    <cellStyle name="Percent" xfId="3942" builtinId="5"/>
    <cellStyle name="Percent [0]" xfId="1393"/>
    <cellStyle name="Percent [00]" xfId="1394"/>
    <cellStyle name="Percent [2]" xfId="1395"/>
    <cellStyle name="Percent 10" xfId="2333"/>
    <cellStyle name="Percent 2" xfId="93"/>
    <cellStyle name="Percent 2 2" xfId="105"/>
    <cellStyle name="Percent 2 2 2" xfId="2046"/>
    <cellStyle name="Percent 2 3" xfId="185"/>
    <cellStyle name="Percent 3" xfId="103"/>
    <cellStyle name="Percent 3 2" xfId="1396"/>
    <cellStyle name="Percent 3 3" xfId="3407"/>
    <cellStyle name="Percent 4" xfId="2047"/>
    <cellStyle name="Percent 4 2" xfId="2974"/>
    <cellStyle name="Percent 5" xfId="2048"/>
    <cellStyle name="Percent 5 2" xfId="2975"/>
    <cellStyle name="Percent 6" xfId="2334"/>
    <cellStyle name="PERCENTAGE" xfId="1397"/>
    <cellStyle name="Pourcentage" xfId="1399"/>
    <cellStyle name="Pourcentage 2" xfId="2049"/>
    <cellStyle name="Pourcentage 2 2" xfId="2441"/>
    <cellStyle name="PrePop Currency (0)" xfId="1400"/>
    <cellStyle name="PrePop Currency (2)" xfId="1401"/>
    <cellStyle name="PrePop Units (0)" xfId="1402"/>
    <cellStyle name="PrePop Units (1)" xfId="1403"/>
    <cellStyle name="PrePop Units (2)" xfId="1404"/>
    <cellStyle name="pricing" xfId="1405"/>
    <cellStyle name="PSChar" xfId="1406"/>
    <cellStyle name="PSHeading" xfId="1407"/>
    <cellStyle name="PHONG" xfId="1398"/>
    <cellStyle name="regstoresfromspecstores" xfId="1408"/>
    <cellStyle name="RevList" xfId="1409"/>
    <cellStyle name="rlink_tiªn l­în_x001b_Hyperlink_TONG HOP KINH PHI" xfId="1410"/>
    <cellStyle name="rmal_ADAdot" xfId="1411"/>
    <cellStyle name="S—_x0008_" xfId="1412"/>
    <cellStyle name="s]_x000d__x000a_spooler=yes_x000d__x000a_load=_x000d__x000a_Beep=yes_x000d__x000a_NullPort=None_x000d__x000a_BorderWidth=3_x000d__x000a_CursorBlinkRate=1200_x000d__x000a_DoubleClickSpeed=452_x000d__x000a_Programs=co" xfId="1413"/>
    <cellStyle name="SAPBEXaggData" xfId="1414"/>
    <cellStyle name="SAPBEXaggData 2" xfId="2050"/>
    <cellStyle name="SAPBEXaggData 2 2" xfId="2443"/>
    <cellStyle name="SAPBEXaggData 2 2 2" xfId="3143"/>
    <cellStyle name="SAPBEXaggData 2 2 2 2" xfId="3757"/>
    <cellStyle name="SAPBEXaggData 2 2 3" xfId="3471"/>
    <cellStyle name="SAPBEXaggData 2 3" xfId="3073"/>
    <cellStyle name="SAPBEXaggData 2 3 2" xfId="3714"/>
    <cellStyle name="SAPBEXaggData 2 4" xfId="3424"/>
    <cellStyle name="SAPBEXaggData 3" xfId="2442"/>
    <cellStyle name="SAPBEXaggData 3 2" xfId="3142"/>
    <cellStyle name="SAPBEXaggData 3 2 2" xfId="3756"/>
    <cellStyle name="SAPBEXaggData 3 3" xfId="3470"/>
    <cellStyle name="SAPBEXaggData 4" xfId="3016"/>
    <cellStyle name="SAPBEXaggData 4 2" xfId="3665"/>
    <cellStyle name="SAPBEXaggData 5" xfId="3359"/>
    <cellStyle name="SAPBEXaggDataEmph" xfId="1415"/>
    <cellStyle name="SAPBEXaggDataEmph 2" xfId="2051"/>
    <cellStyle name="SAPBEXaggDataEmph 2 2" xfId="2445"/>
    <cellStyle name="SAPBEXaggDataEmph 2 2 2" xfId="3145"/>
    <cellStyle name="SAPBEXaggDataEmph 2 2 2 2" xfId="3759"/>
    <cellStyle name="SAPBEXaggDataEmph 2 2 3" xfId="3473"/>
    <cellStyle name="SAPBEXaggDataEmph 2 3" xfId="3074"/>
    <cellStyle name="SAPBEXaggDataEmph 2 3 2" xfId="3715"/>
    <cellStyle name="SAPBEXaggDataEmph 2 4" xfId="3425"/>
    <cellStyle name="SAPBEXaggDataEmph 3" xfId="2444"/>
    <cellStyle name="SAPBEXaggDataEmph 3 2" xfId="3144"/>
    <cellStyle name="SAPBEXaggDataEmph 3 2 2" xfId="3758"/>
    <cellStyle name="SAPBEXaggDataEmph 3 3" xfId="3472"/>
    <cellStyle name="SAPBEXaggDataEmph 4" xfId="3017"/>
    <cellStyle name="SAPBEXaggDataEmph 4 2" xfId="3666"/>
    <cellStyle name="SAPBEXaggDataEmph 5" xfId="3360"/>
    <cellStyle name="SAPBEXaggItem" xfId="1416"/>
    <cellStyle name="SAPBEXaggItem 2" xfId="2052"/>
    <cellStyle name="SAPBEXaggItem 2 2" xfId="2447"/>
    <cellStyle name="SAPBEXaggItem 2 2 2" xfId="3147"/>
    <cellStyle name="SAPBEXaggItem 2 2 2 2" xfId="3761"/>
    <cellStyle name="SAPBEXaggItem 2 2 3" xfId="3475"/>
    <cellStyle name="SAPBEXaggItem 2 3" xfId="3075"/>
    <cellStyle name="SAPBEXaggItem 2 3 2" xfId="3716"/>
    <cellStyle name="SAPBEXaggItem 2 4" xfId="3426"/>
    <cellStyle name="SAPBEXaggItem 3" xfId="2446"/>
    <cellStyle name="SAPBEXaggItem 3 2" xfId="3146"/>
    <cellStyle name="SAPBEXaggItem 3 2 2" xfId="3760"/>
    <cellStyle name="SAPBEXaggItem 3 3" xfId="3474"/>
    <cellStyle name="SAPBEXaggItem 4" xfId="3018"/>
    <cellStyle name="SAPBEXaggItem 4 2" xfId="3667"/>
    <cellStyle name="SAPBEXaggItem 5" xfId="3361"/>
    <cellStyle name="SAPBEXchaText" xfId="1417"/>
    <cellStyle name="SAPBEXexcBad7" xfId="1418"/>
    <cellStyle name="SAPBEXexcBad7 2" xfId="2053"/>
    <cellStyle name="SAPBEXexcBad7 2 2" xfId="2449"/>
    <cellStyle name="SAPBEXexcBad7 2 2 2" xfId="3149"/>
    <cellStyle name="SAPBEXexcBad7 2 2 2 2" xfId="3763"/>
    <cellStyle name="SAPBEXexcBad7 2 2 3" xfId="3477"/>
    <cellStyle name="SAPBEXexcBad7 2 3" xfId="3076"/>
    <cellStyle name="SAPBEXexcBad7 2 3 2" xfId="3717"/>
    <cellStyle name="SAPBEXexcBad7 2 4" xfId="3427"/>
    <cellStyle name="SAPBEXexcBad7 3" xfId="2448"/>
    <cellStyle name="SAPBEXexcBad7 3 2" xfId="3148"/>
    <cellStyle name="SAPBEXexcBad7 3 2 2" xfId="3762"/>
    <cellStyle name="SAPBEXexcBad7 3 3" xfId="3476"/>
    <cellStyle name="SAPBEXexcBad7 4" xfId="3019"/>
    <cellStyle name="SAPBEXexcBad7 4 2" xfId="3668"/>
    <cellStyle name="SAPBEXexcBad7 5" xfId="3362"/>
    <cellStyle name="SAPBEXexcBad8" xfId="1419"/>
    <cellStyle name="SAPBEXexcBad8 2" xfId="2054"/>
    <cellStyle name="SAPBEXexcBad8 2 2" xfId="2451"/>
    <cellStyle name="SAPBEXexcBad8 2 2 2" xfId="3151"/>
    <cellStyle name="SAPBEXexcBad8 2 2 2 2" xfId="3765"/>
    <cellStyle name="SAPBEXexcBad8 2 2 3" xfId="3479"/>
    <cellStyle name="SAPBEXexcBad8 2 3" xfId="3077"/>
    <cellStyle name="SAPBEXexcBad8 2 3 2" xfId="3718"/>
    <cellStyle name="SAPBEXexcBad8 2 4" xfId="3428"/>
    <cellStyle name="SAPBEXexcBad8 3" xfId="2450"/>
    <cellStyle name="SAPBEXexcBad8 3 2" xfId="3150"/>
    <cellStyle name="SAPBEXexcBad8 3 2 2" xfId="3764"/>
    <cellStyle name="SAPBEXexcBad8 3 3" xfId="3478"/>
    <cellStyle name="SAPBEXexcBad8 4" xfId="3020"/>
    <cellStyle name="SAPBEXexcBad8 4 2" xfId="3669"/>
    <cellStyle name="SAPBEXexcBad8 5" xfId="3363"/>
    <cellStyle name="SAPBEXexcBad9" xfId="1420"/>
    <cellStyle name="SAPBEXexcBad9 2" xfId="2055"/>
    <cellStyle name="SAPBEXexcBad9 2 2" xfId="2453"/>
    <cellStyle name="SAPBEXexcBad9 2 2 2" xfId="3153"/>
    <cellStyle name="SAPBEXexcBad9 2 2 2 2" xfId="3767"/>
    <cellStyle name="SAPBEXexcBad9 2 2 3" xfId="3481"/>
    <cellStyle name="SAPBEXexcBad9 2 3" xfId="3078"/>
    <cellStyle name="SAPBEXexcBad9 2 3 2" xfId="3719"/>
    <cellStyle name="SAPBEXexcBad9 2 4" xfId="3429"/>
    <cellStyle name="SAPBEXexcBad9 3" xfId="2452"/>
    <cellStyle name="SAPBEXexcBad9 3 2" xfId="3152"/>
    <cellStyle name="SAPBEXexcBad9 3 2 2" xfId="3766"/>
    <cellStyle name="SAPBEXexcBad9 3 3" xfId="3480"/>
    <cellStyle name="SAPBEXexcBad9 4" xfId="3021"/>
    <cellStyle name="SAPBEXexcBad9 4 2" xfId="3670"/>
    <cellStyle name="SAPBEXexcBad9 5" xfId="3364"/>
    <cellStyle name="SAPBEXexcCritical4" xfId="1421"/>
    <cellStyle name="SAPBEXexcCritical4 2" xfId="2056"/>
    <cellStyle name="SAPBEXexcCritical4 2 2" xfId="2455"/>
    <cellStyle name="SAPBEXexcCritical4 2 2 2" xfId="3155"/>
    <cellStyle name="SAPBEXexcCritical4 2 2 2 2" xfId="3769"/>
    <cellStyle name="SAPBEXexcCritical4 2 2 3" xfId="3483"/>
    <cellStyle name="SAPBEXexcCritical4 2 3" xfId="3079"/>
    <cellStyle name="SAPBEXexcCritical4 2 3 2" xfId="3720"/>
    <cellStyle name="SAPBEXexcCritical4 2 4" xfId="3430"/>
    <cellStyle name="SAPBEXexcCritical4 3" xfId="2454"/>
    <cellStyle name="SAPBEXexcCritical4 3 2" xfId="3154"/>
    <cellStyle name="SAPBEXexcCritical4 3 2 2" xfId="3768"/>
    <cellStyle name="SAPBEXexcCritical4 3 3" xfId="3482"/>
    <cellStyle name="SAPBEXexcCritical4 4" xfId="3022"/>
    <cellStyle name="SAPBEXexcCritical4 4 2" xfId="3671"/>
    <cellStyle name="SAPBEXexcCritical4 5" xfId="3365"/>
    <cellStyle name="SAPBEXexcCritical5" xfId="1422"/>
    <cellStyle name="SAPBEXexcCritical5 2" xfId="2057"/>
    <cellStyle name="SAPBEXexcCritical5 2 2" xfId="2457"/>
    <cellStyle name="SAPBEXexcCritical5 2 2 2" xfId="3157"/>
    <cellStyle name="SAPBEXexcCritical5 2 2 2 2" xfId="3771"/>
    <cellStyle name="SAPBEXexcCritical5 2 2 3" xfId="3485"/>
    <cellStyle name="SAPBEXexcCritical5 2 3" xfId="3080"/>
    <cellStyle name="SAPBEXexcCritical5 2 3 2" xfId="3721"/>
    <cellStyle name="SAPBEXexcCritical5 2 4" xfId="3431"/>
    <cellStyle name="SAPBEXexcCritical5 3" xfId="2456"/>
    <cellStyle name="SAPBEXexcCritical5 3 2" xfId="3156"/>
    <cellStyle name="SAPBEXexcCritical5 3 2 2" xfId="3770"/>
    <cellStyle name="SAPBEXexcCritical5 3 3" xfId="3484"/>
    <cellStyle name="SAPBEXexcCritical5 4" xfId="3023"/>
    <cellStyle name="SAPBEXexcCritical5 4 2" xfId="3672"/>
    <cellStyle name="SAPBEXexcCritical5 5" xfId="3366"/>
    <cellStyle name="SAPBEXexcCritical6" xfId="1423"/>
    <cellStyle name="SAPBEXexcCritical6 2" xfId="2058"/>
    <cellStyle name="SAPBEXexcCritical6 2 2" xfId="2459"/>
    <cellStyle name="SAPBEXexcCritical6 2 2 2" xfId="3159"/>
    <cellStyle name="SAPBEXexcCritical6 2 2 2 2" xfId="3773"/>
    <cellStyle name="SAPBEXexcCritical6 2 2 3" xfId="3487"/>
    <cellStyle name="SAPBEXexcCritical6 2 3" xfId="3081"/>
    <cellStyle name="SAPBEXexcCritical6 2 3 2" xfId="3722"/>
    <cellStyle name="SAPBEXexcCritical6 2 4" xfId="3432"/>
    <cellStyle name="SAPBEXexcCritical6 3" xfId="2458"/>
    <cellStyle name="SAPBEXexcCritical6 3 2" xfId="3158"/>
    <cellStyle name="SAPBEXexcCritical6 3 2 2" xfId="3772"/>
    <cellStyle name="SAPBEXexcCritical6 3 3" xfId="3486"/>
    <cellStyle name="SAPBEXexcCritical6 4" xfId="3024"/>
    <cellStyle name="SAPBEXexcCritical6 4 2" xfId="3673"/>
    <cellStyle name="SAPBEXexcCritical6 5" xfId="3367"/>
    <cellStyle name="SAPBEXexcGood1" xfId="1424"/>
    <cellStyle name="SAPBEXexcGood1 2" xfId="2059"/>
    <cellStyle name="SAPBEXexcGood1 2 2" xfId="2461"/>
    <cellStyle name="SAPBEXexcGood1 2 2 2" xfId="3161"/>
    <cellStyle name="SAPBEXexcGood1 2 2 2 2" xfId="3775"/>
    <cellStyle name="SAPBEXexcGood1 2 2 3" xfId="3489"/>
    <cellStyle name="SAPBEXexcGood1 2 3" xfId="3082"/>
    <cellStyle name="SAPBEXexcGood1 2 3 2" xfId="3723"/>
    <cellStyle name="SAPBEXexcGood1 2 4" xfId="3433"/>
    <cellStyle name="SAPBEXexcGood1 3" xfId="2460"/>
    <cellStyle name="SAPBEXexcGood1 3 2" xfId="3160"/>
    <cellStyle name="SAPBEXexcGood1 3 2 2" xfId="3774"/>
    <cellStyle name="SAPBEXexcGood1 3 3" xfId="3488"/>
    <cellStyle name="SAPBEXexcGood1 4" xfId="3025"/>
    <cellStyle name="SAPBEXexcGood1 4 2" xfId="3674"/>
    <cellStyle name="SAPBEXexcGood1 5" xfId="3368"/>
    <cellStyle name="SAPBEXexcGood2" xfId="1425"/>
    <cellStyle name="SAPBEXexcGood2 2" xfId="2060"/>
    <cellStyle name="SAPBEXexcGood2 2 2" xfId="2463"/>
    <cellStyle name="SAPBEXexcGood2 2 2 2" xfId="3163"/>
    <cellStyle name="SAPBEXexcGood2 2 2 2 2" xfId="3777"/>
    <cellStyle name="SAPBEXexcGood2 2 2 3" xfId="3491"/>
    <cellStyle name="SAPBEXexcGood2 2 3" xfId="3083"/>
    <cellStyle name="SAPBEXexcGood2 2 3 2" xfId="3724"/>
    <cellStyle name="SAPBEXexcGood2 2 4" xfId="3434"/>
    <cellStyle name="SAPBEXexcGood2 3" xfId="2462"/>
    <cellStyle name="SAPBEXexcGood2 3 2" xfId="3162"/>
    <cellStyle name="SAPBEXexcGood2 3 2 2" xfId="3776"/>
    <cellStyle name="SAPBEXexcGood2 3 3" xfId="3490"/>
    <cellStyle name="SAPBEXexcGood2 4" xfId="3026"/>
    <cellStyle name="SAPBEXexcGood2 4 2" xfId="3675"/>
    <cellStyle name="SAPBEXexcGood2 5" xfId="3369"/>
    <cellStyle name="SAPBEXexcGood3" xfId="1426"/>
    <cellStyle name="SAPBEXexcGood3 2" xfId="2061"/>
    <cellStyle name="SAPBEXexcGood3 2 2" xfId="2465"/>
    <cellStyle name="SAPBEXexcGood3 2 2 2" xfId="3165"/>
    <cellStyle name="SAPBEXexcGood3 2 2 2 2" xfId="3779"/>
    <cellStyle name="SAPBEXexcGood3 2 2 3" xfId="3493"/>
    <cellStyle name="SAPBEXexcGood3 2 3" xfId="3084"/>
    <cellStyle name="SAPBEXexcGood3 2 3 2" xfId="3725"/>
    <cellStyle name="SAPBEXexcGood3 2 4" xfId="3435"/>
    <cellStyle name="SAPBEXexcGood3 3" xfId="2464"/>
    <cellStyle name="SAPBEXexcGood3 3 2" xfId="3164"/>
    <cellStyle name="SAPBEXexcGood3 3 2 2" xfId="3778"/>
    <cellStyle name="SAPBEXexcGood3 3 3" xfId="3492"/>
    <cellStyle name="SAPBEXexcGood3 4" xfId="3027"/>
    <cellStyle name="SAPBEXexcGood3 4 2" xfId="3676"/>
    <cellStyle name="SAPBEXexcGood3 5" xfId="3370"/>
    <cellStyle name="SAPBEXfilterDrill" xfId="1427"/>
    <cellStyle name="SAPBEXfilterItem" xfId="1428"/>
    <cellStyle name="SAPBEXfilterText" xfId="1429"/>
    <cellStyle name="SAPBEXformats" xfId="1430"/>
    <cellStyle name="SAPBEXformats 2" xfId="2062"/>
    <cellStyle name="SAPBEXformats 2 2" xfId="2467"/>
    <cellStyle name="SAPBEXformats 2 2 2" xfId="3167"/>
    <cellStyle name="SAPBEXformats 2 2 2 2" xfId="3781"/>
    <cellStyle name="SAPBEXformats 2 2 3" xfId="3495"/>
    <cellStyle name="SAPBEXformats 2 3" xfId="3085"/>
    <cellStyle name="SAPBEXformats 2 3 2" xfId="3726"/>
    <cellStyle name="SAPBEXformats 2 4" xfId="3436"/>
    <cellStyle name="SAPBEXformats 3" xfId="2466"/>
    <cellStyle name="SAPBEXformats 3 2" xfId="3166"/>
    <cellStyle name="SAPBEXformats 3 2 2" xfId="3780"/>
    <cellStyle name="SAPBEXformats 3 3" xfId="3494"/>
    <cellStyle name="SAPBEXformats 4" xfId="3028"/>
    <cellStyle name="SAPBEXformats 4 2" xfId="3677"/>
    <cellStyle name="SAPBEXformats 5" xfId="3371"/>
    <cellStyle name="SAPBEXheaderItem" xfId="1431"/>
    <cellStyle name="SAPBEXheaderText" xfId="1432"/>
    <cellStyle name="SAPBEXresData" xfId="1433"/>
    <cellStyle name="SAPBEXresData 2" xfId="2063"/>
    <cellStyle name="SAPBEXresData 2 2" xfId="2469"/>
    <cellStyle name="SAPBEXresData 2 2 2" xfId="3169"/>
    <cellStyle name="SAPBEXresData 2 2 2 2" xfId="3783"/>
    <cellStyle name="SAPBEXresData 2 2 3" xfId="3497"/>
    <cellStyle name="SAPBEXresData 2 3" xfId="3086"/>
    <cellStyle name="SAPBEXresData 2 3 2" xfId="3727"/>
    <cellStyle name="SAPBEXresData 2 4" xfId="3437"/>
    <cellStyle name="SAPBEXresData 3" xfId="2468"/>
    <cellStyle name="SAPBEXresData 3 2" xfId="3168"/>
    <cellStyle name="SAPBEXresData 3 2 2" xfId="3782"/>
    <cellStyle name="SAPBEXresData 3 3" xfId="3496"/>
    <cellStyle name="SAPBEXresData 4" xfId="3029"/>
    <cellStyle name="SAPBEXresData 4 2" xfId="3678"/>
    <cellStyle name="SAPBEXresData 5" xfId="3372"/>
    <cellStyle name="SAPBEXresDataEmph" xfId="1434"/>
    <cellStyle name="SAPBEXresDataEmph 2" xfId="2064"/>
    <cellStyle name="SAPBEXresDataEmph 2 2" xfId="2471"/>
    <cellStyle name="SAPBEXresDataEmph 2 2 2" xfId="3171"/>
    <cellStyle name="SAPBEXresDataEmph 2 2 2 2" xfId="3785"/>
    <cellStyle name="SAPBEXresDataEmph 2 2 3" xfId="3499"/>
    <cellStyle name="SAPBEXresDataEmph 2 3" xfId="3087"/>
    <cellStyle name="SAPBEXresDataEmph 2 3 2" xfId="3728"/>
    <cellStyle name="SAPBEXresDataEmph 2 4" xfId="3438"/>
    <cellStyle name="SAPBEXresDataEmph 3" xfId="2470"/>
    <cellStyle name="SAPBEXresDataEmph 3 2" xfId="3170"/>
    <cellStyle name="SAPBEXresDataEmph 3 2 2" xfId="3784"/>
    <cellStyle name="SAPBEXresDataEmph 3 3" xfId="3498"/>
    <cellStyle name="SAPBEXresDataEmph 4" xfId="3030"/>
    <cellStyle name="SAPBEXresDataEmph 4 2" xfId="3679"/>
    <cellStyle name="SAPBEXresDataEmph 5" xfId="3373"/>
    <cellStyle name="SAPBEXresItem" xfId="1435"/>
    <cellStyle name="SAPBEXresItem 2" xfId="2065"/>
    <cellStyle name="SAPBEXresItem 2 2" xfId="2473"/>
    <cellStyle name="SAPBEXresItem 2 2 2" xfId="3173"/>
    <cellStyle name="SAPBEXresItem 2 2 2 2" xfId="3787"/>
    <cellStyle name="SAPBEXresItem 2 2 3" xfId="3501"/>
    <cellStyle name="SAPBEXresItem 2 3" xfId="3088"/>
    <cellStyle name="SAPBEXresItem 2 3 2" xfId="3729"/>
    <cellStyle name="SAPBEXresItem 2 4" xfId="3439"/>
    <cellStyle name="SAPBEXresItem 3" xfId="2472"/>
    <cellStyle name="SAPBEXresItem 3 2" xfId="3172"/>
    <cellStyle name="SAPBEXresItem 3 2 2" xfId="3786"/>
    <cellStyle name="SAPBEXresItem 3 3" xfId="3500"/>
    <cellStyle name="SAPBEXresItem 4" xfId="3031"/>
    <cellStyle name="SAPBEXresItem 4 2" xfId="3680"/>
    <cellStyle name="SAPBEXresItem 5" xfId="3374"/>
    <cellStyle name="SAPBEXstdData" xfId="1436"/>
    <cellStyle name="SAPBEXstdData 2" xfId="2066"/>
    <cellStyle name="SAPBEXstdData 2 2" xfId="2475"/>
    <cellStyle name="SAPBEXstdData 2 2 2" xfId="3175"/>
    <cellStyle name="SAPBEXstdData 2 2 2 2" xfId="3789"/>
    <cellStyle name="SAPBEXstdData 2 2 3" xfId="3503"/>
    <cellStyle name="SAPBEXstdData 2 3" xfId="3089"/>
    <cellStyle name="SAPBEXstdData 2 3 2" xfId="3730"/>
    <cellStyle name="SAPBEXstdData 2 4" xfId="3440"/>
    <cellStyle name="SAPBEXstdData 3" xfId="2474"/>
    <cellStyle name="SAPBEXstdData 3 2" xfId="3174"/>
    <cellStyle name="SAPBEXstdData 3 2 2" xfId="3788"/>
    <cellStyle name="SAPBEXstdData 3 3" xfId="3502"/>
    <cellStyle name="SAPBEXstdData 4" xfId="3032"/>
    <cellStyle name="SAPBEXstdData 4 2" xfId="3681"/>
    <cellStyle name="SAPBEXstdData 5" xfId="3375"/>
    <cellStyle name="SAPBEXstdDataEmph" xfId="1437"/>
    <cellStyle name="SAPBEXstdDataEmph 2" xfId="2067"/>
    <cellStyle name="SAPBEXstdDataEmph 2 2" xfId="2477"/>
    <cellStyle name="SAPBEXstdDataEmph 2 2 2" xfId="3177"/>
    <cellStyle name="SAPBEXstdDataEmph 2 2 2 2" xfId="3791"/>
    <cellStyle name="SAPBEXstdDataEmph 2 2 3" xfId="3505"/>
    <cellStyle name="SAPBEXstdDataEmph 2 3" xfId="3090"/>
    <cellStyle name="SAPBEXstdDataEmph 2 3 2" xfId="3731"/>
    <cellStyle name="SAPBEXstdDataEmph 2 4" xfId="3441"/>
    <cellStyle name="SAPBEXstdDataEmph 3" xfId="2476"/>
    <cellStyle name="SAPBEXstdDataEmph 3 2" xfId="3176"/>
    <cellStyle name="SAPBEXstdDataEmph 3 2 2" xfId="3790"/>
    <cellStyle name="SAPBEXstdDataEmph 3 3" xfId="3504"/>
    <cellStyle name="SAPBEXstdDataEmph 4" xfId="3033"/>
    <cellStyle name="SAPBEXstdDataEmph 4 2" xfId="3682"/>
    <cellStyle name="SAPBEXstdDataEmph 5" xfId="3376"/>
    <cellStyle name="SAPBEXstdItem" xfId="1438"/>
    <cellStyle name="SAPBEXstdItem 2" xfId="2068"/>
    <cellStyle name="SAPBEXstdItem 2 2" xfId="2479"/>
    <cellStyle name="SAPBEXstdItem 2 2 2" xfId="3179"/>
    <cellStyle name="SAPBEXstdItem 2 2 2 2" xfId="3793"/>
    <cellStyle name="SAPBEXstdItem 2 2 3" xfId="3507"/>
    <cellStyle name="SAPBEXstdItem 2 3" xfId="3091"/>
    <cellStyle name="SAPBEXstdItem 2 3 2" xfId="3732"/>
    <cellStyle name="SAPBEXstdItem 2 4" xfId="3442"/>
    <cellStyle name="SAPBEXstdItem 3" xfId="2478"/>
    <cellStyle name="SAPBEXstdItem 3 2" xfId="3178"/>
    <cellStyle name="SAPBEXstdItem 3 2 2" xfId="3792"/>
    <cellStyle name="SAPBEXstdItem 3 3" xfId="3506"/>
    <cellStyle name="SAPBEXstdItem 4" xfId="3034"/>
    <cellStyle name="SAPBEXstdItem 4 2" xfId="3683"/>
    <cellStyle name="SAPBEXstdItem 5" xfId="3377"/>
    <cellStyle name="SAPBEXtitle" xfId="1439"/>
    <cellStyle name="SAPBEXtitle 2" xfId="2069"/>
    <cellStyle name="SAPBEXtitle 2 2" xfId="2481"/>
    <cellStyle name="SAPBEXtitle 2 2 2" xfId="3181"/>
    <cellStyle name="SAPBEXtitle 2 2 2 2" xfId="3795"/>
    <cellStyle name="SAPBEXtitle 2 2 3" xfId="3509"/>
    <cellStyle name="SAPBEXtitle 2 3" xfId="3092"/>
    <cellStyle name="SAPBEXtitle 2 3 2" xfId="3733"/>
    <cellStyle name="SAPBEXtitle 2 4" xfId="3443"/>
    <cellStyle name="SAPBEXtitle 3" xfId="2480"/>
    <cellStyle name="SAPBEXtitle 3 2" xfId="3180"/>
    <cellStyle name="SAPBEXtitle 3 2 2" xfId="3794"/>
    <cellStyle name="SAPBEXtitle 3 3" xfId="3508"/>
    <cellStyle name="SAPBEXtitle 4" xfId="3035"/>
    <cellStyle name="SAPBEXtitle 4 2" xfId="3684"/>
    <cellStyle name="SAPBEXtitle 5" xfId="3378"/>
    <cellStyle name="SAPBEXundefined" xfId="1440"/>
    <cellStyle name="SAPBEXundefined 2" xfId="2070"/>
    <cellStyle name="SAPBEXundefined 2 2" xfId="2483"/>
    <cellStyle name="SAPBEXundefined 2 2 2" xfId="3183"/>
    <cellStyle name="SAPBEXundefined 2 2 2 2" xfId="3797"/>
    <cellStyle name="SAPBEXundefined 2 2 3" xfId="3511"/>
    <cellStyle name="SAPBEXundefined 2 3" xfId="3093"/>
    <cellStyle name="SAPBEXundefined 2 3 2" xfId="3734"/>
    <cellStyle name="SAPBEXundefined 2 4" xfId="3444"/>
    <cellStyle name="SAPBEXundefined 3" xfId="2482"/>
    <cellStyle name="SAPBEXundefined 3 2" xfId="3182"/>
    <cellStyle name="SAPBEXundefined 3 2 2" xfId="3796"/>
    <cellStyle name="SAPBEXundefined 3 3" xfId="3510"/>
    <cellStyle name="SAPBEXundefined 4" xfId="3036"/>
    <cellStyle name="SAPBEXundefined 4 2" xfId="3685"/>
    <cellStyle name="SAPBEXundefined 5" xfId="3379"/>
    <cellStyle name="serJet 1200 Series PCL 6" xfId="1441"/>
    <cellStyle name="SHADEDSTORES" xfId="1442"/>
    <cellStyle name="SHADEDSTORES 2" xfId="2071"/>
    <cellStyle name="SHADEDSTORES 2 2" xfId="2485"/>
    <cellStyle name="SHADEDSTORES 3" xfId="2484"/>
    <cellStyle name="so" xfId="1443"/>
    <cellStyle name="SO%" xfId="1444"/>
    <cellStyle name="so_Book1" xfId="1445"/>
    <cellStyle name="songuyen" xfId="1446"/>
    <cellStyle name="specstores" xfId="1447"/>
    <cellStyle name="Standard" xfId="2335"/>
    <cellStyle name="Standard 2" xfId="2976"/>
    <cellStyle name="Standard_AAbgleich" xfId="2977"/>
    <cellStyle name="STT" xfId="1448"/>
    <cellStyle name="STTDG" xfId="1449"/>
    <cellStyle name="style" xfId="2336"/>
    <cellStyle name="Style 1" xfId="1450"/>
    <cellStyle name="Style 10" xfId="1451"/>
    <cellStyle name="Style 100" xfId="1452"/>
    <cellStyle name="Style 101" xfId="1453"/>
    <cellStyle name="Style 102" xfId="1454"/>
    <cellStyle name="Style 103" xfId="1455"/>
    <cellStyle name="Style 104" xfId="1456"/>
    <cellStyle name="Style 105" xfId="1457"/>
    <cellStyle name="Style 106" xfId="1458"/>
    <cellStyle name="Style 107" xfId="1459"/>
    <cellStyle name="Style 108" xfId="1460"/>
    <cellStyle name="Style 109" xfId="1461"/>
    <cellStyle name="Style 11" xfId="1462"/>
    <cellStyle name="Style 110" xfId="1463"/>
    <cellStyle name="Style 111" xfId="1464"/>
    <cellStyle name="Style 112" xfId="1465"/>
    <cellStyle name="Style 113" xfId="1466"/>
    <cellStyle name="Style 114" xfId="1467"/>
    <cellStyle name="Style 115" xfId="1468"/>
    <cellStyle name="Style 116" xfId="1469"/>
    <cellStyle name="Style 117" xfId="1470"/>
    <cellStyle name="Style 118" xfId="1471"/>
    <cellStyle name="Style 119" xfId="1472"/>
    <cellStyle name="Style 12" xfId="1473"/>
    <cellStyle name="Style 120" xfId="1474"/>
    <cellStyle name="Style 121" xfId="1475"/>
    <cellStyle name="Style 122" xfId="1476"/>
    <cellStyle name="Style 123" xfId="1477"/>
    <cellStyle name="Style 124" xfId="1478"/>
    <cellStyle name="Style 125" xfId="1479"/>
    <cellStyle name="Style 126" xfId="1480"/>
    <cellStyle name="Style 127" xfId="1481"/>
    <cellStyle name="Style 128" xfId="1482"/>
    <cellStyle name="Style 129" xfId="1483"/>
    <cellStyle name="Style 13" xfId="1484"/>
    <cellStyle name="Style 130" xfId="1485"/>
    <cellStyle name="Style 131" xfId="1486"/>
    <cellStyle name="Style 132" xfId="1487"/>
    <cellStyle name="Style 133" xfId="1488"/>
    <cellStyle name="Style 134" xfId="1489"/>
    <cellStyle name="Style 135" xfId="1490"/>
    <cellStyle name="Style 135 2" xfId="2072"/>
    <cellStyle name="Style 135 2 2" xfId="2486"/>
    <cellStyle name="Style 136" xfId="1491"/>
    <cellStyle name="Style 137" xfId="1492"/>
    <cellStyle name="Style 138" xfId="1493"/>
    <cellStyle name="Style 139" xfId="1494"/>
    <cellStyle name="Style 14" xfId="1495"/>
    <cellStyle name="Style 140" xfId="1496"/>
    <cellStyle name="Style 140 2" xfId="2073"/>
    <cellStyle name="Style 140 2 2" xfId="2487"/>
    <cellStyle name="Style 141" xfId="1497"/>
    <cellStyle name="Style 142" xfId="1498"/>
    <cellStyle name="Style 143" xfId="1499"/>
    <cellStyle name="Style 144" xfId="1500"/>
    <cellStyle name="Style 145" xfId="1501"/>
    <cellStyle name="Style 146" xfId="1502"/>
    <cellStyle name="Style 147" xfId="1503"/>
    <cellStyle name="Style 148" xfId="1504"/>
    <cellStyle name="Style 149" xfId="1505"/>
    <cellStyle name="Style 15" xfId="1506"/>
    <cellStyle name="Style 150" xfId="1507"/>
    <cellStyle name="Style 151" xfId="1508"/>
    <cellStyle name="Style 152" xfId="1509"/>
    <cellStyle name="Style 153" xfId="1510"/>
    <cellStyle name="Style 154" xfId="1511"/>
    <cellStyle name="Style 155" xfId="1512"/>
    <cellStyle name="Style 156" xfId="1513"/>
    <cellStyle name="Style 157" xfId="1514"/>
    <cellStyle name="Style 158" xfId="1515"/>
    <cellStyle name="Style 159" xfId="1516"/>
    <cellStyle name="Style 16" xfId="1517"/>
    <cellStyle name="Style 160" xfId="1518"/>
    <cellStyle name="Style 161" xfId="1519"/>
    <cellStyle name="Style 162" xfId="1520"/>
    <cellStyle name="Style 163" xfId="1521"/>
    <cellStyle name="Style 17" xfId="1522"/>
    <cellStyle name="Style 18" xfId="1523"/>
    <cellStyle name="Style 19" xfId="1524"/>
    <cellStyle name="Style 2" xfId="1525"/>
    <cellStyle name="Style 20" xfId="1526"/>
    <cellStyle name="Style 21" xfId="1527"/>
    <cellStyle name="Style 22" xfId="1528"/>
    <cellStyle name="Style 23" xfId="1529"/>
    <cellStyle name="Style 24" xfId="1530"/>
    <cellStyle name="Style 25" xfId="1531"/>
    <cellStyle name="Style 26" xfId="1532"/>
    <cellStyle name="Style 27" xfId="1533"/>
    <cellStyle name="Style 28" xfId="1534"/>
    <cellStyle name="Style 29" xfId="1535"/>
    <cellStyle name="Style 3" xfId="1536"/>
    <cellStyle name="Style 30" xfId="1537"/>
    <cellStyle name="Style 31" xfId="1538"/>
    <cellStyle name="Style 32" xfId="1539"/>
    <cellStyle name="Style 33" xfId="1540"/>
    <cellStyle name="Style 34" xfId="1541"/>
    <cellStyle name="Style 35" xfId="1542"/>
    <cellStyle name="Style 36" xfId="1543"/>
    <cellStyle name="Style 37" xfId="1544"/>
    <cellStyle name="Style 38" xfId="1545"/>
    <cellStyle name="Style 39" xfId="1546"/>
    <cellStyle name="Style 4" xfId="1547"/>
    <cellStyle name="Style 40" xfId="1548"/>
    <cellStyle name="Style 41" xfId="1549"/>
    <cellStyle name="Style 42" xfId="1550"/>
    <cellStyle name="Style 43" xfId="1551"/>
    <cellStyle name="Style 44" xfId="1552"/>
    <cellStyle name="Style 45" xfId="1553"/>
    <cellStyle name="Style 46" xfId="1554"/>
    <cellStyle name="Style 47" xfId="1555"/>
    <cellStyle name="Style 48" xfId="1556"/>
    <cellStyle name="Style 49" xfId="1557"/>
    <cellStyle name="Style 5" xfId="1558"/>
    <cellStyle name="Style 50" xfId="1559"/>
    <cellStyle name="Style 51" xfId="1560"/>
    <cellStyle name="Style 52" xfId="1561"/>
    <cellStyle name="Style 53" xfId="1562"/>
    <cellStyle name="Style 54" xfId="1563"/>
    <cellStyle name="Style 55" xfId="1564"/>
    <cellStyle name="Style 56" xfId="1565"/>
    <cellStyle name="Style 57" xfId="1566"/>
    <cellStyle name="Style 58" xfId="1567"/>
    <cellStyle name="Style 59" xfId="1568"/>
    <cellStyle name="Style 6" xfId="1569"/>
    <cellStyle name="Style 60" xfId="1570"/>
    <cellStyle name="Style 61" xfId="1571"/>
    <cellStyle name="Style 62" xfId="1572"/>
    <cellStyle name="Style 63" xfId="1573"/>
    <cellStyle name="Style 64" xfId="1574"/>
    <cellStyle name="Style 65" xfId="1575"/>
    <cellStyle name="Style 66" xfId="1576"/>
    <cellStyle name="Style 67" xfId="1577"/>
    <cellStyle name="Style 68" xfId="1578"/>
    <cellStyle name="Style 69" xfId="1579"/>
    <cellStyle name="Style 7" xfId="1580"/>
    <cellStyle name="Style 70" xfId="1581"/>
    <cellStyle name="Style 71" xfId="1582"/>
    <cellStyle name="Style 72" xfId="1583"/>
    <cellStyle name="Style 73" xfId="1584"/>
    <cellStyle name="Style 74" xfId="1585"/>
    <cellStyle name="Style 75" xfId="1586"/>
    <cellStyle name="Style 76" xfId="1587"/>
    <cellStyle name="Style 77" xfId="1588"/>
    <cellStyle name="Style 78" xfId="1589"/>
    <cellStyle name="Style 79" xfId="1590"/>
    <cellStyle name="Style 8" xfId="1591"/>
    <cellStyle name="Style 80" xfId="1592"/>
    <cellStyle name="Style 81" xfId="1593"/>
    <cellStyle name="Style 82" xfId="1594"/>
    <cellStyle name="Style 83" xfId="1595"/>
    <cellStyle name="Style 84" xfId="1596"/>
    <cellStyle name="Style 85" xfId="1597"/>
    <cellStyle name="Style 86" xfId="1598"/>
    <cellStyle name="Style 87" xfId="1599"/>
    <cellStyle name="Style 88" xfId="1600"/>
    <cellStyle name="Style 89" xfId="1601"/>
    <cellStyle name="Style 9" xfId="1602"/>
    <cellStyle name="Style 90" xfId="1603"/>
    <cellStyle name="Style 91" xfId="1604"/>
    <cellStyle name="Style 92" xfId="1605"/>
    <cellStyle name="Style 93" xfId="1606"/>
    <cellStyle name="Style 94" xfId="1607"/>
    <cellStyle name="Style 95" xfId="1608"/>
    <cellStyle name="Style 96" xfId="1609"/>
    <cellStyle name="Style 97" xfId="1610"/>
    <cellStyle name="Style 98" xfId="1611"/>
    <cellStyle name="Style 99" xfId="1612"/>
    <cellStyle name="Style Date" xfId="1613"/>
    <cellStyle name="Style Date 2" xfId="2074"/>
    <cellStyle name="Style Date 2 2" xfId="2488"/>
    <cellStyle name="style_1" xfId="1614"/>
    <cellStyle name="subhead" xfId="1615"/>
    <cellStyle name="Subtotal" xfId="1616"/>
    <cellStyle name="symbol" xfId="1617"/>
    <cellStyle name="T" xfId="1618"/>
    <cellStyle name="T 2" xfId="2075"/>
    <cellStyle name="T 2 2" xfId="2490"/>
    <cellStyle name="T 3" xfId="2489"/>
    <cellStyle name="T_50-BB Vung tau 2011" xfId="2337"/>
    <cellStyle name="T_50-BB Vung tau 2011 2" xfId="2491"/>
    <cellStyle name="T_50-BB Vung tau 2011_27-8Tong hop PA uoc 2012-DT 2013 -PA 420.000 ty-490.000 ty chuyen doi" xfId="2338"/>
    <cellStyle name="T_50-BB Vung tau 2011_27-8Tong hop PA uoc 2012-DT 2013 -PA 420.000 ty-490.000 ty chuyen doi 2" xfId="2492"/>
    <cellStyle name="T_BANG LUONG MOI KSDH va KSDC (co phu cap khu vuc)" xfId="1619"/>
    <cellStyle name="T_BANG LUONG MOI KSDH va KSDC (co phu cap khu vuc) 2" xfId="2076"/>
    <cellStyle name="T_BANG LUONG MOI KSDH va KSDC (co phu cap khu vuc) 2 2" xfId="2494"/>
    <cellStyle name="T_BANG LUONG MOI KSDH va KSDC (co phu cap khu vuc) 3" xfId="2493"/>
    <cellStyle name="T_bao cao" xfId="1620"/>
    <cellStyle name="T_bao cao 2" xfId="2077"/>
    <cellStyle name="T_bao cao 2 2" xfId="2496"/>
    <cellStyle name="T_bao cao 3" xfId="2495"/>
    <cellStyle name="T_Bao cao so lieu kiem toan nam 2007 sua" xfId="1621"/>
    <cellStyle name="T_Bao cao so lieu kiem toan nam 2007 sua 2" xfId="2078"/>
    <cellStyle name="T_Bao cao so lieu kiem toan nam 2007 sua 2 2" xfId="2498"/>
    <cellStyle name="T_Bao cao so lieu kiem toan nam 2007 sua 3" xfId="2497"/>
    <cellStyle name="T_BBTNG-06" xfId="1622"/>
    <cellStyle name="T_BBTNG-06 2" xfId="2079"/>
    <cellStyle name="T_BBTNG-06 2 2" xfId="2500"/>
    <cellStyle name="T_BBTNG-06 3" xfId="2499"/>
    <cellStyle name="T_BC CTMT-2008 Ttinh" xfId="1623"/>
    <cellStyle name="T_BC CTMT-2008 Ttinh 2" xfId="2080"/>
    <cellStyle name="T_BC CTMT-2008 Ttinh 2 2" xfId="2502"/>
    <cellStyle name="T_BC CTMT-2008 Ttinh 3" xfId="2501"/>
    <cellStyle name="T_BC CTMT-2008 Ttinh_bieu tong hop" xfId="1624"/>
    <cellStyle name="T_BC CTMT-2008 Ttinh_bieu tong hop 2" xfId="2081"/>
    <cellStyle name="T_BC CTMT-2008 Ttinh_bieu tong hop 2 2" xfId="2504"/>
    <cellStyle name="T_BC CTMT-2008 Ttinh_bieu tong hop 3" xfId="2503"/>
    <cellStyle name="T_BC CTMT-2008 Ttinh_Tong hop ra soat von ung 2011 -Chau" xfId="1625"/>
    <cellStyle name="T_BC CTMT-2008 Ttinh_Tong hop ra soat von ung 2011 -Chau 2" xfId="2082"/>
    <cellStyle name="T_BC CTMT-2008 Ttinh_Tong hop ra soat von ung 2011 -Chau 2 2" xfId="2506"/>
    <cellStyle name="T_BC CTMT-2008 Ttinh_Tong hop ra soat von ung 2011 -Chau 3" xfId="2505"/>
    <cellStyle name="T_BC CTMT-2008 Ttinh_Tong hop -Yte-Giao thong-Thuy loi-24-6" xfId="1626"/>
    <cellStyle name="T_BC CTMT-2008 Ttinh_Tong hop -Yte-Giao thong-Thuy loi-24-6 2" xfId="2083"/>
    <cellStyle name="T_BC CTMT-2008 Ttinh_Tong hop -Yte-Giao thong-Thuy loi-24-6 2 2" xfId="2508"/>
    <cellStyle name="T_BC CTMT-2008 Ttinh_Tong hop -Yte-Giao thong-Thuy loi-24-6 3" xfId="2507"/>
    <cellStyle name="T_Bc_tuan_1_CKy_6_KONTUM" xfId="1627"/>
    <cellStyle name="T_Bc_tuan_1_CKy_6_KONTUM 2" xfId="2084"/>
    <cellStyle name="T_Bc_tuan_1_CKy_6_KONTUM 2 2" xfId="2510"/>
    <cellStyle name="T_Bc_tuan_1_CKy_6_KONTUM 3" xfId="2509"/>
    <cellStyle name="T_Bc_tuan_1_CKy_6_KONTUM_Book1" xfId="1628"/>
    <cellStyle name="T_Bc_tuan_1_CKy_6_KONTUM_Book1 2" xfId="2085"/>
    <cellStyle name="T_Bc_tuan_1_CKy_6_KONTUM_Book1 2 2" xfId="2512"/>
    <cellStyle name="T_Bc_tuan_1_CKy_6_KONTUM_Book1 2 2 2" xfId="3185"/>
    <cellStyle name="T_Bc_tuan_1_CKy_6_KONTUM_Book1 2 2 2 2" xfId="3799"/>
    <cellStyle name="T_Bc_tuan_1_CKy_6_KONTUM_Book1 2 2 3" xfId="3513"/>
    <cellStyle name="T_Bc_tuan_1_CKy_6_KONTUM_Book1 2 3" xfId="3094"/>
    <cellStyle name="T_Bc_tuan_1_CKy_6_KONTUM_Book1 2 3 2" xfId="3735"/>
    <cellStyle name="T_Bc_tuan_1_CKy_6_KONTUM_Book1 2 4" xfId="3445"/>
    <cellStyle name="T_Bc_tuan_1_CKy_6_KONTUM_Book1 3" xfId="2511"/>
    <cellStyle name="T_Bc_tuan_1_CKy_6_KONTUM_Book1 3 2" xfId="3184"/>
    <cellStyle name="T_Bc_tuan_1_CKy_6_KONTUM_Book1 3 2 2" xfId="3798"/>
    <cellStyle name="T_Bc_tuan_1_CKy_6_KONTUM_Book1 3 3" xfId="3512"/>
    <cellStyle name="T_Bc_tuan_1_CKy_6_KONTUM_Book1 4" xfId="3037"/>
    <cellStyle name="T_Bc_tuan_1_CKy_6_KONTUM_Book1 4 2" xfId="3686"/>
    <cellStyle name="T_Bc_tuan_1_CKy_6_KONTUM_Book1 5" xfId="3380"/>
    <cellStyle name="T_bieu 1" xfId="2339"/>
    <cellStyle name="T_bieu 1 2" xfId="2513"/>
    <cellStyle name="T_bieu 2" xfId="2340"/>
    <cellStyle name="T_bieu 2 2" xfId="2514"/>
    <cellStyle name="T_bieu 4" xfId="2341"/>
    <cellStyle name="T_bieu 4 2" xfId="2515"/>
    <cellStyle name="T_Bieu mau danh muc du an thuoc CTMTQG nam 2008" xfId="1629"/>
    <cellStyle name="T_Bieu mau danh muc du an thuoc CTMTQG nam 2008 2" xfId="2086"/>
    <cellStyle name="T_Bieu mau danh muc du an thuoc CTMTQG nam 2008 2 2" xfId="2517"/>
    <cellStyle name="T_Bieu mau danh muc du an thuoc CTMTQG nam 2008 3" xfId="2516"/>
    <cellStyle name="T_Bieu mau danh muc du an thuoc CTMTQG nam 2008_bieu tong hop" xfId="1630"/>
    <cellStyle name="T_Bieu mau danh muc du an thuoc CTMTQG nam 2008_bieu tong hop 2" xfId="2087"/>
    <cellStyle name="T_Bieu mau danh muc du an thuoc CTMTQG nam 2008_bieu tong hop 2 2" xfId="2519"/>
    <cellStyle name="T_Bieu mau danh muc du an thuoc CTMTQG nam 2008_bieu tong hop 3" xfId="2518"/>
    <cellStyle name="T_Bieu mau danh muc du an thuoc CTMTQG nam 2008_Tong hop ra soat von ung 2011 -Chau" xfId="1631"/>
    <cellStyle name="T_Bieu mau danh muc du an thuoc CTMTQG nam 2008_Tong hop ra soat von ung 2011 -Chau 2" xfId="2088"/>
    <cellStyle name="T_Bieu mau danh muc du an thuoc CTMTQG nam 2008_Tong hop ra soat von ung 2011 -Chau 2 2" xfId="2521"/>
    <cellStyle name="T_Bieu mau danh muc du an thuoc CTMTQG nam 2008_Tong hop ra soat von ung 2011 -Chau 3" xfId="2520"/>
    <cellStyle name="T_Bieu mau danh muc du an thuoc CTMTQG nam 2008_Tong hop -Yte-Giao thong-Thuy loi-24-6" xfId="1632"/>
    <cellStyle name="T_Bieu mau danh muc du an thuoc CTMTQG nam 2008_Tong hop -Yte-Giao thong-Thuy loi-24-6 2" xfId="2089"/>
    <cellStyle name="T_Bieu mau danh muc du an thuoc CTMTQG nam 2008_Tong hop -Yte-Giao thong-Thuy loi-24-6 2 2" xfId="2523"/>
    <cellStyle name="T_Bieu mau danh muc du an thuoc CTMTQG nam 2008_Tong hop -Yte-Giao thong-Thuy loi-24-6 3" xfId="2522"/>
    <cellStyle name="T_Bieu tong hop nhu cau ung 2011 da chon loc -Mien nui" xfId="1633"/>
    <cellStyle name="T_Bieu tong hop nhu cau ung 2011 da chon loc -Mien nui 2" xfId="2090"/>
    <cellStyle name="T_Bieu tong hop nhu cau ung 2011 da chon loc -Mien nui 2 2" xfId="2525"/>
    <cellStyle name="T_Bieu tong hop nhu cau ung 2011 da chon loc -Mien nui 3" xfId="2524"/>
    <cellStyle name="T_Book1" xfId="1634"/>
    <cellStyle name="T_Book1 2" xfId="2091"/>
    <cellStyle name="T_Book1 2 2" xfId="2527"/>
    <cellStyle name="T_Book1 3" xfId="2526"/>
    <cellStyle name="T_Book1_1" xfId="1635"/>
    <cellStyle name="T_Book1_1 2" xfId="2092"/>
    <cellStyle name="T_Book1_1 2 2" xfId="2529"/>
    <cellStyle name="T_Book1_1 2 2 2" xfId="3187"/>
    <cellStyle name="T_Book1_1 2 2 2 2" xfId="3801"/>
    <cellStyle name="T_Book1_1 2 2 3" xfId="3515"/>
    <cellStyle name="T_Book1_1 2 3" xfId="3095"/>
    <cellStyle name="T_Book1_1 2 3 2" xfId="3736"/>
    <cellStyle name="T_Book1_1 2 4" xfId="3446"/>
    <cellStyle name="T_Book1_1 3" xfId="2528"/>
    <cellStyle name="T_Book1_1 3 2" xfId="3186"/>
    <cellStyle name="T_Book1_1 3 2 2" xfId="3800"/>
    <cellStyle name="T_Book1_1 3 3" xfId="3514"/>
    <cellStyle name="T_Book1_1 4" xfId="3038"/>
    <cellStyle name="T_Book1_1 4 2" xfId="3687"/>
    <cellStyle name="T_Book1_1 5" xfId="3381"/>
    <cellStyle name="T_Book1_1_Bieu mau ung 2011-Mien Trung-TPCP-11-6" xfId="1636"/>
    <cellStyle name="T_Book1_1_Bieu mau ung 2011-Mien Trung-TPCP-11-6 2" xfId="2093"/>
    <cellStyle name="T_Book1_1_Bieu mau ung 2011-Mien Trung-TPCP-11-6 2 2" xfId="2531"/>
    <cellStyle name="T_Book1_1_Bieu mau ung 2011-Mien Trung-TPCP-11-6 3" xfId="2530"/>
    <cellStyle name="T_Book1_1_bieu tong hop" xfId="1637"/>
    <cellStyle name="T_Book1_1_bieu tong hop 2" xfId="2094"/>
    <cellStyle name="T_Book1_1_bieu tong hop 2 2" xfId="2533"/>
    <cellStyle name="T_Book1_1_bieu tong hop 3" xfId="2532"/>
    <cellStyle name="T_Book1_1_Bieu tong hop nhu cau ung 2011 da chon loc -Mien nui" xfId="1638"/>
    <cellStyle name="T_Book1_1_Bieu tong hop nhu cau ung 2011 da chon loc -Mien nui 2" xfId="2095"/>
    <cellStyle name="T_Book1_1_Bieu tong hop nhu cau ung 2011 da chon loc -Mien nui 2 2" xfId="2535"/>
    <cellStyle name="T_Book1_1_Bieu tong hop nhu cau ung 2011 da chon loc -Mien nui 3" xfId="2534"/>
    <cellStyle name="T_Book1_1_Book1" xfId="1639"/>
    <cellStyle name="T_Book1_1_Book1 2" xfId="2096"/>
    <cellStyle name="T_Book1_1_Book1 2 2" xfId="2537"/>
    <cellStyle name="T_Book1_1_Book1 3" xfId="2536"/>
    <cellStyle name="T_Book1_1_CPK" xfId="1640"/>
    <cellStyle name="T_Book1_1_CPK 2" xfId="2097"/>
    <cellStyle name="T_Book1_1_CPK 2 2" xfId="2539"/>
    <cellStyle name="T_Book1_1_CPK 3" xfId="2538"/>
    <cellStyle name="T_Book1_1_KL NT dap nen Dot 3" xfId="1643"/>
    <cellStyle name="T_Book1_1_KL NT dap nen Dot 3 2" xfId="2100"/>
    <cellStyle name="T_Book1_1_KL NT dap nen Dot 3 2 2" xfId="2541"/>
    <cellStyle name="T_Book1_1_KL NT dap nen Dot 3 3" xfId="2540"/>
    <cellStyle name="T_Book1_1_KL NT Dot 3" xfId="1644"/>
    <cellStyle name="T_Book1_1_KL NT Dot 3 2" xfId="2101"/>
    <cellStyle name="T_Book1_1_KL NT Dot 3 2 2" xfId="2543"/>
    <cellStyle name="T_Book1_1_KL NT Dot 3 3" xfId="2542"/>
    <cellStyle name="T_Book1_1_Khoi luong cac hang muc chi tiet-702" xfId="1641"/>
    <cellStyle name="T_Book1_1_Khoi luong cac hang muc chi tiet-702 2" xfId="2098"/>
    <cellStyle name="T_Book1_1_Khoi luong cac hang muc chi tiet-702 2 2" xfId="2545"/>
    <cellStyle name="T_Book1_1_Khoi luong cac hang muc chi tiet-702 3" xfId="2544"/>
    <cellStyle name="T_Book1_1_khoiluongbdacdoa" xfId="1642"/>
    <cellStyle name="T_Book1_1_khoiluongbdacdoa 2" xfId="2099"/>
    <cellStyle name="T_Book1_1_khoiluongbdacdoa 2 2" xfId="2547"/>
    <cellStyle name="T_Book1_1_khoiluongbdacdoa 3" xfId="2546"/>
    <cellStyle name="T_Book1_1_mau KL vach son" xfId="1645"/>
    <cellStyle name="T_Book1_1_mau KL vach son 2" xfId="2102"/>
    <cellStyle name="T_Book1_1_mau KL vach son 2 2" xfId="2549"/>
    <cellStyle name="T_Book1_1_mau KL vach son 3" xfId="2548"/>
    <cellStyle name="T_Book1_1_Nhu cau tam ung NSNN&amp;TPCP&amp;ODA theo tieu chi cua Bo (CV410_BKH-TH)_vung Tay Nguyen (11.6.2010)" xfId="1646"/>
    <cellStyle name="T_Book1_1_Nhu cau tam ung NSNN&amp;TPCP&amp;ODA theo tieu chi cua Bo (CV410_BKH-TH)_vung Tay Nguyen (11.6.2010) 2" xfId="2103"/>
    <cellStyle name="T_Book1_1_Nhu cau tam ung NSNN&amp;TPCP&amp;ODA theo tieu chi cua Bo (CV410_BKH-TH)_vung Tay Nguyen (11.6.2010) 2 2" xfId="2551"/>
    <cellStyle name="T_Book1_1_Nhu cau tam ung NSNN&amp;TPCP&amp;ODA theo tieu chi cua Bo (CV410_BKH-TH)_vung Tay Nguyen (11.6.2010) 3" xfId="2550"/>
    <cellStyle name="T_Book1_1_Tong hop ra soat von ung 2011 -Chau" xfId="1649"/>
    <cellStyle name="T_Book1_1_Tong hop ra soat von ung 2011 -Chau 2" xfId="2106"/>
    <cellStyle name="T_Book1_1_Tong hop ra soat von ung 2011 -Chau 2 2" xfId="2553"/>
    <cellStyle name="T_Book1_1_Tong hop ra soat von ung 2011 -Chau 3" xfId="2552"/>
    <cellStyle name="T_Book1_1_Tong hop -Yte-Giao thong-Thuy loi-24-6" xfId="1650"/>
    <cellStyle name="T_Book1_1_Tong hop -Yte-Giao thong-Thuy loi-24-6 2" xfId="2107"/>
    <cellStyle name="T_Book1_1_Tong hop -Yte-Giao thong-Thuy loi-24-6 2 2" xfId="2555"/>
    <cellStyle name="T_Book1_1_Tong hop -Yte-Giao thong-Thuy loi-24-6 3" xfId="2554"/>
    <cellStyle name="T_Book1_1_Thiet bi" xfId="1647"/>
    <cellStyle name="T_Book1_1_Thiet bi 2" xfId="2104"/>
    <cellStyle name="T_Book1_1_Thiet bi 2 2" xfId="2557"/>
    <cellStyle name="T_Book1_1_Thiet bi 3" xfId="2556"/>
    <cellStyle name="T_Book1_1_Thong ke cong" xfId="1648"/>
    <cellStyle name="T_Book1_1_Thong ke cong 2" xfId="2105"/>
    <cellStyle name="T_Book1_1_Thong ke cong 2 2" xfId="2559"/>
    <cellStyle name="T_Book1_1_Thong ke cong 3" xfId="2558"/>
    <cellStyle name="T_Book1_2" xfId="1651"/>
    <cellStyle name="T_Book1_2 2" xfId="2108"/>
    <cellStyle name="T_Book1_2 2 2" xfId="2561"/>
    <cellStyle name="T_Book1_2 3" xfId="2560"/>
    <cellStyle name="T_Book1_2_DTDuong dong tien -sua tham tra 2009 - luong 650" xfId="1652"/>
    <cellStyle name="T_Book1_2_DTDuong dong tien -sua tham tra 2009 - luong 650 2" xfId="2109"/>
    <cellStyle name="T_Book1_2_DTDuong dong tien -sua tham tra 2009 - luong 650 2 2" xfId="2563"/>
    <cellStyle name="T_Book1_2_DTDuong dong tien -sua tham tra 2009 - luong 650 3" xfId="2562"/>
    <cellStyle name="T_Book1_Bao cao kiem toan kh 2010" xfId="1653"/>
    <cellStyle name="T_Book1_Bao cao kiem toan kh 2010 2" xfId="2110"/>
    <cellStyle name="T_Book1_Bao cao kiem toan kh 2010 2 2" xfId="2565"/>
    <cellStyle name="T_Book1_Bao cao kiem toan kh 2010 2 2 2" xfId="3189"/>
    <cellStyle name="T_Book1_Bao cao kiem toan kh 2010 2 2 2 2" xfId="3803"/>
    <cellStyle name="T_Book1_Bao cao kiem toan kh 2010 2 2 3" xfId="3517"/>
    <cellStyle name="T_Book1_Bao cao kiem toan kh 2010 2 3" xfId="3096"/>
    <cellStyle name="T_Book1_Bao cao kiem toan kh 2010 2 3 2" xfId="3737"/>
    <cellStyle name="T_Book1_Bao cao kiem toan kh 2010 2 4" xfId="3447"/>
    <cellStyle name="T_Book1_Bao cao kiem toan kh 2010 3" xfId="2564"/>
    <cellStyle name="T_Book1_Bao cao kiem toan kh 2010 3 2" xfId="3188"/>
    <cellStyle name="T_Book1_Bao cao kiem toan kh 2010 3 2 2" xfId="3802"/>
    <cellStyle name="T_Book1_Bao cao kiem toan kh 2010 3 3" xfId="3516"/>
    <cellStyle name="T_Book1_Bao cao kiem toan kh 2010 4" xfId="3039"/>
    <cellStyle name="T_Book1_Bao cao kiem toan kh 2010 4 2" xfId="3688"/>
    <cellStyle name="T_Book1_Bao cao kiem toan kh 2010 5" xfId="3382"/>
    <cellStyle name="T_Book1_Bieu mau danh muc du an thuoc CTMTQG nam 2008" xfId="1654"/>
    <cellStyle name="T_Book1_Bieu mau danh muc du an thuoc CTMTQG nam 2008 2" xfId="2111"/>
    <cellStyle name="T_Book1_Bieu mau danh muc du an thuoc CTMTQG nam 2008 2 2" xfId="2567"/>
    <cellStyle name="T_Book1_Bieu mau danh muc du an thuoc CTMTQG nam 2008 3" xfId="2566"/>
    <cellStyle name="T_Book1_Bieu mau danh muc du an thuoc CTMTQG nam 2008_bieu tong hop" xfId="1655"/>
    <cellStyle name="T_Book1_Bieu mau danh muc du an thuoc CTMTQG nam 2008_bieu tong hop 2" xfId="2112"/>
    <cellStyle name="T_Book1_Bieu mau danh muc du an thuoc CTMTQG nam 2008_bieu tong hop 2 2" xfId="2569"/>
    <cellStyle name="T_Book1_Bieu mau danh muc du an thuoc CTMTQG nam 2008_bieu tong hop 3" xfId="2568"/>
    <cellStyle name="T_Book1_Bieu mau danh muc du an thuoc CTMTQG nam 2008_Tong hop ra soat von ung 2011 -Chau" xfId="1656"/>
    <cellStyle name="T_Book1_Bieu mau danh muc du an thuoc CTMTQG nam 2008_Tong hop ra soat von ung 2011 -Chau 2" xfId="2113"/>
    <cellStyle name="T_Book1_Bieu mau danh muc du an thuoc CTMTQG nam 2008_Tong hop ra soat von ung 2011 -Chau 2 2" xfId="2571"/>
    <cellStyle name="T_Book1_Bieu mau danh muc du an thuoc CTMTQG nam 2008_Tong hop ra soat von ung 2011 -Chau 3" xfId="2570"/>
    <cellStyle name="T_Book1_Bieu mau danh muc du an thuoc CTMTQG nam 2008_Tong hop -Yte-Giao thong-Thuy loi-24-6" xfId="1657"/>
    <cellStyle name="T_Book1_Bieu mau danh muc du an thuoc CTMTQG nam 2008_Tong hop -Yte-Giao thong-Thuy loi-24-6 2" xfId="2114"/>
    <cellStyle name="T_Book1_Bieu mau danh muc du an thuoc CTMTQG nam 2008_Tong hop -Yte-Giao thong-Thuy loi-24-6 2 2" xfId="2573"/>
    <cellStyle name="T_Book1_Bieu mau danh muc du an thuoc CTMTQG nam 2008_Tong hop -Yte-Giao thong-Thuy loi-24-6 3" xfId="2572"/>
    <cellStyle name="T_Book1_Bieu tong hop nhu cau ung 2011 da chon loc -Mien nui" xfId="1658"/>
    <cellStyle name="T_Book1_Bieu tong hop nhu cau ung 2011 da chon loc -Mien nui 2" xfId="2115"/>
    <cellStyle name="T_Book1_Bieu tong hop nhu cau ung 2011 da chon loc -Mien nui 2 2" xfId="2575"/>
    <cellStyle name="T_Book1_Bieu tong hop nhu cau ung 2011 da chon loc -Mien nui 3" xfId="2574"/>
    <cellStyle name="T_Book1_Book1" xfId="1659"/>
    <cellStyle name="T_Book1_Book1 2" xfId="2116"/>
    <cellStyle name="T_Book1_Book1 2 2" xfId="2577"/>
    <cellStyle name="T_Book1_Book1 2 2 2" xfId="3191"/>
    <cellStyle name="T_Book1_Book1 2 2 2 2" xfId="3805"/>
    <cellStyle name="T_Book1_Book1 2 2 3" xfId="3519"/>
    <cellStyle name="T_Book1_Book1 2 3" xfId="3097"/>
    <cellStyle name="T_Book1_Book1 2 3 2" xfId="3738"/>
    <cellStyle name="T_Book1_Book1 2 4" xfId="3448"/>
    <cellStyle name="T_Book1_Book1 3" xfId="2576"/>
    <cellStyle name="T_Book1_Book1 3 2" xfId="3190"/>
    <cellStyle name="T_Book1_Book1 3 2 2" xfId="3804"/>
    <cellStyle name="T_Book1_Book1 3 3" xfId="3518"/>
    <cellStyle name="T_Book1_Book1 4" xfId="3040"/>
    <cellStyle name="T_Book1_Book1 4 2" xfId="3689"/>
    <cellStyle name="T_Book1_Book1 5" xfId="3383"/>
    <cellStyle name="T_Book1_Book1_1" xfId="1660"/>
    <cellStyle name="T_Book1_Book1_1 2" xfId="2117"/>
    <cellStyle name="T_Book1_Book1_1 2 2" xfId="2579"/>
    <cellStyle name="T_Book1_Book1_1 3" xfId="2578"/>
    <cellStyle name="T_Book1_CPK" xfId="1661"/>
    <cellStyle name="T_Book1_CPK 2" xfId="2118"/>
    <cellStyle name="T_Book1_CPK 2 2" xfId="2581"/>
    <cellStyle name="T_Book1_CPK 3" xfId="2580"/>
    <cellStyle name="T_Book1_DT492" xfId="1662"/>
    <cellStyle name="T_Book1_DT492 2" xfId="2119"/>
    <cellStyle name="T_Book1_DT492 2 2" xfId="2583"/>
    <cellStyle name="T_Book1_DT492 3" xfId="2582"/>
    <cellStyle name="T_Book1_DT972000" xfId="1663"/>
    <cellStyle name="T_Book1_DT972000 2" xfId="2120"/>
    <cellStyle name="T_Book1_DT972000 2 2" xfId="2585"/>
    <cellStyle name="T_Book1_DT972000 3" xfId="2584"/>
    <cellStyle name="T_Book1_DTDuong dong tien -sua tham tra 2009 - luong 650" xfId="1664"/>
    <cellStyle name="T_Book1_DTDuong dong tien -sua tham tra 2009 - luong 650 2" xfId="2121"/>
    <cellStyle name="T_Book1_DTDuong dong tien -sua tham tra 2009 - luong 650 2 2" xfId="2587"/>
    <cellStyle name="T_Book1_DTDuong dong tien -sua tham tra 2009 - luong 650 3" xfId="2586"/>
    <cellStyle name="T_Book1_Du an khoi cong moi nam 2010" xfId="1665"/>
    <cellStyle name="T_Book1_Du an khoi cong moi nam 2010 2" xfId="2122"/>
    <cellStyle name="T_Book1_Du an khoi cong moi nam 2010 2 2" xfId="2589"/>
    <cellStyle name="T_Book1_Du an khoi cong moi nam 2010 3" xfId="2588"/>
    <cellStyle name="T_Book1_Du an khoi cong moi nam 2010_bieu tong hop" xfId="1666"/>
    <cellStyle name="T_Book1_Du an khoi cong moi nam 2010_bieu tong hop 2" xfId="2123"/>
    <cellStyle name="T_Book1_Du an khoi cong moi nam 2010_bieu tong hop 2 2" xfId="2591"/>
    <cellStyle name="T_Book1_Du an khoi cong moi nam 2010_bieu tong hop 3" xfId="2590"/>
    <cellStyle name="T_Book1_Du an khoi cong moi nam 2010_Tong hop ra soat von ung 2011 -Chau" xfId="1667"/>
    <cellStyle name="T_Book1_Du an khoi cong moi nam 2010_Tong hop ra soat von ung 2011 -Chau 2" xfId="2124"/>
    <cellStyle name="T_Book1_Du an khoi cong moi nam 2010_Tong hop ra soat von ung 2011 -Chau 2 2" xfId="2593"/>
    <cellStyle name="T_Book1_Du an khoi cong moi nam 2010_Tong hop ra soat von ung 2011 -Chau 3" xfId="2592"/>
    <cellStyle name="T_Book1_Du an khoi cong moi nam 2010_Tong hop -Yte-Giao thong-Thuy loi-24-6" xfId="1668"/>
    <cellStyle name="T_Book1_Du an khoi cong moi nam 2010_Tong hop -Yte-Giao thong-Thuy loi-24-6 2" xfId="2125"/>
    <cellStyle name="T_Book1_Du an khoi cong moi nam 2010_Tong hop -Yte-Giao thong-Thuy loi-24-6 2 2" xfId="2595"/>
    <cellStyle name="T_Book1_Du an khoi cong moi nam 2010_Tong hop -Yte-Giao thong-Thuy loi-24-6 3" xfId="2594"/>
    <cellStyle name="T_Book1_Du toan khao sat (bo sung 2009)" xfId="1669"/>
    <cellStyle name="T_Book1_Du toan khao sat (bo sung 2009) 2" xfId="2126"/>
    <cellStyle name="T_Book1_Du toan khao sat (bo sung 2009) 2 2" xfId="2597"/>
    <cellStyle name="T_Book1_Du toan khao sat (bo sung 2009) 3" xfId="2596"/>
    <cellStyle name="T_Book1_Hang Tom goi9 9-07(Cau 12 sua)" xfId="1670"/>
    <cellStyle name="T_Book1_HECO-NR78-Gui a-Vinh(15-5-07)" xfId="1671"/>
    <cellStyle name="T_Book1_HECO-NR78-Gui a-Vinh(15-5-07) 2" xfId="2127"/>
    <cellStyle name="T_Book1_HECO-NR78-Gui a-Vinh(15-5-07) 2 2" xfId="2599"/>
    <cellStyle name="T_Book1_HECO-NR78-Gui a-Vinh(15-5-07) 3" xfId="2598"/>
    <cellStyle name="T_Book1_Ke hoach 2010 (theo doi)2" xfId="1672"/>
    <cellStyle name="T_Book1_Ke hoach 2010 (theo doi)2 2" xfId="2128"/>
    <cellStyle name="T_Book1_Ke hoach 2010 (theo doi)2 2 2" xfId="2601"/>
    <cellStyle name="T_Book1_Ke hoach 2010 (theo doi)2 2 2 2" xfId="3193"/>
    <cellStyle name="T_Book1_Ke hoach 2010 (theo doi)2 2 2 2 2" xfId="3807"/>
    <cellStyle name="T_Book1_Ke hoach 2010 (theo doi)2 2 2 3" xfId="3521"/>
    <cellStyle name="T_Book1_Ke hoach 2010 (theo doi)2 2 3" xfId="3098"/>
    <cellStyle name="T_Book1_Ke hoach 2010 (theo doi)2 2 3 2" xfId="3739"/>
    <cellStyle name="T_Book1_Ke hoach 2010 (theo doi)2 2 4" xfId="3449"/>
    <cellStyle name="T_Book1_Ke hoach 2010 (theo doi)2 3" xfId="2600"/>
    <cellStyle name="T_Book1_Ke hoach 2010 (theo doi)2 3 2" xfId="3192"/>
    <cellStyle name="T_Book1_Ke hoach 2010 (theo doi)2 3 2 2" xfId="3806"/>
    <cellStyle name="T_Book1_Ke hoach 2010 (theo doi)2 3 3" xfId="3520"/>
    <cellStyle name="T_Book1_Ke hoach 2010 (theo doi)2 4" xfId="3041"/>
    <cellStyle name="T_Book1_Ke hoach 2010 (theo doi)2 4 2" xfId="3690"/>
    <cellStyle name="T_Book1_Ke hoach 2010 (theo doi)2 5" xfId="3384"/>
    <cellStyle name="T_Book1_Ket qua phan bo von nam 2008" xfId="1673"/>
    <cellStyle name="T_Book1_Ket qua phan bo von nam 2008 2" xfId="2129"/>
    <cellStyle name="T_Book1_Ket qua phan bo von nam 2008 2 2" xfId="2603"/>
    <cellStyle name="T_Book1_Ket qua phan bo von nam 2008 3" xfId="2602"/>
    <cellStyle name="T_Book1_KL NT dap nen Dot 3" xfId="1678"/>
    <cellStyle name="T_Book1_KL NT dap nen Dot 3 2" xfId="2133"/>
    <cellStyle name="T_Book1_KL NT dap nen Dot 3 2 2" xfId="2605"/>
    <cellStyle name="T_Book1_KL NT dap nen Dot 3 3" xfId="2604"/>
    <cellStyle name="T_Book1_KL NT Dot 3" xfId="1679"/>
    <cellStyle name="T_Book1_KL NT Dot 3 2" xfId="2134"/>
    <cellStyle name="T_Book1_KL NT Dot 3 2 2" xfId="2607"/>
    <cellStyle name="T_Book1_KL NT Dot 3 3" xfId="2606"/>
    <cellStyle name="T_Book1_KH XDCB_2008 lan 2 sua ngay 10-11" xfId="1674"/>
    <cellStyle name="T_Book1_KH XDCB_2008 lan 2 sua ngay 10-11 2" xfId="2130"/>
    <cellStyle name="T_Book1_KH XDCB_2008 lan 2 sua ngay 10-11 2 2" xfId="2609"/>
    <cellStyle name="T_Book1_KH XDCB_2008 lan 2 sua ngay 10-11 3" xfId="2608"/>
    <cellStyle name="T_Book1_Khoi luong cac hang muc chi tiet-702" xfId="1675"/>
    <cellStyle name="T_Book1_Khoi luong cac hang muc chi tiet-702 2" xfId="2131"/>
    <cellStyle name="T_Book1_Khoi luong cac hang muc chi tiet-702 2 2" xfId="2611"/>
    <cellStyle name="T_Book1_Khoi luong cac hang muc chi tiet-702 3" xfId="2610"/>
    <cellStyle name="T_Book1_Khoi luong chinh Hang Tom" xfId="1676"/>
    <cellStyle name="T_Book1_khoiluongbdacdoa" xfId="1677"/>
    <cellStyle name="T_Book1_khoiluongbdacdoa 2" xfId="2132"/>
    <cellStyle name="T_Book1_khoiluongbdacdoa 2 2" xfId="2613"/>
    <cellStyle name="T_Book1_khoiluongbdacdoa 3" xfId="2612"/>
    <cellStyle name="T_Book1_mau bieu doan giam sat 2010 (version 2)" xfId="1680"/>
    <cellStyle name="T_Book1_mau bieu doan giam sat 2010 (version 2) 2" xfId="2135"/>
    <cellStyle name="T_Book1_mau bieu doan giam sat 2010 (version 2) 2 2" xfId="2615"/>
    <cellStyle name="T_Book1_mau bieu doan giam sat 2010 (version 2) 3" xfId="2614"/>
    <cellStyle name="T_Book1_mau KL vach son" xfId="1681"/>
    <cellStyle name="T_Book1_mau KL vach son 2" xfId="2136"/>
    <cellStyle name="T_Book1_mau KL vach son 2 2" xfId="2617"/>
    <cellStyle name="T_Book1_mau KL vach son 3" xfId="2616"/>
    <cellStyle name="T_Book1_Nhu cau von ung truoc 2011 Tha h Hoa + Nge An gui TW" xfId="1682"/>
    <cellStyle name="T_Book1_Nhu cau von ung truoc 2011 Tha h Hoa + Nge An gui TW 2" xfId="2137"/>
    <cellStyle name="T_Book1_Nhu cau von ung truoc 2011 Tha h Hoa + Nge An gui TW 2 2" xfId="2619"/>
    <cellStyle name="T_Book1_Nhu cau von ung truoc 2011 Tha h Hoa + Nge An gui TW 3" xfId="2618"/>
    <cellStyle name="T_Book1_QD UBND tinh" xfId="1683"/>
    <cellStyle name="T_Book1_QD UBND tinh 2" xfId="2138"/>
    <cellStyle name="T_Book1_QD UBND tinh 2 2" xfId="2621"/>
    <cellStyle name="T_Book1_QD UBND tinh 2 2 2" xfId="3195"/>
    <cellStyle name="T_Book1_QD UBND tinh 2 2 2 2" xfId="3809"/>
    <cellStyle name="T_Book1_QD UBND tinh 2 2 3" xfId="3523"/>
    <cellStyle name="T_Book1_QD UBND tinh 2 3" xfId="3099"/>
    <cellStyle name="T_Book1_QD UBND tinh 2 3 2" xfId="3740"/>
    <cellStyle name="T_Book1_QD UBND tinh 2 4" xfId="3450"/>
    <cellStyle name="T_Book1_QD UBND tinh 3" xfId="2620"/>
    <cellStyle name="T_Book1_QD UBND tinh 3 2" xfId="3194"/>
    <cellStyle name="T_Book1_QD UBND tinh 3 2 2" xfId="3808"/>
    <cellStyle name="T_Book1_QD UBND tinh 3 3" xfId="3522"/>
    <cellStyle name="T_Book1_QD UBND tinh 4" xfId="3042"/>
    <cellStyle name="T_Book1_QD UBND tinh 4 2" xfId="3691"/>
    <cellStyle name="T_Book1_QD UBND tinh 5" xfId="3385"/>
    <cellStyle name="T_Book1_San sat hach moi" xfId="1684"/>
    <cellStyle name="T_Book1_San sat hach moi 2" xfId="2139"/>
    <cellStyle name="T_Book1_San sat hach moi 2 2" xfId="2623"/>
    <cellStyle name="T_Book1_San sat hach moi 3" xfId="2622"/>
    <cellStyle name="T_Book1_Tong hop 3 tinh (11_5)-TTH-QN-QT" xfId="1687"/>
    <cellStyle name="T_Book1_Tong hop 3 tinh (11_5)-TTH-QN-QT 2" xfId="2142"/>
    <cellStyle name="T_Book1_Tong hop 3 tinh (11_5)-TTH-QN-QT 2 2" xfId="2625"/>
    <cellStyle name="T_Book1_Tong hop 3 tinh (11_5)-TTH-QN-QT 3" xfId="2624"/>
    <cellStyle name="T_Book1_Thiet bi" xfId="1685"/>
    <cellStyle name="T_Book1_Thiet bi 2" xfId="2140"/>
    <cellStyle name="T_Book1_Thiet bi 2 2" xfId="2627"/>
    <cellStyle name="T_Book1_Thiet bi 3" xfId="2626"/>
    <cellStyle name="T_Book1_Thong ke cong" xfId="1686"/>
    <cellStyle name="T_Book1_Thong ke cong 2" xfId="2141"/>
    <cellStyle name="T_Book1_Thong ke cong 2 2" xfId="2629"/>
    <cellStyle name="T_Book1_Thong ke cong 3" xfId="2628"/>
    <cellStyle name="T_Book1_ung 2011 - 11-6-Thanh hoa-Nghe an" xfId="1688"/>
    <cellStyle name="T_Book1_ung 2011 - 11-6-Thanh hoa-Nghe an 2" xfId="2143"/>
    <cellStyle name="T_Book1_ung 2011 - 11-6-Thanh hoa-Nghe an 2 2" xfId="2631"/>
    <cellStyle name="T_Book1_ung 2011 - 11-6-Thanh hoa-Nghe an 3" xfId="2630"/>
    <cellStyle name="T_Book1_ung truoc 2011 NSTW Thanh Hoa + Nge An gui Thu 12-5" xfId="1689"/>
    <cellStyle name="T_Book1_ung truoc 2011 NSTW Thanh Hoa + Nge An gui Thu 12-5 2" xfId="2144"/>
    <cellStyle name="T_Book1_ung truoc 2011 NSTW Thanh Hoa + Nge An gui Thu 12-5 2 2" xfId="2633"/>
    <cellStyle name="T_Book1_ung truoc 2011 NSTW Thanh Hoa + Nge An gui Thu 12-5 3" xfId="2632"/>
    <cellStyle name="T_Book1_VBPL kiểm toán Đầu tư XDCB 2010" xfId="1690"/>
    <cellStyle name="T_Book1_VBPL kiểm toán Đầu tư XDCB 2010 2" xfId="2145"/>
    <cellStyle name="T_Book1_VBPL kiểm toán Đầu tư XDCB 2010 2 2" xfId="2635"/>
    <cellStyle name="T_Book1_VBPL kiểm toán Đầu tư XDCB 2010 3" xfId="2634"/>
    <cellStyle name="T_Book1_Worksheet in D: My Documents Luc Van ban xu ly Nam 2011 Bao cao ra soat tam ung TPCP" xfId="1691"/>
    <cellStyle name="T_Book1_Worksheet in D: My Documents Luc Van ban xu ly Nam 2011 Bao cao ra soat tam ung TPCP 2" xfId="2146"/>
    <cellStyle name="T_Book1_Worksheet in D: My Documents Luc Van ban xu ly Nam 2011 Bao cao ra soat tam ung TPCP 2 2" xfId="2637"/>
    <cellStyle name="T_Book1_Worksheet in D: My Documents Luc Van ban xu ly Nam 2011 Bao cao ra soat tam ung TPCP 2 2 2" xfId="3197"/>
    <cellStyle name="T_Book1_Worksheet in D: My Documents Luc Van ban xu ly Nam 2011 Bao cao ra soat tam ung TPCP 2 2 2 2" xfId="3811"/>
    <cellStyle name="T_Book1_Worksheet in D: My Documents Luc Van ban xu ly Nam 2011 Bao cao ra soat tam ung TPCP 2 2 3" xfId="3525"/>
    <cellStyle name="T_Book1_Worksheet in D: My Documents Luc Van ban xu ly Nam 2011 Bao cao ra soat tam ung TPCP 2 3" xfId="3100"/>
    <cellStyle name="T_Book1_Worksheet in D: My Documents Luc Van ban xu ly Nam 2011 Bao cao ra soat tam ung TPCP 2 3 2" xfId="3741"/>
    <cellStyle name="T_Book1_Worksheet in D: My Documents Luc Van ban xu ly Nam 2011 Bao cao ra soat tam ung TPCP 2 4" xfId="3451"/>
    <cellStyle name="T_Book1_Worksheet in D: My Documents Luc Van ban xu ly Nam 2011 Bao cao ra soat tam ung TPCP 3" xfId="2636"/>
    <cellStyle name="T_Book1_Worksheet in D: My Documents Luc Van ban xu ly Nam 2011 Bao cao ra soat tam ung TPCP 3 2" xfId="3196"/>
    <cellStyle name="T_Book1_Worksheet in D: My Documents Luc Van ban xu ly Nam 2011 Bao cao ra soat tam ung TPCP 3 2 2" xfId="3810"/>
    <cellStyle name="T_Book1_Worksheet in D: My Documents Luc Van ban xu ly Nam 2011 Bao cao ra soat tam ung TPCP 3 3" xfId="3524"/>
    <cellStyle name="T_Book1_Worksheet in D: My Documents Luc Van ban xu ly Nam 2011 Bao cao ra soat tam ung TPCP 4" xfId="3043"/>
    <cellStyle name="T_Book1_Worksheet in D: My Documents Luc Van ban xu ly Nam 2011 Bao cao ra soat tam ung TPCP 4 2" xfId="3692"/>
    <cellStyle name="T_Book1_Worksheet in D: My Documents Luc Van ban xu ly Nam 2011 Bao cao ra soat tam ung TPCP 5" xfId="3386"/>
    <cellStyle name="T_CDKT" xfId="1692"/>
    <cellStyle name="T_CDKT 2" xfId="2147"/>
    <cellStyle name="T_CDKT 2 2" xfId="2639"/>
    <cellStyle name="T_CDKT 3" xfId="2638"/>
    <cellStyle name="T_Copy of Bao cao  XDCB 7 thang nam 2008_So KH&amp;DT SUA" xfId="1697"/>
    <cellStyle name="T_Copy of Bao cao  XDCB 7 thang nam 2008_So KH&amp;DT SUA 2" xfId="2152"/>
    <cellStyle name="T_Copy of Bao cao  XDCB 7 thang nam 2008_So KH&amp;DT SUA 2 2" xfId="2641"/>
    <cellStyle name="T_Copy of Bao cao  XDCB 7 thang nam 2008_So KH&amp;DT SUA 3" xfId="2640"/>
    <cellStyle name="T_Copy of Bao cao  XDCB 7 thang nam 2008_So KH&amp;DT SUA_bieu tong hop" xfId="1698"/>
    <cellStyle name="T_Copy of Bao cao  XDCB 7 thang nam 2008_So KH&amp;DT SUA_bieu tong hop 2" xfId="2153"/>
    <cellStyle name="T_Copy of Bao cao  XDCB 7 thang nam 2008_So KH&amp;DT SUA_bieu tong hop 2 2" xfId="2643"/>
    <cellStyle name="T_Copy of Bao cao  XDCB 7 thang nam 2008_So KH&amp;DT SUA_bieu tong hop 3" xfId="2642"/>
    <cellStyle name="T_Copy of Bao cao  XDCB 7 thang nam 2008_So KH&amp;DT SUA_Tong hop ra soat von ung 2011 -Chau" xfId="1699"/>
    <cellStyle name="T_Copy of Bao cao  XDCB 7 thang nam 2008_So KH&amp;DT SUA_Tong hop ra soat von ung 2011 -Chau 2" xfId="2154"/>
    <cellStyle name="T_Copy of Bao cao  XDCB 7 thang nam 2008_So KH&amp;DT SUA_Tong hop ra soat von ung 2011 -Chau 2 2" xfId="2645"/>
    <cellStyle name="T_Copy of Bao cao  XDCB 7 thang nam 2008_So KH&amp;DT SUA_Tong hop ra soat von ung 2011 -Chau 3" xfId="2644"/>
    <cellStyle name="T_Copy of Bao cao  XDCB 7 thang nam 2008_So KH&amp;DT SUA_Tong hop -Yte-Giao thong-Thuy loi-24-6" xfId="1700"/>
    <cellStyle name="T_Copy of Bao cao  XDCB 7 thang nam 2008_So KH&amp;DT SUA_Tong hop -Yte-Giao thong-Thuy loi-24-6 2" xfId="2155"/>
    <cellStyle name="T_Copy of Bao cao  XDCB 7 thang nam 2008_So KH&amp;DT SUA_Tong hop -Yte-Giao thong-Thuy loi-24-6 2 2" xfId="2647"/>
    <cellStyle name="T_Copy of Bao cao  XDCB 7 thang nam 2008_So KH&amp;DT SUA_Tong hop -Yte-Giao thong-Thuy loi-24-6 3" xfId="2646"/>
    <cellStyle name="T_Copy of KS Du an dau tu" xfId="1701"/>
    <cellStyle name="T_Copy of KS Du an dau tu 2" xfId="2156"/>
    <cellStyle name="T_Copy of KS Du an dau tu 2 2" xfId="2649"/>
    <cellStyle name="T_Copy of KS Du an dau tu 3" xfId="2648"/>
    <cellStyle name="T_Cost for DD (summary)" xfId="1702"/>
    <cellStyle name="T_Cost for DD (summary) 2" xfId="2157"/>
    <cellStyle name="T_Cost for DD (summary) 2 2" xfId="2651"/>
    <cellStyle name="T_Cost for DD (summary) 3" xfId="2650"/>
    <cellStyle name="T_CPK" xfId="1703"/>
    <cellStyle name="T_CPK 2" xfId="2158"/>
    <cellStyle name="T_CPK 2 2" xfId="2653"/>
    <cellStyle name="T_CPK 3" xfId="2652"/>
    <cellStyle name="T_CTMTQG 2008" xfId="1704"/>
    <cellStyle name="T_CTMTQG 2008 2" xfId="2159"/>
    <cellStyle name="T_CTMTQG 2008 2 2" xfId="2655"/>
    <cellStyle name="T_CTMTQG 2008 3" xfId="2654"/>
    <cellStyle name="T_CTMTQG 2008_Bieu mau danh muc du an thuoc CTMTQG nam 2008" xfId="1705"/>
    <cellStyle name="T_CTMTQG 2008_Bieu mau danh muc du an thuoc CTMTQG nam 2008 2" xfId="2160"/>
    <cellStyle name="T_CTMTQG 2008_Bieu mau danh muc du an thuoc CTMTQG nam 2008 2 2" xfId="2657"/>
    <cellStyle name="T_CTMTQG 2008_Bieu mau danh muc du an thuoc CTMTQG nam 2008 3" xfId="2656"/>
    <cellStyle name="T_CTMTQG 2008_Hi-Tong hop KQ phan bo KH nam 08- LD fong giao 15-11-08" xfId="1706"/>
    <cellStyle name="T_CTMTQG 2008_Hi-Tong hop KQ phan bo KH nam 08- LD fong giao 15-11-08 2" xfId="2161"/>
    <cellStyle name="T_CTMTQG 2008_Hi-Tong hop KQ phan bo KH nam 08- LD fong giao 15-11-08 2 2" xfId="2659"/>
    <cellStyle name="T_CTMTQG 2008_Hi-Tong hop KQ phan bo KH nam 08- LD fong giao 15-11-08 3" xfId="2658"/>
    <cellStyle name="T_CTMTQG 2008_Ket qua thuc hien nam 2008" xfId="1707"/>
    <cellStyle name="T_CTMTQG 2008_Ket qua thuc hien nam 2008 2" xfId="2162"/>
    <cellStyle name="T_CTMTQG 2008_Ket qua thuc hien nam 2008 2 2" xfId="2661"/>
    <cellStyle name="T_CTMTQG 2008_Ket qua thuc hien nam 2008 3" xfId="2660"/>
    <cellStyle name="T_CTMTQG 2008_KH XDCB_2008 lan 1" xfId="1708"/>
    <cellStyle name="T_CTMTQG 2008_KH XDCB_2008 lan 1 2" xfId="2163"/>
    <cellStyle name="T_CTMTQG 2008_KH XDCB_2008 lan 1 2 2" xfId="2663"/>
    <cellStyle name="T_CTMTQG 2008_KH XDCB_2008 lan 1 3" xfId="2662"/>
    <cellStyle name="T_CTMTQG 2008_KH XDCB_2008 lan 1 sua ngay 27-10" xfId="1709"/>
    <cellStyle name="T_CTMTQG 2008_KH XDCB_2008 lan 1 sua ngay 27-10 2" xfId="2164"/>
    <cellStyle name="T_CTMTQG 2008_KH XDCB_2008 lan 1 sua ngay 27-10 2 2" xfId="2665"/>
    <cellStyle name="T_CTMTQG 2008_KH XDCB_2008 lan 1 sua ngay 27-10 3" xfId="2664"/>
    <cellStyle name="T_CTMTQG 2008_KH XDCB_2008 lan 2 sua ngay 10-11" xfId="1710"/>
    <cellStyle name="T_CTMTQG 2008_KH XDCB_2008 lan 2 sua ngay 10-11 2" xfId="2165"/>
    <cellStyle name="T_CTMTQG 2008_KH XDCB_2008 lan 2 sua ngay 10-11 2 2" xfId="2667"/>
    <cellStyle name="T_CTMTQG 2008_KH XDCB_2008 lan 2 sua ngay 10-11 3" xfId="2666"/>
    <cellStyle name="T_Chuan bi dau tu nam 2008" xfId="1693"/>
    <cellStyle name="T_Chuan bi dau tu nam 2008 2" xfId="2148"/>
    <cellStyle name="T_Chuan bi dau tu nam 2008 2 2" xfId="2669"/>
    <cellStyle name="T_Chuan bi dau tu nam 2008 3" xfId="2668"/>
    <cellStyle name="T_Chuan bi dau tu nam 2008_bieu tong hop" xfId="1694"/>
    <cellStyle name="T_Chuan bi dau tu nam 2008_bieu tong hop 2" xfId="2149"/>
    <cellStyle name="T_Chuan bi dau tu nam 2008_bieu tong hop 2 2" xfId="2671"/>
    <cellStyle name="T_Chuan bi dau tu nam 2008_bieu tong hop 3" xfId="2670"/>
    <cellStyle name="T_Chuan bi dau tu nam 2008_Tong hop ra soat von ung 2011 -Chau" xfId="1695"/>
    <cellStyle name="T_Chuan bi dau tu nam 2008_Tong hop ra soat von ung 2011 -Chau 2" xfId="2150"/>
    <cellStyle name="T_Chuan bi dau tu nam 2008_Tong hop ra soat von ung 2011 -Chau 2 2" xfId="2673"/>
    <cellStyle name="T_Chuan bi dau tu nam 2008_Tong hop ra soat von ung 2011 -Chau 3" xfId="2672"/>
    <cellStyle name="T_Chuan bi dau tu nam 2008_Tong hop -Yte-Giao thong-Thuy loi-24-6" xfId="1696"/>
    <cellStyle name="T_Chuan bi dau tu nam 2008_Tong hop -Yte-Giao thong-Thuy loi-24-6 2" xfId="2151"/>
    <cellStyle name="T_Chuan bi dau tu nam 2008_Tong hop -Yte-Giao thong-Thuy loi-24-6 2 2" xfId="2675"/>
    <cellStyle name="T_Chuan bi dau tu nam 2008_Tong hop -Yte-Giao thong-Thuy loi-24-6 3" xfId="2674"/>
    <cellStyle name="T_DT972000" xfId="1711"/>
    <cellStyle name="T_DTDuong dong tien -sua tham tra 2009 - luong 650" xfId="1712"/>
    <cellStyle name="T_DTDuong dong tien -sua tham tra 2009 - luong 650 2" xfId="2166"/>
    <cellStyle name="T_DTDuong dong tien -sua tham tra 2009 - luong 650 2 2" xfId="2677"/>
    <cellStyle name="T_DTDuong dong tien -sua tham tra 2009 - luong 650 3" xfId="2676"/>
    <cellStyle name="T_dtTL598G1." xfId="1713"/>
    <cellStyle name="T_dtTL598G1. 2" xfId="2167"/>
    <cellStyle name="T_dtTL598G1. 2 2" xfId="2679"/>
    <cellStyle name="T_dtTL598G1. 3" xfId="2678"/>
    <cellStyle name="T_Du an khoi cong moi nam 2010" xfId="1714"/>
    <cellStyle name="T_Du an khoi cong moi nam 2010 2" xfId="2168"/>
    <cellStyle name="T_Du an khoi cong moi nam 2010 2 2" xfId="2681"/>
    <cellStyle name="T_Du an khoi cong moi nam 2010 3" xfId="2680"/>
    <cellStyle name="T_Du an khoi cong moi nam 2010_bieu tong hop" xfId="1715"/>
    <cellStyle name="T_Du an khoi cong moi nam 2010_bieu tong hop 2" xfId="2169"/>
    <cellStyle name="T_Du an khoi cong moi nam 2010_bieu tong hop 2 2" xfId="2683"/>
    <cellStyle name="T_Du an khoi cong moi nam 2010_bieu tong hop 3" xfId="2682"/>
    <cellStyle name="T_Du an khoi cong moi nam 2010_Tong hop ra soat von ung 2011 -Chau" xfId="1716"/>
    <cellStyle name="T_Du an khoi cong moi nam 2010_Tong hop ra soat von ung 2011 -Chau 2" xfId="2170"/>
    <cellStyle name="T_Du an khoi cong moi nam 2010_Tong hop ra soat von ung 2011 -Chau 2 2" xfId="2685"/>
    <cellStyle name="T_Du an khoi cong moi nam 2010_Tong hop ra soat von ung 2011 -Chau 3" xfId="2684"/>
    <cellStyle name="T_Du an khoi cong moi nam 2010_Tong hop -Yte-Giao thong-Thuy loi-24-6" xfId="1717"/>
    <cellStyle name="T_Du an khoi cong moi nam 2010_Tong hop -Yte-Giao thong-Thuy loi-24-6 2" xfId="2171"/>
    <cellStyle name="T_Du an khoi cong moi nam 2010_Tong hop -Yte-Giao thong-Thuy loi-24-6 2 2" xfId="2687"/>
    <cellStyle name="T_Du an khoi cong moi nam 2010_Tong hop -Yte-Giao thong-Thuy loi-24-6 3" xfId="2686"/>
    <cellStyle name="T_DU AN TKQH VA CHUAN BI DAU TU NAM 2007 sua ngay 9-11" xfId="1718"/>
    <cellStyle name="T_DU AN TKQH VA CHUAN BI DAU TU NAM 2007 sua ngay 9-11 2" xfId="2172"/>
    <cellStyle name="T_DU AN TKQH VA CHUAN BI DAU TU NAM 2007 sua ngay 9-11 2 2" xfId="2689"/>
    <cellStyle name="T_DU AN TKQH VA CHUAN BI DAU TU NAM 2007 sua ngay 9-11 3" xfId="2688"/>
    <cellStyle name="T_DU AN TKQH VA CHUAN BI DAU TU NAM 2007 sua ngay 9-11_Bieu mau danh muc du an thuoc CTMTQG nam 2008" xfId="1719"/>
    <cellStyle name="T_DU AN TKQH VA CHUAN BI DAU TU NAM 2007 sua ngay 9-11_Bieu mau danh muc du an thuoc CTMTQG nam 2008 2" xfId="2173"/>
    <cellStyle name="T_DU AN TKQH VA CHUAN BI DAU TU NAM 2007 sua ngay 9-11_Bieu mau danh muc du an thuoc CTMTQG nam 2008 2 2" xfId="2691"/>
    <cellStyle name="T_DU AN TKQH VA CHUAN BI DAU TU NAM 2007 sua ngay 9-11_Bieu mau danh muc du an thuoc CTMTQG nam 2008 3" xfId="2690"/>
    <cellStyle name="T_DU AN TKQH VA CHUAN BI DAU TU NAM 2007 sua ngay 9-11_Bieu mau danh muc du an thuoc CTMTQG nam 2008_bieu tong hop" xfId="1720"/>
    <cellStyle name="T_DU AN TKQH VA CHUAN BI DAU TU NAM 2007 sua ngay 9-11_Bieu mau danh muc du an thuoc CTMTQG nam 2008_bieu tong hop 2" xfId="2174"/>
    <cellStyle name="T_DU AN TKQH VA CHUAN BI DAU TU NAM 2007 sua ngay 9-11_Bieu mau danh muc du an thuoc CTMTQG nam 2008_bieu tong hop 2 2" xfId="2693"/>
    <cellStyle name="T_DU AN TKQH VA CHUAN BI DAU TU NAM 2007 sua ngay 9-11_Bieu mau danh muc du an thuoc CTMTQG nam 2008_bieu tong hop 3" xfId="2692"/>
    <cellStyle name="T_DU AN TKQH VA CHUAN BI DAU TU NAM 2007 sua ngay 9-11_Bieu mau danh muc du an thuoc CTMTQG nam 2008_Tong hop ra soat von ung 2011 -Chau" xfId="1721"/>
    <cellStyle name="T_DU AN TKQH VA CHUAN BI DAU TU NAM 2007 sua ngay 9-11_Bieu mau danh muc du an thuoc CTMTQG nam 2008_Tong hop ra soat von ung 2011 -Chau 2" xfId="2175"/>
    <cellStyle name="T_DU AN TKQH VA CHUAN BI DAU TU NAM 2007 sua ngay 9-11_Bieu mau danh muc du an thuoc CTMTQG nam 2008_Tong hop ra soat von ung 2011 -Chau 2 2" xfId="2695"/>
    <cellStyle name="T_DU AN TKQH VA CHUAN BI DAU TU NAM 2007 sua ngay 9-11_Bieu mau danh muc du an thuoc CTMTQG nam 2008_Tong hop ra soat von ung 2011 -Chau 3" xfId="2694"/>
    <cellStyle name="T_DU AN TKQH VA CHUAN BI DAU TU NAM 2007 sua ngay 9-11_Bieu mau danh muc du an thuoc CTMTQG nam 2008_Tong hop -Yte-Giao thong-Thuy loi-24-6" xfId="1722"/>
    <cellStyle name="T_DU AN TKQH VA CHUAN BI DAU TU NAM 2007 sua ngay 9-11_Bieu mau danh muc du an thuoc CTMTQG nam 2008_Tong hop -Yte-Giao thong-Thuy loi-24-6 2" xfId="2176"/>
    <cellStyle name="T_DU AN TKQH VA CHUAN BI DAU TU NAM 2007 sua ngay 9-11_Bieu mau danh muc du an thuoc CTMTQG nam 2008_Tong hop -Yte-Giao thong-Thuy loi-24-6 2 2" xfId="2697"/>
    <cellStyle name="T_DU AN TKQH VA CHUAN BI DAU TU NAM 2007 sua ngay 9-11_Bieu mau danh muc du an thuoc CTMTQG nam 2008_Tong hop -Yte-Giao thong-Thuy loi-24-6 3" xfId="2696"/>
    <cellStyle name="T_DU AN TKQH VA CHUAN BI DAU TU NAM 2007 sua ngay 9-11_Du an khoi cong moi nam 2010" xfId="1723"/>
    <cellStyle name="T_DU AN TKQH VA CHUAN BI DAU TU NAM 2007 sua ngay 9-11_Du an khoi cong moi nam 2010 2" xfId="2177"/>
    <cellStyle name="T_DU AN TKQH VA CHUAN BI DAU TU NAM 2007 sua ngay 9-11_Du an khoi cong moi nam 2010 2 2" xfId="2699"/>
    <cellStyle name="T_DU AN TKQH VA CHUAN BI DAU TU NAM 2007 sua ngay 9-11_Du an khoi cong moi nam 2010 3" xfId="2698"/>
    <cellStyle name="T_DU AN TKQH VA CHUAN BI DAU TU NAM 2007 sua ngay 9-11_Du an khoi cong moi nam 2010_bieu tong hop" xfId="1724"/>
    <cellStyle name="T_DU AN TKQH VA CHUAN BI DAU TU NAM 2007 sua ngay 9-11_Du an khoi cong moi nam 2010_bieu tong hop 2" xfId="2178"/>
    <cellStyle name="T_DU AN TKQH VA CHUAN BI DAU TU NAM 2007 sua ngay 9-11_Du an khoi cong moi nam 2010_bieu tong hop 2 2" xfId="2701"/>
    <cellStyle name="T_DU AN TKQH VA CHUAN BI DAU TU NAM 2007 sua ngay 9-11_Du an khoi cong moi nam 2010_bieu tong hop 3" xfId="2700"/>
    <cellStyle name="T_DU AN TKQH VA CHUAN BI DAU TU NAM 2007 sua ngay 9-11_Du an khoi cong moi nam 2010_Tong hop ra soat von ung 2011 -Chau" xfId="1725"/>
    <cellStyle name="T_DU AN TKQH VA CHUAN BI DAU TU NAM 2007 sua ngay 9-11_Du an khoi cong moi nam 2010_Tong hop ra soat von ung 2011 -Chau 2" xfId="2179"/>
    <cellStyle name="T_DU AN TKQH VA CHUAN BI DAU TU NAM 2007 sua ngay 9-11_Du an khoi cong moi nam 2010_Tong hop ra soat von ung 2011 -Chau 2 2" xfId="2703"/>
    <cellStyle name="T_DU AN TKQH VA CHUAN BI DAU TU NAM 2007 sua ngay 9-11_Du an khoi cong moi nam 2010_Tong hop ra soat von ung 2011 -Chau 3" xfId="2702"/>
    <cellStyle name="T_DU AN TKQH VA CHUAN BI DAU TU NAM 2007 sua ngay 9-11_Du an khoi cong moi nam 2010_Tong hop -Yte-Giao thong-Thuy loi-24-6" xfId="1726"/>
    <cellStyle name="T_DU AN TKQH VA CHUAN BI DAU TU NAM 2007 sua ngay 9-11_Du an khoi cong moi nam 2010_Tong hop -Yte-Giao thong-Thuy loi-24-6 2" xfId="2180"/>
    <cellStyle name="T_DU AN TKQH VA CHUAN BI DAU TU NAM 2007 sua ngay 9-11_Du an khoi cong moi nam 2010_Tong hop -Yte-Giao thong-Thuy loi-24-6 2 2" xfId="2705"/>
    <cellStyle name="T_DU AN TKQH VA CHUAN BI DAU TU NAM 2007 sua ngay 9-11_Du an khoi cong moi nam 2010_Tong hop -Yte-Giao thong-Thuy loi-24-6 3" xfId="2704"/>
    <cellStyle name="T_DU AN TKQH VA CHUAN BI DAU TU NAM 2007 sua ngay 9-11_Ket qua phan bo von nam 2008" xfId="1727"/>
    <cellStyle name="T_DU AN TKQH VA CHUAN BI DAU TU NAM 2007 sua ngay 9-11_Ket qua phan bo von nam 2008 2" xfId="2181"/>
    <cellStyle name="T_DU AN TKQH VA CHUAN BI DAU TU NAM 2007 sua ngay 9-11_Ket qua phan bo von nam 2008 2 2" xfId="2707"/>
    <cellStyle name="T_DU AN TKQH VA CHUAN BI DAU TU NAM 2007 sua ngay 9-11_Ket qua phan bo von nam 2008 3" xfId="2706"/>
    <cellStyle name="T_DU AN TKQH VA CHUAN BI DAU TU NAM 2007 sua ngay 9-11_KH XDCB_2008 lan 2 sua ngay 10-11" xfId="1728"/>
    <cellStyle name="T_DU AN TKQH VA CHUAN BI DAU TU NAM 2007 sua ngay 9-11_KH XDCB_2008 lan 2 sua ngay 10-11 2" xfId="2182"/>
    <cellStyle name="T_DU AN TKQH VA CHUAN BI DAU TU NAM 2007 sua ngay 9-11_KH XDCB_2008 lan 2 sua ngay 10-11 2 2" xfId="2709"/>
    <cellStyle name="T_DU AN TKQH VA CHUAN BI DAU TU NAM 2007 sua ngay 9-11_KH XDCB_2008 lan 2 sua ngay 10-11 3" xfId="2708"/>
    <cellStyle name="T_du toan dieu chinh  20-8-2006" xfId="1729"/>
    <cellStyle name="T_du toan dieu chinh  20-8-2006 2" xfId="2183"/>
    <cellStyle name="T_du toan dieu chinh  20-8-2006 2 2" xfId="2711"/>
    <cellStyle name="T_du toan dieu chinh  20-8-2006 3" xfId="2710"/>
    <cellStyle name="T_Du toan khao sat (bo sung 2009)" xfId="1730"/>
    <cellStyle name="T_Du toan khao sat (bo sung 2009) 2" xfId="2184"/>
    <cellStyle name="T_Du toan khao sat (bo sung 2009) 2 2" xfId="2713"/>
    <cellStyle name="T_Du toan khao sat (bo sung 2009) 3" xfId="2712"/>
    <cellStyle name="T_du toan lan 3" xfId="1731"/>
    <cellStyle name="T_du toan lan 3 2" xfId="2185"/>
    <cellStyle name="T_du toan lan 3 2 2" xfId="2715"/>
    <cellStyle name="T_du toan lan 3 3" xfId="2714"/>
    <cellStyle name="T_Ke hoach KTXH  nam 2009_PKT thang 11 nam 2008" xfId="1732"/>
    <cellStyle name="T_Ke hoach KTXH  nam 2009_PKT thang 11 nam 2008 2" xfId="2186"/>
    <cellStyle name="T_Ke hoach KTXH  nam 2009_PKT thang 11 nam 2008 2 2" xfId="2717"/>
    <cellStyle name="T_Ke hoach KTXH  nam 2009_PKT thang 11 nam 2008 3" xfId="2716"/>
    <cellStyle name="T_Ke hoach KTXH  nam 2009_PKT thang 11 nam 2008_bieu tong hop" xfId="1733"/>
    <cellStyle name="T_Ke hoach KTXH  nam 2009_PKT thang 11 nam 2008_bieu tong hop 2" xfId="2187"/>
    <cellStyle name="T_Ke hoach KTXH  nam 2009_PKT thang 11 nam 2008_bieu tong hop 2 2" xfId="2719"/>
    <cellStyle name="T_Ke hoach KTXH  nam 2009_PKT thang 11 nam 2008_bieu tong hop 3" xfId="2718"/>
    <cellStyle name="T_Ke hoach KTXH  nam 2009_PKT thang 11 nam 2008_Tong hop ra soat von ung 2011 -Chau" xfId="1734"/>
    <cellStyle name="T_Ke hoach KTXH  nam 2009_PKT thang 11 nam 2008_Tong hop ra soat von ung 2011 -Chau 2" xfId="2188"/>
    <cellStyle name="T_Ke hoach KTXH  nam 2009_PKT thang 11 nam 2008_Tong hop ra soat von ung 2011 -Chau 2 2" xfId="2721"/>
    <cellStyle name="T_Ke hoach KTXH  nam 2009_PKT thang 11 nam 2008_Tong hop ra soat von ung 2011 -Chau 3" xfId="2720"/>
    <cellStyle name="T_Ke hoach KTXH  nam 2009_PKT thang 11 nam 2008_Tong hop -Yte-Giao thong-Thuy loi-24-6" xfId="1735"/>
    <cellStyle name="T_Ke hoach KTXH  nam 2009_PKT thang 11 nam 2008_Tong hop -Yte-Giao thong-Thuy loi-24-6 2" xfId="2189"/>
    <cellStyle name="T_Ke hoach KTXH  nam 2009_PKT thang 11 nam 2008_Tong hop -Yte-Giao thong-Thuy loi-24-6 2 2" xfId="2723"/>
    <cellStyle name="T_Ke hoach KTXH  nam 2009_PKT thang 11 nam 2008_Tong hop -Yte-Giao thong-Thuy loi-24-6 3" xfId="2722"/>
    <cellStyle name="T_Ket qua dau thau" xfId="1736"/>
    <cellStyle name="T_Ket qua dau thau 2" xfId="2190"/>
    <cellStyle name="T_Ket qua dau thau 2 2" xfId="2725"/>
    <cellStyle name="T_Ket qua dau thau 3" xfId="2724"/>
    <cellStyle name="T_Ket qua dau thau_bieu tong hop" xfId="1737"/>
    <cellStyle name="T_Ket qua dau thau_bieu tong hop 2" xfId="2191"/>
    <cellStyle name="T_Ket qua dau thau_bieu tong hop 2 2" xfId="2727"/>
    <cellStyle name="T_Ket qua dau thau_bieu tong hop 3" xfId="2726"/>
    <cellStyle name="T_Ket qua dau thau_Tong hop ra soat von ung 2011 -Chau" xfId="1738"/>
    <cellStyle name="T_Ket qua dau thau_Tong hop ra soat von ung 2011 -Chau 2" xfId="2192"/>
    <cellStyle name="T_Ket qua dau thau_Tong hop ra soat von ung 2011 -Chau 2 2" xfId="2729"/>
    <cellStyle name="T_Ket qua dau thau_Tong hop ra soat von ung 2011 -Chau 3" xfId="2728"/>
    <cellStyle name="T_Ket qua dau thau_Tong hop -Yte-Giao thong-Thuy loi-24-6" xfId="1739"/>
    <cellStyle name="T_Ket qua dau thau_Tong hop -Yte-Giao thong-Thuy loi-24-6 2" xfId="2193"/>
    <cellStyle name="T_Ket qua dau thau_Tong hop -Yte-Giao thong-Thuy loi-24-6 2 2" xfId="2731"/>
    <cellStyle name="T_Ket qua dau thau_Tong hop -Yte-Giao thong-Thuy loi-24-6 3" xfId="2730"/>
    <cellStyle name="T_Ket qua phan bo von nam 2008" xfId="1740"/>
    <cellStyle name="T_Ket qua phan bo von nam 2008 2" xfId="2194"/>
    <cellStyle name="T_Ket qua phan bo von nam 2008 2 2" xfId="2733"/>
    <cellStyle name="T_Ket qua phan bo von nam 2008 3" xfId="2732"/>
    <cellStyle name="T_KL NT dap nen Dot 3" xfId="1744"/>
    <cellStyle name="T_KL NT Dot 3" xfId="1745"/>
    <cellStyle name="T_Kl VL ranh" xfId="1746"/>
    <cellStyle name="T_Kl VL ranh 2" xfId="2198"/>
    <cellStyle name="T_Kl VL ranh 2 2" xfId="2735"/>
    <cellStyle name="T_Kl VL ranh 3" xfId="2734"/>
    <cellStyle name="T_KLNMD1" xfId="1747"/>
    <cellStyle name="T_KLNMD1 2" xfId="2199"/>
    <cellStyle name="T_KLNMD1 2 2" xfId="2737"/>
    <cellStyle name="T_KLNMD1 3" xfId="2736"/>
    <cellStyle name="T_KH XDCB_2008 lan 2 sua ngay 10-11" xfId="1741"/>
    <cellStyle name="T_KH XDCB_2008 lan 2 sua ngay 10-11 2" xfId="2195"/>
    <cellStyle name="T_KH XDCB_2008 lan 2 sua ngay 10-11 2 2" xfId="2739"/>
    <cellStyle name="T_KH XDCB_2008 lan 2 sua ngay 10-11 3" xfId="2738"/>
    <cellStyle name="T_Khao satD1" xfId="1742"/>
    <cellStyle name="T_Khao satD1 2" xfId="2196"/>
    <cellStyle name="T_Khao satD1 2 2" xfId="2741"/>
    <cellStyle name="T_Khao satD1 3" xfId="2740"/>
    <cellStyle name="T_Khoi luong cac hang muc chi tiet-702" xfId="1743"/>
    <cellStyle name="T_Khoi luong cac hang muc chi tiet-702 2" xfId="2197"/>
    <cellStyle name="T_Khoi luong cac hang muc chi tiet-702 2 2" xfId="2743"/>
    <cellStyle name="T_Khoi luong cac hang muc chi tiet-702 3" xfId="2742"/>
    <cellStyle name="T_mau bieu doan giam sat 2010 (version 2)" xfId="1748"/>
    <cellStyle name="T_mau bieu doan giam sat 2010 (version 2) 2" xfId="2200"/>
    <cellStyle name="T_mau bieu doan giam sat 2010 (version 2) 2 2" xfId="2745"/>
    <cellStyle name="T_mau bieu doan giam sat 2010 (version 2) 3" xfId="2744"/>
    <cellStyle name="T_mau KL vach son" xfId="1749"/>
    <cellStyle name="T_mau KL vach son 2" xfId="2201"/>
    <cellStyle name="T_mau KL vach son 2 2" xfId="2747"/>
    <cellStyle name="T_mau KL vach son 3" xfId="2746"/>
    <cellStyle name="T_Me_Tri_6_07" xfId="1750"/>
    <cellStyle name="T_Me_Tri_6_07 2" xfId="2202"/>
    <cellStyle name="T_Me_Tri_6_07 2 2" xfId="2749"/>
    <cellStyle name="T_Me_Tri_6_07 3" xfId="2748"/>
    <cellStyle name="T_N2 thay dat (N1-1)" xfId="1751"/>
    <cellStyle name="T_N2 thay dat (N1-1) 2" xfId="2203"/>
    <cellStyle name="T_N2 thay dat (N1-1) 2 2" xfId="2751"/>
    <cellStyle name="T_N2 thay dat (N1-1) 3" xfId="2750"/>
    <cellStyle name="T_Phuong an can doi nam 2008" xfId="1752"/>
    <cellStyle name="T_Phuong an can doi nam 2008 2" xfId="2204"/>
    <cellStyle name="T_Phuong an can doi nam 2008 2 2" xfId="2753"/>
    <cellStyle name="T_Phuong an can doi nam 2008 3" xfId="2752"/>
    <cellStyle name="T_Phuong an can doi nam 2008_bieu tong hop" xfId="1753"/>
    <cellStyle name="T_Phuong an can doi nam 2008_bieu tong hop 2" xfId="2205"/>
    <cellStyle name="T_Phuong an can doi nam 2008_bieu tong hop 2 2" xfId="2755"/>
    <cellStyle name="T_Phuong an can doi nam 2008_bieu tong hop 3" xfId="2754"/>
    <cellStyle name="T_Phuong an can doi nam 2008_Tong hop ra soat von ung 2011 -Chau" xfId="1754"/>
    <cellStyle name="T_Phuong an can doi nam 2008_Tong hop ra soat von ung 2011 -Chau 2" xfId="2206"/>
    <cellStyle name="T_Phuong an can doi nam 2008_Tong hop ra soat von ung 2011 -Chau 2 2" xfId="2757"/>
    <cellStyle name="T_Phuong an can doi nam 2008_Tong hop ra soat von ung 2011 -Chau 3" xfId="2756"/>
    <cellStyle name="T_Phuong an can doi nam 2008_Tong hop -Yte-Giao thong-Thuy loi-24-6" xfId="1755"/>
    <cellStyle name="T_Phuong an can doi nam 2008_Tong hop -Yte-Giao thong-Thuy loi-24-6 2" xfId="2207"/>
    <cellStyle name="T_Phuong an can doi nam 2008_Tong hop -Yte-Giao thong-Thuy loi-24-6 2 2" xfId="2759"/>
    <cellStyle name="T_Phuong an can doi nam 2008_Tong hop -Yte-Giao thong-Thuy loi-24-6 3" xfId="2758"/>
    <cellStyle name="T_San sat hach moi" xfId="1756"/>
    <cellStyle name="T_San sat hach moi 2" xfId="2208"/>
    <cellStyle name="T_San sat hach moi 2 2" xfId="2761"/>
    <cellStyle name="T_San sat hach moi 3" xfId="2760"/>
    <cellStyle name="T_Seagame(BTL)" xfId="1757"/>
    <cellStyle name="T_So GTVT" xfId="1758"/>
    <cellStyle name="T_So GTVT 2" xfId="2209"/>
    <cellStyle name="T_So GTVT 2 2" xfId="2763"/>
    <cellStyle name="T_So GTVT 3" xfId="2762"/>
    <cellStyle name="T_So GTVT_bieu tong hop" xfId="1759"/>
    <cellStyle name="T_So GTVT_bieu tong hop 2" xfId="2210"/>
    <cellStyle name="T_So GTVT_bieu tong hop 2 2" xfId="2765"/>
    <cellStyle name="T_So GTVT_bieu tong hop 3" xfId="2764"/>
    <cellStyle name="T_So GTVT_Tong hop ra soat von ung 2011 -Chau" xfId="1760"/>
    <cellStyle name="T_So GTVT_Tong hop ra soat von ung 2011 -Chau 2" xfId="2211"/>
    <cellStyle name="T_So GTVT_Tong hop ra soat von ung 2011 -Chau 2 2" xfId="2767"/>
    <cellStyle name="T_So GTVT_Tong hop ra soat von ung 2011 -Chau 3" xfId="2766"/>
    <cellStyle name="T_So GTVT_Tong hop -Yte-Giao thong-Thuy loi-24-6" xfId="1761"/>
    <cellStyle name="T_So GTVT_Tong hop -Yte-Giao thong-Thuy loi-24-6 2" xfId="2212"/>
    <cellStyle name="T_So GTVT_Tong hop -Yte-Giao thong-Thuy loi-24-6 2 2" xfId="2769"/>
    <cellStyle name="T_So GTVT_Tong hop -Yte-Giao thong-Thuy loi-24-6 3" xfId="2768"/>
    <cellStyle name="T_SS BVTC cau va cong tuyen Le Chan" xfId="1762"/>
    <cellStyle name="T_SS BVTC cau va cong tuyen Le Chan 2" xfId="2213"/>
    <cellStyle name="T_SS BVTC cau va cong tuyen Le Chan 2 2" xfId="2771"/>
    <cellStyle name="T_SS BVTC cau va cong tuyen Le Chan 3" xfId="2770"/>
    <cellStyle name="T_Tay Bac 1" xfId="1763"/>
    <cellStyle name="T_Tay Bac 1 2" xfId="2214"/>
    <cellStyle name="T_Tay Bac 1 2 2" xfId="2773"/>
    <cellStyle name="T_Tay Bac 1 3" xfId="2772"/>
    <cellStyle name="T_Tay Bac 1_Bao cao kiem toan kh 2010" xfId="1764"/>
    <cellStyle name="T_Tay Bac 1_Bao cao kiem toan kh 2010 2" xfId="2215"/>
    <cellStyle name="T_Tay Bac 1_Bao cao kiem toan kh 2010 2 2" xfId="2775"/>
    <cellStyle name="T_Tay Bac 1_Bao cao kiem toan kh 2010 2 2 2" xfId="3199"/>
    <cellStyle name="T_Tay Bac 1_Bao cao kiem toan kh 2010 2 2 2 2" xfId="3813"/>
    <cellStyle name="T_Tay Bac 1_Bao cao kiem toan kh 2010 2 2 3" xfId="3527"/>
    <cellStyle name="T_Tay Bac 1_Bao cao kiem toan kh 2010 2 3" xfId="3101"/>
    <cellStyle name="T_Tay Bac 1_Bao cao kiem toan kh 2010 2 3 2" xfId="3742"/>
    <cellStyle name="T_Tay Bac 1_Bao cao kiem toan kh 2010 2 4" xfId="3452"/>
    <cellStyle name="T_Tay Bac 1_Bao cao kiem toan kh 2010 3" xfId="2774"/>
    <cellStyle name="T_Tay Bac 1_Bao cao kiem toan kh 2010 3 2" xfId="3198"/>
    <cellStyle name="T_Tay Bac 1_Bao cao kiem toan kh 2010 3 2 2" xfId="3812"/>
    <cellStyle name="T_Tay Bac 1_Bao cao kiem toan kh 2010 3 3" xfId="3526"/>
    <cellStyle name="T_Tay Bac 1_Bao cao kiem toan kh 2010 4" xfId="3044"/>
    <cellStyle name="T_Tay Bac 1_Bao cao kiem toan kh 2010 4 2" xfId="3693"/>
    <cellStyle name="T_Tay Bac 1_Bao cao kiem toan kh 2010 5" xfId="3387"/>
    <cellStyle name="T_Tay Bac 1_Book1" xfId="1765"/>
    <cellStyle name="T_Tay Bac 1_Book1 2" xfId="2216"/>
    <cellStyle name="T_Tay Bac 1_Book1 2 2" xfId="2777"/>
    <cellStyle name="T_Tay Bac 1_Book1 2 2 2" xfId="3201"/>
    <cellStyle name="T_Tay Bac 1_Book1 2 2 2 2" xfId="3815"/>
    <cellStyle name="T_Tay Bac 1_Book1 2 2 3" xfId="3529"/>
    <cellStyle name="T_Tay Bac 1_Book1 2 3" xfId="3102"/>
    <cellStyle name="T_Tay Bac 1_Book1 2 3 2" xfId="3743"/>
    <cellStyle name="T_Tay Bac 1_Book1 2 4" xfId="3453"/>
    <cellStyle name="T_Tay Bac 1_Book1 3" xfId="2776"/>
    <cellStyle name="T_Tay Bac 1_Book1 3 2" xfId="3200"/>
    <cellStyle name="T_Tay Bac 1_Book1 3 2 2" xfId="3814"/>
    <cellStyle name="T_Tay Bac 1_Book1 3 3" xfId="3528"/>
    <cellStyle name="T_Tay Bac 1_Book1 4" xfId="3045"/>
    <cellStyle name="T_Tay Bac 1_Book1 4 2" xfId="3694"/>
    <cellStyle name="T_Tay Bac 1_Book1 5" xfId="3388"/>
    <cellStyle name="T_Tay Bac 1_Ke hoach 2010 (theo doi)2" xfId="1766"/>
    <cellStyle name="T_Tay Bac 1_Ke hoach 2010 (theo doi)2 2" xfId="2217"/>
    <cellStyle name="T_Tay Bac 1_Ke hoach 2010 (theo doi)2 2 2" xfId="2779"/>
    <cellStyle name="T_Tay Bac 1_Ke hoach 2010 (theo doi)2 2 2 2" xfId="3203"/>
    <cellStyle name="T_Tay Bac 1_Ke hoach 2010 (theo doi)2 2 2 2 2" xfId="3817"/>
    <cellStyle name="T_Tay Bac 1_Ke hoach 2010 (theo doi)2 2 2 3" xfId="3531"/>
    <cellStyle name="T_Tay Bac 1_Ke hoach 2010 (theo doi)2 2 3" xfId="3103"/>
    <cellStyle name="T_Tay Bac 1_Ke hoach 2010 (theo doi)2 2 3 2" xfId="3744"/>
    <cellStyle name="T_Tay Bac 1_Ke hoach 2010 (theo doi)2 2 4" xfId="3454"/>
    <cellStyle name="T_Tay Bac 1_Ke hoach 2010 (theo doi)2 3" xfId="2778"/>
    <cellStyle name="T_Tay Bac 1_Ke hoach 2010 (theo doi)2 3 2" xfId="3202"/>
    <cellStyle name="T_Tay Bac 1_Ke hoach 2010 (theo doi)2 3 2 2" xfId="3816"/>
    <cellStyle name="T_Tay Bac 1_Ke hoach 2010 (theo doi)2 3 3" xfId="3530"/>
    <cellStyle name="T_Tay Bac 1_Ke hoach 2010 (theo doi)2 4" xfId="3046"/>
    <cellStyle name="T_Tay Bac 1_Ke hoach 2010 (theo doi)2 4 2" xfId="3695"/>
    <cellStyle name="T_Tay Bac 1_Ke hoach 2010 (theo doi)2 5" xfId="3389"/>
    <cellStyle name="T_Tay Bac 1_QD UBND tinh" xfId="1767"/>
    <cellStyle name="T_Tay Bac 1_QD UBND tinh 2" xfId="2218"/>
    <cellStyle name="T_Tay Bac 1_QD UBND tinh 2 2" xfId="2781"/>
    <cellStyle name="T_Tay Bac 1_QD UBND tinh 2 2 2" xfId="3205"/>
    <cellStyle name="T_Tay Bac 1_QD UBND tinh 2 2 2 2" xfId="3819"/>
    <cellStyle name="T_Tay Bac 1_QD UBND tinh 2 2 3" xfId="3533"/>
    <cellStyle name="T_Tay Bac 1_QD UBND tinh 2 3" xfId="3104"/>
    <cellStyle name="T_Tay Bac 1_QD UBND tinh 2 3 2" xfId="3745"/>
    <cellStyle name="T_Tay Bac 1_QD UBND tinh 2 4" xfId="3455"/>
    <cellStyle name="T_Tay Bac 1_QD UBND tinh 3" xfId="2780"/>
    <cellStyle name="T_Tay Bac 1_QD UBND tinh 3 2" xfId="3204"/>
    <cellStyle name="T_Tay Bac 1_QD UBND tinh 3 2 2" xfId="3818"/>
    <cellStyle name="T_Tay Bac 1_QD UBND tinh 3 3" xfId="3532"/>
    <cellStyle name="T_Tay Bac 1_QD UBND tinh 4" xfId="3047"/>
    <cellStyle name="T_Tay Bac 1_QD UBND tinh 4 2" xfId="3696"/>
    <cellStyle name="T_Tay Bac 1_QD UBND tinh 5" xfId="3390"/>
    <cellStyle name="T_Tay Bac 1_Worksheet in D: My Documents Luc Van ban xu ly Nam 2011 Bao cao ra soat tam ung TPCP" xfId="1768"/>
    <cellStyle name="T_Tay Bac 1_Worksheet in D: My Documents Luc Van ban xu ly Nam 2011 Bao cao ra soat tam ung TPCP 2" xfId="2219"/>
    <cellStyle name="T_Tay Bac 1_Worksheet in D: My Documents Luc Van ban xu ly Nam 2011 Bao cao ra soat tam ung TPCP 2 2" xfId="2783"/>
    <cellStyle name="T_Tay Bac 1_Worksheet in D: My Documents Luc Van ban xu ly Nam 2011 Bao cao ra soat tam ung TPCP 2 2 2" xfId="3207"/>
    <cellStyle name="T_Tay Bac 1_Worksheet in D: My Documents Luc Van ban xu ly Nam 2011 Bao cao ra soat tam ung TPCP 2 2 2 2" xfId="3821"/>
    <cellStyle name="T_Tay Bac 1_Worksheet in D: My Documents Luc Van ban xu ly Nam 2011 Bao cao ra soat tam ung TPCP 2 2 3" xfId="3535"/>
    <cellStyle name="T_Tay Bac 1_Worksheet in D: My Documents Luc Van ban xu ly Nam 2011 Bao cao ra soat tam ung TPCP 2 3" xfId="3105"/>
    <cellStyle name="T_Tay Bac 1_Worksheet in D: My Documents Luc Van ban xu ly Nam 2011 Bao cao ra soat tam ung TPCP 2 3 2" xfId="3746"/>
    <cellStyle name="T_Tay Bac 1_Worksheet in D: My Documents Luc Van ban xu ly Nam 2011 Bao cao ra soat tam ung TPCP 2 4" xfId="3456"/>
    <cellStyle name="T_Tay Bac 1_Worksheet in D: My Documents Luc Van ban xu ly Nam 2011 Bao cao ra soat tam ung TPCP 3" xfId="2782"/>
    <cellStyle name="T_Tay Bac 1_Worksheet in D: My Documents Luc Van ban xu ly Nam 2011 Bao cao ra soat tam ung TPCP 3 2" xfId="3206"/>
    <cellStyle name="T_Tay Bac 1_Worksheet in D: My Documents Luc Van ban xu ly Nam 2011 Bao cao ra soat tam ung TPCP 3 2 2" xfId="3820"/>
    <cellStyle name="T_Tay Bac 1_Worksheet in D: My Documents Luc Van ban xu ly Nam 2011 Bao cao ra soat tam ung TPCP 3 3" xfId="3534"/>
    <cellStyle name="T_Tay Bac 1_Worksheet in D: My Documents Luc Van ban xu ly Nam 2011 Bao cao ra soat tam ung TPCP 4" xfId="3048"/>
    <cellStyle name="T_Tay Bac 1_Worksheet in D: My Documents Luc Van ban xu ly Nam 2011 Bao cao ra soat tam ung TPCP 4 2" xfId="3697"/>
    <cellStyle name="T_Tay Bac 1_Worksheet in D: My Documents Luc Van ban xu ly Nam 2011 Bao cao ra soat tam ung TPCP 5" xfId="3391"/>
    <cellStyle name="T_TDT + duong(8-5-07)" xfId="1769"/>
    <cellStyle name="T_TDT + duong(8-5-07) 2" xfId="2220"/>
    <cellStyle name="T_TDT + duong(8-5-07) 2 2" xfId="2785"/>
    <cellStyle name="T_TDT + duong(8-5-07) 3" xfId="2784"/>
    <cellStyle name="T_tien2004" xfId="1776"/>
    <cellStyle name="T_tien2004 2" xfId="2227"/>
    <cellStyle name="T_tien2004 2 2" xfId="2787"/>
    <cellStyle name="T_tien2004 3" xfId="2786"/>
    <cellStyle name="T_TKE-ChoDon-sua" xfId="1777"/>
    <cellStyle name="T_TKE-ChoDon-sua 2" xfId="2228"/>
    <cellStyle name="T_TKE-ChoDon-sua 2 2" xfId="2789"/>
    <cellStyle name="T_TKE-ChoDon-sua 3" xfId="2788"/>
    <cellStyle name="T_Tong hop 3 tinh (11_5)-TTH-QN-QT" xfId="1778"/>
    <cellStyle name="T_Tong hop 3 tinh (11_5)-TTH-QN-QT 2" xfId="2229"/>
    <cellStyle name="T_Tong hop 3 tinh (11_5)-TTH-QN-QT 2 2" xfId="2791"/>
    <cellStyle name="T_Tong hop 3 tinh (11_5)-TTH-QN-QT 3" xfId="2790"/>
    <cellStyle name="T_Tong hop khoi luong Dot 3" xfId="1779"/>
    <cellStyle name="T_Tong hop khoi luong Dot 3 2" xfId="2230"/>
    <cellStyle name="T_Tong hop khoi luong Dot 3 2 2" xfId="2793"/>
    <cellStyle name="T_Tong hop khoi luong Dot 3 3" xfId="2792"/>
    <cellStyle name="T_Tong hop theo doi von TPCP" xfId="1780"/>
    <cellStyle name="T_Tong hop theo doi von TPCP 2" xfId="2231"/>
    <cellStyle name="T_Tong hop theo doi von TPCP 2 2" xfId="2795"/>
    <cellStyle name="T_Tong hop theo doi von TPCP 2 2 2" xfId="3209"/>
    <cellStyle name="T_Tong hop theo doi von TPCP 2 2 2 2" xfId="3823"/>
    <cellStyle name="T_Tong hop theo doi von TPCP 2 2 3" xfId="3537"/>
    <cellStyle name="T_Tong hop theo doi von TPCP 2 3" xfId="3106"/>
    <cellStyle name="T_Tong hop theo doi von TPCP 2 3 2" xfId="3747"/>
    <cellStyle name="T_Tong hop theo doi von TPCP 2 4" xfId="3457"/>
    <cellStyle name="T_Tong hop theo doi von TPCP 3" xfId="2794"/>
    <cellStyle name="T_Tong hop theo doi von TPCP 3 2" xfId="3208"/>
    <cellStyle name="T_Tong hop theo doi von TPCP 3 2 2" xfId="3822"/>
    <cellStyle name="T_Tong hop theo doi von TPCP 3 3" xfId="3536"/>
    <cellStyle name="T_Tong hop theo doi von TPCP 4" xfId="3049"/>
    <cellStyle name="T_Tong hop theo doi von TPCP 4 2" xfId="3698"/>
    <cellStyle name="T_Tong hop theo doi von TPCP 5" xfId="3392"/>
    <cellStyle name="T_Tong hop theo doi von TPCP_Bao cao kiem toan kh 2010" xfId="1781"/>
    <cellStyle name="T_Tong hop theo doi von TPCP_Bao cao kiem toan kh 2010 2" xfId="2232"/>
    <cellStyle name="T_Tong hop theo doi von TPCP_Bao cao kiem toan kh 2010 2 2" xfId="2797"/>
    <cellStyle name="T_Tong hop theo doi von TPCP_Bao cao kiem toan kh 2010 2 2 2" xfId="3211"/>
    <cellStyle name="T_Tong hop theo doi von TPCP_Bao cao kiem toan kh 2010 2 2 2 2" xfId="3825"/>
    <cellStyle name="T_Tong hop theo doi von TPCP_Bao cao kiem toan kh 2010 2 2 3" xfId="3539"/>
    <cellStyle name="T_Tong hop theo doi von TPCP_Bao cao kiem toan kh 2010 2 3" xfId="3107"/>
    <cellStyle name="T_Tong hop theo doi von TPCP_Bao cao kiem toan kh 2010 2 3 2" xfId="3748"/>
    <cellStyle name="T_Tong hop theo doi von TPCP_Bao cao kiem toan kh 2010 2 4" xfId="3458"/>
    <cellStyle name="T_Tong hop theo doi von TPCP_Bao cao kiem toan kh 2010 3" xfId="2796"/>
    <cellStyle name="T_Tong hop theo doi von TPCP_Bao cao kiem toan kh 2010 3 2" xfId="3210"/>
    <cellStyle name="T_Tong hop theo doi von TPCP_Bao cao kiem toan kh 2010 3 2 2" xfId="3824"/>
    <cellStyle name="T_Tong hop theo doi von TPCP_Bao cao kiem toan kh 2010 3 3" xfId="3538"/>
    <cellStyle name="T_Tong hop theo doi von TPCP_Bao cao kiem toan kh 2010 4" xfId="3050"/>
    <cellStyle name="T_Tong hop theo doi von TPCP_Bao cao kiem toan kh 2010 4 2" xfId="3699"/>
    <cellStyle name="T_Tong hop theo doi von TPCP_Bao cao kiem toan kh 2010 5" xfId="3393"/>
    <cellStyle name="T_Tong hop theo doi von TPCP_Ke hoach 2010 (theo doi)2" xfId="1782"/>
    <cellStyle name="T_Tong hop theo doi von TPCP_Ke hoach 2010 (theo doi)2 2" xfId="2233"/>
    <cellStyle name="T_Tong hop theo doi von TPCP_Ke hoach 2010 (theo doi)2 2 2" xfId="2799"/>
    <cellStyle name="T_Tong hop theo doi von TPCP_Ke hoach 2010 (theo doi)2 2 2 2" xfId="3213"/>
    <cellStyle name="T_Tong hop theo doi von TPCP_Ke hoach 2010 (theo doi)2 2 2 2 2" xfId="3827"/>
    <cellStyle name="T_Tong hop theo doi von TPCP_Ke hoach 2010 (theo doi)2 2 2 3" xfId="3541"/>
    <cellStyle name="T_Tong hop theo doi von TPCP_Ke hoach 2010 (theo doi)2 2 3" xfId="3108"/>
    <cellStyle name="T_Tong hop theo doi von TPCP_Ke hoach 2010 (theo doi)2 2 3 2" xfId="3749"/>
    <cellStyle name="T_Tong hop theo doi von TPCP_Ke hoach 2010 (theo doi)2 2 4" xfId="3459"/>
    <cellStyle name="T_Tong hop theo doi von TPCP_Ke hoach 2010 (theo doi)2 3" xfId="2798"/>
    <cellStyle name="T_Tong hop theo doi von TPCP_Ke hoach 2010 (theo doi)2 3 2" xfId="3212"/>
    <cellStyle name="T_Tong hop theo doi von TPCP_Ke hoach 2010 (theo doi)2 3 2 2" xfId="3826"/>
    <cellStyle name="T_Tong hop theo doi von TPCP_Ke hoach 2010 (theo doi)2 3 3" xfId="3540"/>
    <cellStyle name="T_Tong hop theo doi von TPCP_Ke hoach 2010 (theo doi)2 4" xfId="3051"/>
    <cellStyle name="T_Tong hop theo doi von TPCP_Ke hoach 2010 (theo doi)2 4 2" xfId="3700"/>
    <cellStyle name="T_Tong hop theo doi von TPCP_Ke hoach 2010 (theo doi)2 5" xfId="3394"/>
    <cellStyle name="T_Tong hop theo doi von TPCP_QD UBND tinh" xfId="1783"/>
    <cellStyle name="T_Tong hop theo doi von TPCP_QD UBND tinh 2" xfId="2234"/>
    <cellStyle name="T_Tong hop theo doi von TPCP_QD UBND tinh 2 2" xfId="2801"/>
    <cellStyle name="T_Tong hop theo doi von TPCP_QD UBND tinh 2 2 2" xfId="3215"/>
    <cellStyle name="T_Tong hop theo doi von TPCP_QD UBND tinh 2 2 2 2" xfId="3829"/>
    <cellStyle name="T_Tong hop theo doi von TPCP_QD UBND tinh 2 2 3" xfId="3543"/>
    <cellStyle name="T_Tong hop theo doi von TPCP_QD UBND tinh 2 3" xfId="3109"/>
    <cellStyle name="T_Tong hop theo doi von TPCP_QD UBND tinh 2 3 2" xfId="3750"/>
    <cellStyle name="T_Tong hop theo doi von TPCP_QD UBND tinh 2 4" xfId="3460"/>
    <cellStyle name="T_Tong hop theo doi von TPCP_QD UBND tinh 3" xfId="2800"/>
    <cellStyle name="T_Tong hop theo doi von TPCP_QD UBND tinh 3 2" xfId="3214"/>
    <cellStyle name="T_Tong hop theo doi von TPCP_QD UBND tinh 3 2 2" xfId="3828"/>
    <cellStyle name="T_Tong hop theo doi von TPCP_QD UBND tinh 3 3" xfId="3542"/>
    <cellStyle name="T_Tong hop theo doi von TPCP_QD UBND tinh 4" xfId="3052"/>
    <cellStyle name="T_Tong hop theo doi von TPCP_QD UBND tinh 4 2" xfId="3701"/>
    <cellStyle name="T_Tong hop theo doi von TPCP_QD UBND tinh 5" xfId="3395"/>
    <cellStyle name="T_Tong hop theo doi von TPCP_Worksheet in D: My Documents Luc Van ban xu ly Nam 2011 Bao cao ra soat tam ung TPCP" xfId="1784"/>
    <cellStyle name="T_Tong hop theo doi von TPCP_Worksheet in D: My Documents Luc Van ban xu ly Nam 2011 Bao cao ra soat tam ung TPCP 2" xfId="2235"/>
    <cellStyle name="T_Tong hop theo doi von TPCP_Worksheet in D: My Documents Luc Van ban xu ly Nam 2011 Bao cao ra soat tam ung TPCP 2 2" xfId="2803"/>
    <cellStyle name="T_Tong hop theo doi von TPCP_Worksheet in D: My Documents Luc Van ban xu ly Nam 2011 Bao cao ra soat tam ung TPCP 2 2 2" xfId="3217"/>
    <cellStyle name="T_Tong hop theo doi von TPCP_Worksheet in D: My Documents Luc Van ban xu ly Nam 2011 Bao cao ra soat tam ung TPCP 2 2 2 2" xfId="3831"/>
    <cellStyle name="T_Tong hop theo doi von TPCP_Worksheet in D: My Documents Luc Van ban xu ly Nam 2011 Bao cao ra soat tam ung TPCP 2 2 3" xfId="3545"/>
    <cellStyle name="T_Tong hop theo doi von TPCP_Worksheet in D: My Documents Luc Van ban xu ly Nam 2011 Bao cao ra soat tam ung TPCP 2 3" xfId="3110"/>
    <cellStyle name="T_Tong hop theo doi von TPCP_Worksheet in D: My Documents Luc Van ban xu ly Nam 2011 Bao cao ra soat tam ung TPCP 2 3 2" xfId="3751"/>
    <cellStyle name="T_Tong hop theo doi von TPCP_Worksheet in D: My Documents Luc Van ban xu ly Nam 2011 Bao cao ra soat tam ung TPCP 2 4" xfId="3461"/>
    <cellStyle name="T_Tong hop theo doi von TPCP_Worksheet in D: My Documents Luc Van ban xu ly Nam 2011 Bao cao ra soat tam ung TPCP 3" xfId="2802"/>
    <cellStyle name="T_Tong hop theo doi von TPCP_Worksheet in D: My Documents Luc Van ban xu ly Nam 2011 Bao cao ra soat tam ung TPCP 3 2" xfId="3216"/>
    <cellStyle name="T_Tong hop theo doi von TPCP_Worksheet in D: My Documents Luc Van ban xu ly Nam 2011 Bao cao ra soat tam ung TPCP 3 2 2" xfId="3830"/>
    <cellStyle name="T_Tong hop theo doi von TPCP_Worksheet in D: My Documents Luc Van ban xu ly Nam 2011 Bao cao ra soat tam ung TPCP 3 3" xfId="3544"/>
    <cellStyle name="T_Tong hop theo doi von TPCP_Worksheet in D: My Documents Luc Van ban xu ly Nam 2011 Bao cao ra soat tam ung TPCP 4" xfId="3053"/>
    <cellStyle name="T_Tong hop theo doi von TPCP_Worksheet in D: My Documents Luc Van ban xu ly Nam 2011 Bao cao ra soat tam ung TPCP 4 2" xfId="3702"/>
    <cellStyle name="T_Tong hop theo doi von TPCP_Worksheet in D: My Documents Luc Van ban xu ly Nam 2011 Bao cao ra soat tam ung TPCP 5" xfId="3396"/>
    <cellStyle name="T_tham_tra_du_toan" xfId="1770"/>
    <cellStyle name="T_tham_tra_du_toan 2" xfId="2221"/>
    <cellStyle name="T_tham_tra_du_toan 2 2" xfId="2805"/>
    <cellStyle name="T_tham_tra_du_toan 3" xfId="2804"/>
    <cellStyle name="T_Thiet bi" xfId="1771"/>
    <cellStyle name="T_Thiet bi 2" xfId="2222"/>
    <cellStyle name="T_Thiet bi 2 2" xfId="2807"/>
    <cellStyle name="T_Thiet bi 3" xfId="2806"/>
    <cellStyle name="T_THKL 1303" xfId="1772"/>
    <cellStyle name="T_THKL 1303 2" xfId="2223"/>
    <cellStyle name="T_THKL 1303 2 2" xfId="2809"/>
    <cellStyle name="T_THKL 1303 3" xfId="2808"/>
    <cellStyle name="T_Thong ke" xfId="1773"/>
    <cellStyle name="T_Thong ke 2" xfId="2224"/>
    <cellStyle name="T_Thong ke 2 2" xfId="2811"/>
    <cellStyle name="T_Thong ke 3" xfId="2810"/>
    <cellStyle name="T_Thong ke cong" xfId="1774"/>
    <cellStyle name="T_Thong ke cong 2" xfId="2225"/>
    <cellStyle name="T_Thong ke cong 2 2" xfId="2813"/>
    <cellStyle name="T_Thong ke cong 3" xfId="2812"/>
    <cellStyle name="T_thong ke giao dan sinh" xfId="1775"/>
    <cellStyle name="T_thong ke giao dan sinh 2" xfId="2226"/>
    <cellStyle name="T_thong ke giao dan sinh 2 2" xfId="2815"/>
    <cellStyle name="T_thong ke giao dan sinh 3" xfId="2814"/>
    <cellStyle name="T_VBPL kiểm toán Đầu tư XDCB 2010" xfId="1785"/>
    <cellStyle name="T_VBPL kiểm toán Đầu tư XDCB 2010 2" xfId="2236"/>
    <cellStyle name="T_VBPL kiểm toán Đầu tư XDCB 2010 2 2" xfId="2817"/>
    <cellStyle name="T_VBPL kiểm toán Đầu tư XDCB 2010 3" xfId="2816"/>
    <cellStyle name="T_Worksheet in D: ... Hoan thien 5goi theo KL cu 28-06 4.Cong 5goi Coc 33-Km1+490.13 Cong coc 33-km1+490.13" xfId="1786"/>
    <cellStyle name="T_Worksheet in D: ... Hoan thien 5goi theo KL cu 28-06 4.Cong 5goi Coc 33-Km1+490.13 Cong coc 33-km1+490.13 2" xfId="2237"/>
    <cellStyle name="T_Worksheet in D: ... Hoan thien 5goi theo KL cu 28-06 4.Cong 5goi Coc 33-Km1+490.13 Cong coc 33-km1+490.13 2 2" xfId="2819"/>
    <cellStyle name="T_Worksheet in D: ... Hoan thien 5goi theo KL cu 28-06 4.Cong 5goi Coc 33-Km1+490.13 Cong coc 33-km1+490.13 3" xfId="2818"/>
    <cellStyle name="T_ÿÿÿÿÿ" xfId="1787"/>
    <cellStyle name="T_ÿÿÿÿÿ 2" xfId="2238"/>
    <cellStyle name="T_ÿÿÿÿÿ 2 2" xfId="2821"/>
    <cellStyle name="T_ÿÿÿÿÿ 3" xfId="2820"/>
    <cellStyle name="Text" xfId="1788"/>
    <cellStyle name="Text Indent A" xfId="1789"/>
    <cellStyle name="Text Indent B" xfId="1790"/>
    <cellStyle name="Text Indent C" xfId="1791"/>
    <cellStyle name="Text_Bao cao doan cong tac cua Bo thang 4-2010" xfId="1792"/>
    <cellStyle name="Tien1" xfId="1803"/>
    <cellStyle name="Tiêu đề" xfId="1804"/>
    <cellStyle name="Times New Roman" xfId="1805"/>
    <cellStyle name="Tính toán" xfId="1806"/>
    <cellStyle name="Tính toán 2" xfId="2241"/>
    <cellStyle name="Tính toán 2 2" xfId="2823"/>
    <cellStyle name="Tính toán 2 2 2" xfId="3219"/>
    <cellStyle name="Tính toán 2 3" xfId="3111"/>
    <cellStyle name="Tính toán 3" xfId="2822"/>
    <cellStyle name="Tính toán 3 2" xfId="3218"/>
    <cellStyle name="Tính toán 4" xfId="3054"/>
    <cellStyle name="tit1" xfId="1807"/>
    <cellStyle name="tit2" xfId="1808"/>
    <cellStyle name="tit2 2" xfId="2242"/>
    <cellStyle name="tit2 2 2" xfId="2825"/>
    <cellStyle name="tit2 3" xfId="2824"/>
    <cellStyle name="tit3" xfId="1809"/>
    <cellStyle name="tit4" xfId="1810"/>
    <cellStyle name="Title 2" xfId="1811"/>
    <cellStyle name="Title 3" xfId="2342"/>
    <cellStyle name="Title 4" xfId="72"/>
    <cellStyle name="Tongcong" xfId="1813"/>
    <cellStyle name="Tongcong 2" xfId="2244"/>
    <cellStyle name="Total 2" xfId="1815"/>
    <cellStyle name="Total 3" xfId="1816"/>
    <cellStyle name="Total 3 2" xfId="2245"/>
    <cellStyle name="Total 3 2 2" xfId="2827"/>
    <cellStyle name="Total 3 2 2 2" xfId="3221"/>
    <cellStyle name="Total 3 2 2 2 2" xfId="3833"/>
    <cellStyle name="Total 3 2 2 3" xfId="3549"/>
    <cellStyle name="Total 3 2 3" xfId="3113"/>
    <cellStyle name="Total 3 2 3 2" xfId="3753"/>
    <cellStyle name="Total 3 2 4" xfId="3465"/>
    <cellStyle name="Total 3 3" xfId="2826"/>
    <cellStyle name="Total 3 3 2" xfId="3220"/>
    <cellStyle name="Total 3 3 2 2" xfId="3832"/>
    <cellStyle name="Total 3 3 3" xfId="3548"/>
    <cellStyle name="Total 3 4" xfId="3056"/>
    <cellStyle name="Total 3 4 2" xfId="3704"/>
    <cellStyle name="Total 3 5" xfId="3404"/>
    <cellStyle name="Total 4" xfId="2343"/>
    <cellStyle name="Total 5" xfId="166"/>
    <cellStyle name="Total 6" xfId="73"/>
    <cellStyle name="Tổng" xfId="1812"/>
    <cellStyle name="Tổng 2" xfId="2243"/>
    <cellStyle name="Tổng 2 2" xfId="2829"/>
    <cellStyle name="Tổng 2 2 2" xfId="3223"/>
    <cellStyle name="Tổng 2 2 2 2" xfId="3835"/>
    <cellStyle name="Tổng 2 2 3" xfId="3551"/>
    <cellStyle name="Tổng 2 3" xfId="3112"/>
    <cellStyle name="Tổng 2 3 2" xfId="3752"/>
    <cellStyle name="Tổng 2 4" xfId="3463"/>
    <cellStyle name="Tổng 3" xfId="2828"/>
    <cellStyle name="Tổng 3 2" xfId="3222"/>
    <cellStyle name="Tổng 3 2 2" xfId="3834"/>
    <cellStyle name="Tổng 3 3" xfId="3550"/>
    <cellStyle name="Tổng 4" xfId="3055"/>
    <cellStyle name="Tổng 4 2" xfId="3703"/>
    <cellStyle name="Tổng 5" xfId="3400"/>
    <cellStyle name="Tốt" xfId="1814"/>
    <cellStyle name="tt1" xfId="1819"/>
    <cellStyle name="Tuan" xfId="1820"/>
    <cellStyle name="Tusental (0)_pldt" xfId="1821"/>
    <cellStyle name="Tusental_pldt" xfId="1822"/>
    <cellStyle name="th" xfId="1793"/>
    <cellStyle name="th 2" xfId="2239"/>
    <cellStyle name="th 2 2" xfId="2831"/>
    <cellStyle name="th 3" xfId="2830"/>
    <cellStyle name="than" xfId="1794"/>
    <cellStyle name="thanh" xfId="1795"/>
    <cellStyle name="þ_x001d_ð¤_x000c_¯þ_x0014__x000d_¨þU_x0001_À_x0004_ _x0015__x000f__x0001__x0001_" xfId="1796"/>
    <cellStyle name="þ_x001d_ð·_x000c_æþ'_x000d_ßþU_x0001_Ø_x0005_ü_x0014__x0007__x0001__x0001_" xfId="1797"/>
    <cellStyle name="þ_x001d_ðÇ%Uý—&amp;Hý9_x0008_Ÿ s_x000a__x0007__x0001__x0001_" xfId="1798"/>
    <cellStyle name="þ_x001d_ðÇ%Uý—&amp;Hý9_x0008_Ÿ_x0009_s_x000a__x0007__x0001__x0001_" xfId="2240"/>
    <cellStyle name="þ_x001d_ðK_x000c_Fý_x001b__x000d_9ýU_x0001_Ð_x0008_¦)_x0007__x0001__x0001_" xfId="1799"/>
    <cellStyle name="thuong-10" xfId="1800"/>
    <cellStyle name="thuong-11" xfId="1801"/>
    <cellStyle name="Thuyet minh" xfId="1802"/>
    <cellStyle name="trang" xfId="1817"/>
    <cellStyle name="Trung tính" xfId="1818"/>
    <cellStyle name="u" xfId="1823"/>
    <cellStyle name="ux_3_¼­¿ï-¾È»ê" xfId="1824"/>
    <cellStyle name="Valuta (0)_CALPREZZ" xfId="1825"/>
    <cellStyle name="Valuta_ PESO ELETTR." xfId="1826"/>
    <cellStyle name="VANG1" xfId="1829"/>
    <cellStyle name="Văn bản Cảnh báo" xfId="1827"/>
    <cellStyle name="Văn bản Giải thích" xfId="1828"/>
    <cellStyle name="viet" xfId="1830"/>
    <cellStyle name="viet2" xfId="1831"/>
    <cellStyle name="viet2 2" xfId="2246"/>
    <cellStyle name="viet2 2 2" xfId="2978"/>
    <cellStyle name="viet2 2 2 2" xfId="3334"/>
    <cellStyle name="viet2 2 2 2 2" xfId="3932"/>
    <cellStyle name="viet2 2 2 3" xfId="3648"/>
    <cellStyle name="viet2 2 3" xfId="2979"/>
    <cellStyle name="viet2 2 3 2" xfId="3335"/>
    <cellStyle name="viet2 2 3 2 2" xfId="3933"/>
    <cellStyle name="viet2 2 3 3" xfId="3649"/>
    <cellStyle name="viet2 3" xfId="2980"/>
    <cellStyle name="viet2 3 2" xfId="3336"/>
    <cellStyle name="viet2 3 2 2" xfId="3934"/>
    <cellStyle name="viet2 3 3" xfId="3650"/>
    <cellStyle name="viet2 4" xfId="2981"/>
    <cellStyle name="viet2 4 2" xfId="3337"/>
    <cellStyle name="viet2 4 2 2" xfId="3935"/>
    <cellStyle name="viet2 4 3" xfId="3651"/>
    <cellStyle name="Vietnam 1" xfId="1832"/>
    <cellStyle name="VN new romanNormal" xfId="1833"/>
    <cellStyle name="VN new romanNormal 2" xfId="2247"/>
    <cellStyle name="VN new romanNormal 2 2" xfId="2832"/>
    <cellStyle name="vn time 10" xfId="1834"/>
    <cellStyle name="Vn Time 13" xfId="1835"/>
    <cellStyle name="Vn Time 14" xfId="1836"/>
    <cellStyle name="VN time new roman" xfId="1837"/>
    <cellStyle name="VN time new roman 2" xfId="2248"/>
    <cellStyle name="VN time new roman 2 2" xfId="2833"/>
    <cellStyle name="vn_time" xfId="1838"/>
    <cellStyle name="vnbo" xfId="1839"/>
    <cellStyle name="vnbo 2" xfId="2249"/>
    <cellStyle name="vnbo 2 2" xfId="2835"/>
    <cellStyle name="vnbo 3" xfId="2834"/>
    <cellStyle name="vntxt1" xfId="1844"/>
    <cellStyle name="vntxt2" xfId="1845"/>
    <cellStyle name="vnhead1" xfId="1840"/>
    <cellStyle name="vnhead1 2" xfId="2250"/>
    <cellStyle name="vnhead1 2 2" xfId="2982"/>
    <cellStyle name="vnhead1 2 2 2" xfId="3338"/>
    <cellStyle name="vnhead1 2 2 2 2" xfId="3936"/>
    <cellStyle name="vnhead1 2 2 3" xfId="3652"/>
    <cellStyle name="vnhead1 2 3" xfId="2983"/>
    <cellStyle name="vnhead1 2 3 2" xfId="3339"/>
    <cellStyle name="vnhead1 2 3 2 2" xfId="3937"/>
    <cellStyle name="vnhead1 2 3 3" xfId="3653"/>
    <cellStyle name="vnhead1 3" xfId="2984"/>
    <cellStyle name="vnhead1 3 2" xfId="3340"/>
    <cellStyle name="vnhead1 3 2 2" xfId="3938"/>
    <cellStyle name="vnhead1 3 3" xfId="3654"/>
    <cellStyle name="vnhead1 4" xfId="2985"/>
    <cellStyle name="vnhead1 4 2" xfId="3341"/>
    <cellStyle name="vnhead1 4 2 2" xfId="3939"/>
    <cellStyle name="vnhead1 4 3" xfId="3655"/>
    <cellStyle name="vnhead2" xfId="1841"/>
    <cellStyle name="vnhead2 2" xfId="2251"/>
    <cellStyle name="vnhead2 2 2" xfId="2837"/>
    <cellStyle name="vnhead2 3" xfId="2836"/>
    <cellStyle name="vnhead3" xfId="1842"/>
    <cellStyle name="vnhead3 2" xfId="2252"/>
    <cellStyle name="vnhead3 2 2" xfId="2839"/>
    <cellStyle name="vnhead3 3" xfId="2838"/>
    <cellStyle name="vnhead4" xfId="1843"/>
    <cellStyle name="W?hrung [0]_35ERI8T2gbIEMixb4v26icuOo" xfId="1846"/>
    <cellStyle name="W?hrung_35ERI8T2gbIEMixb4v26icuOo" xfId="1847"/>
    <cellStyle name="Währung [0]_68574_Materialbedarfsliste" xfId="1848"/>
    <cellStyle name="Währung_68574_Materialbedarfsliste" xfId="1849"/>
    <cellStyle name="Walutowy [0]_Invoices2001Slovakia" xfId="1850"/>
    <cellStyle name="Walutowy_Invoices2001Slovakia" xfId="1851"/>
    <cellStyle name="Warning Text 2" xfId="1852"/>
    <cellStyle name="Warning Text 3" xfId="2344"/>
    <cellStyle name="Warning Text 4" xfId="167"/>
    <cellStyle name="Warning Text 5" xfId="74"/>
    <cellStyle name="wrap" xfId="1853"/>
    <cellStyle name="Wไhrung [0]_35ERI8T2gbIEMixb4v26icuOo" xfId="1854"/>
    <cellStyle name="Wไhrung_35ERI8T2gbIEMixb4v26icuOo" xfId="1855"/>
    <cellStyle name="Xấu" xfId="1856"/>
    <cellStyle name="xuan" xfId="1857"/>
    <cellStyle name="y" xfId="1858"/>
    <cellStyle name="Ý kh¸c_B¶ng 1 (2)" xfId="1859"/>
    <cellStyle name="เครื่องหมายสกุลเงิน [0]_FTC_OFFER" xfId="1860"/>
    <cellStyle name="เครื่องหมายสกุลเงิน_FTC_OFFER" xfId="1861"/>
    <cellStyle name="ปกติ_FTC_OFFER" xfId="1862"/>
    <cellStyle name=" [0.00]_ Att. 1- Cover" xfId="81"/>
    <cellStyle name="_ Att. 1- Cover" xfId="82"/>
    <cellStyle name="?_ Att. 1- Cover" xfId="83"/>
    <cellStyle name="똿뗦먛귟 [0.00]_PRODUCT DETAIL Q1" xfId="75"/>
    <cellStyle name="똿뗦먛귟_PRODUCT DETAIL Q1" xfId="76"/>
    <cellStyle name="믅됞 [0.00]_PRODUCT DETAIL Q1" xfId="77"/>
    <cellStyle name="믅됞_PRODUCT DETAIL Q1" xfId="78"/>
    <cellStyle name="백분율_††††† " xfId="1863"/>
    <cellStyle name="뷭?_BOOKSHIP" xfId="79"/>
    <cellStyle name="안건회계법인" xfId="1864"/>
    <cellStyle name="콤마 [ - 유형1" xfId="1865"/>
    <cellStyle name="콤마 [ - 유형2" xfId="1866"/>
    <cellStyle name="콤마 [ - 유형3" xfId="1867"/>
    <cellStyle name="콤마 [ - 유형4" xfId="1868"/>
    <cellStyle name="콤마 [ - 유형5" xfId="1869"/>
    <cellStyle name="콤마 [ - 유형6" xfId="1870"/>
    <cellStyle name="콤마 [ - 유형7" xfId="1871"/>
    <cellStyle name="콤마 [ - 유형8" xfId="1872"/>
    <cellStyle name="콤마 [0]_ 비목별 월별기술 " xfId="1873"/>
    <cellStyle name="콤마_ 비목별 월별기술 " xfId="1874"/>
    <cellStyle name="통화 [0]_††††† " xfId="1875"/>
    <cellStyle name="통화_††††† " xfId="1876"/>
    <cellStyle name="표준_ 97년 경영분석(안)" xfId="1877"/>
    <cellStyle name="표줠_Sheet1_1_총괄표 (수출입) (2)" xfId="1878"/>
    <cellStyle name="一般_00Q3902REV.1" xfId="1879"/>
    <cellStyle name="千分位[0]_00Q3902REV.1" xfId="1880"/>
    <cellStyle name="千分位_00Q3902REV.1" xfId="1881"/>
    <cellStyle name="桁区切り [0.00]_BE-BQ" xfId="1882"/>
    <cellStyle name="桁区切り_BE-BQ" xfId="1883"/>
    <cellStyle name="標準_(A1)BOQ " xfId="1884"/>
    <cellStyle name="貨幣 [0]_00Q3902REV.1" xfId="1885"/>
    <cellStyle name="貨幣[0]_BRE" xfId="80"/>
    <cellStyle name="貨幣_00Q3902REV.1" xfId="1887"/>
    <cellStyle name="通貨 [0.00]_BE-BQ" xfId="1888"/>
    <cellStyle name="通貨_BE-BQ" xfId="1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2\du%20toan\vui\San%20pham\Phu%20Tan_AG\Duong%20Day\LUUTAM\VBAO\BookJHFGJGXBGCCNCVCCVVCVCC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anhvan\tam\nah%2095-97\My%20Documents\DT%20XECEL\A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HONG%20TAI%20CHINH\Phan%20bo%20Du%20toan%202024\So%20lieu%20Du%20toan%202024_Chua%20chinh%20thuc\To%20trinh%20cua%20UBND%20tinh%20ve%20PA%20du%20toan%202024\1_He%20thong%20bieu%20mau%20DT%202024%20kem%20theo%20Nghi%20quyet_2011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JHFGJGXBGCCNCVCCVVCVCC2"/>
      <sheetName val="#REF"/>
      <sheetName val="_REF"/>
      <sheetName val="MTP"/>
      <sheetName val="CT Thang Mo"/>
      <sheetName val="CT  PL"/>
      <sheetName val="dg-VTu"/>
      <sheetName val="khongin"/>
      <sheetName val="CHITIET VL-NC-TT1p"/>
      <sheetName val="TONGKE3p"/>
      <sheetName val="CHITIET VL-NC-TT -1p"/>
      <sheetName val="PNT-QUOT-#3"/>
      <sheetName val="COAT&amp;WRAP-QIOT-#3"/>
      <sheetName val="XL4Poppy"/>
      <sheetName val="dongia (2)"/>
      <sheetName val="B-B"/>
      <sheetName val="CHITIET VL-NC"/>
      <sheetName val="DON GIA"/>
      <sheetName val="Sheet1"/>
      <sheetName val="DN"/>
      <sheetName val="VP"/>
      <sheetName val="KD"/>
      <sheetName val="DD"/>
      <sheetName val="CT"/>
      <sheetName val="PX"/>
      <sheetName val="GR"/>
      <sheetName val="00000000"/>
      <sheetName val="DS CHU Phuc"/>
      <sheetName val="DS THI AT"/>
      <sheetName val="Bien Ban"/>
      <sheetName val="Sheet2"/>
      <sheetName val="Tổng kê"/>
      <sheetName val="Dgia vat tu"/>
      <sheetName val="Don gia_III"/>
      <sheetName val="MTP1"/>
      <sheetName val="MTO REV.2(ARMOR)"/>
      <sheetName val="MeKong - Penetration"/>
      <sheetName val="Dist. Perform - Ctns.sales in "/>
      <sheetName val="Dist. Perform - Value.sales in"/>
      <sheetName val="Dist. Perform - Value.sales Out"/>
      <sheetName val="Head Count"/>
      <sheetName val="Sales Result For Month"/>
      <sheetName val="PTTL"/>
      <sheetName val="CHITIET VL-NC-TT-3p"/>
      <sheetName val="BC Ton Kho New"/>
      <sheetName val="BC Cua GSBH New"/>
      <sheetName val="10000000"/>
      <sheetName val="Quantity"/>
      <sheetName val="CaMay"/>
      <sheetName val="DGiaTN"/>
      <sheetName val="DGiaT"/>
      <sheetName val="TT"/>
      <sheetName val="DTKLg"/>
      <sheetName val="VL"/>
      <sheetName val="PTVTu"/>
      <sheetName val="THKP-Full"/>
      <sheetName val="KLg"/>
      <sheetName val="data"/>
      <sheetName val="ThongSo"/>
      <sheetName val="Chitiet"/>
      <sheetName val="Dongia"/>
      <sheetName val="Gia_GC_Satthep"/>
      <sheetName val="Ref"/>
      <sheetName val="ESTI."/>
      <sheetName val="DI-ESTI"/>
      <sheetName val="DS CHU Ph_x0001__x0000_"/>
      <sheetName val=""/>
      <sheetName val="Chuso"/>
      <sheetName val="Bhyt t1"/>
      <sheetName val="bieu_solieu"/>
      <sheetName val="MTO_REV_2(ARMOR)"/>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dongia_(2)"/>
      <sheetName val="Leave_Statistic_Report"/>
      <sheetName val="VC"/>
      <sheetName val="gVL"/>
      <sheetName val="Sheet3"/>
      <sheetName val="GiaVL"/>
      <sheetName val="ND"/>
      <sheetName val="Cp&gt;10-Ln&lt;10"/>
      <sheetName val="Ln&lt;20"/>
      <sheetName val="EIRR&gt;1&lt;1"/>
      <sheetName val="EIRR&gt; 2"/>
      <sheetName val="EIRR&lt;2"/>
      <sheetName val="DS CHU Ph_x0001__"/>
      <sheetName val="Chiet tinh dz35"/>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3pha-XDM"/>
      <sheetName val="3pha-CT"/>
      <sheetName val="VT A cap-THI CONG"/>
      <sheetName val="DANH SACH VAT TU THU HOI"/>
      <sheetName val="TONG.HT"/>
      <sheetName val="DAMNEN KHONG HC"/>
      <sheetName val="dochat"/>
      <sheetName val="DAM NEN HC"/>
      <sheetName val="Detailed Reporting"/>
      <sheetName val="���v������"/>
      <sheetName val="���Z�C��"/>
      <sheetName val="PL_�V�����Q��"/>
      <sheetName val="PL_DUO_2�Q��"/>
      <sheetName val="total"/>
      <sheetName val="global"/>
      <sheetName val="2001"/>
      <sheetName val="156nhap01"/>
      <sheetName val="CT00"/>
      <sheetName val="CT99"/>
      <sheetName val="¡X??v??¡Ea?A"/>
      <sheetName val="???Z?C?3"/>
      <sheetName val="?O¡§u"/>
      <sheetName val="PL_?V?¡V?A?Q??"/>
      <sheetName val="PL_DUO_2?Q??"/>
      <sheetName val="¡X__v__¡Ea_A"/>
      <sheetName val="___Z_C_3"/>
      <sheetName val="_O¡§u"/>
      <sheetName val="PL__V_¡V_A_Q__"/>
      <sheetName val="PL_DUO_2_Q__"/>
      <sheetName val="REN"/>
      <sheetName val="VP-MM"/>
      <sheetName val="SILICATE"/>
      <sheetName val="Nhan cong"/>
      <sheetName val="Vat tu"/>
      <sheetName val="Bang KL"/>
      <sheetName val="DM.ChiPh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V-M(Bdinh)"/>
      <sheetName val="PT ksat"/>
      <sheetName val="LUONG KS"/>
      <sheetName val="May"/>
      <sheetName val="heso"/>
      <sheetName val="PTDG"/>
      <sheetName val="THDT"/>
      <sheetName val="VAT LIEU"/>
      <sheetName val="DTCT"/>
      <sheetName val="ranh hong"/>
      <sheetName val="Chi tiết Goc -AB"/>
      <sheetName val="SILICATE"/>
      <sheetName val="cot_xa"/>
      <sheetName val="MTO REV.2(ARMOR)"/>
      <sheetName val="Sheet3"/>
      <sheetName val="??-BLDG"/>
      <sheetName val="NhanCong"/>
      <sheetName val="Ts"/>
      <sheetName val="A1.8 NhIII (1050k)"/>
      <sheetName val="Nhan cong nhom I"/>
      <sheetName val="Luong TT05"/>
      <sheetName val="10_VC đ. ngắn"/>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TT35"/>
      <sheetName val="DATA"/>
      <sheetName val="luong"/>
      <sheetName val="gVL"/>
      <sheetName val="Sheet1"/>
      <sheetName val="ND"/>
      <sheetName val="Equipment"/>
      <sheetName val="DT_THAU"/>
      <sheetName val="DGVL"/>
      <sheetName val="__-BLDG"/>
      <sheetName val="giavl"/>
      <sheetName val="NC"/>
      <sheetName val="Bia"/>
      <sheetName val="125x125"/>
      <sheetName val="TTVanChuyen"/>
      <sheetName val="DLN"/>
      <sheetName val="CT -THVLNC"/>
      <sheetName val="Luong A3"/>
      <sheetName val="Luong TT01"/>
      <sheetName val="DG_TN TB LE (2)"/>
      <sheetName val="KH tai chinh khoa san"/>
      <sheetName val="BG"/>
      <sheetName val="B-B"/>
      <sheetName val="Chenh lech vat tu"/>
      <sheetName val="Chiet tinh dz35"/>
      <sheetName val="Chi ti?t Goc -AB"/>
      <sheetName val="Chi ti_t Goc -AB"/>
      <sheetName val="THKL"/>
      <sheetName val="00000000"/>
      <sheetName val="10000000"/>
      <sheetName val="68-69"/>
      <sheetName val="Chi tiet ranh"/>
      <sheetName val="Duong Ngang"/>
      <sheetName val="San gia co"/>
      <sheetName val="Bien Bao"/>
      <sheetName val="Coc tieu - Coc H"/>
      <sheetName val="THCP Lap dat"/>
      <sheetName val="THCP xay dung"/>
      <sheetName val="Don gia XD"/>
      <sheetName val="Du toan XD"/>
      <sheetName val="NC+MTC"/>
      <sheetName val="Chiet tinh"/>
      <sheetName val="san dao"/>
      <sheetName val="Ty le"/>
      <sheetName val="MAIN GATE HOUSE"/>
      <sheetName val="DGCT"/>
      <sheetName val="GiaVT"/>
      <sheetName val="Bang cap"/>
      <sheetName val="Electrical Breakdown"/>
      <sheetName val="NOTE"/>
      <sheetName val="TN"/>
      <sheetName val="Canopy,SS5"/>
      <sheetName val="Vat tu"/>
      <sheetName val="Canopy,SS5 (2)"/>
      <sheetName val="Rate"/>
      <sheetName val="RAB AR&amp;STR"/>
      <sheetName val="escon"/>
      <sheetName val="QD957"/>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vlieu"/>
      <sheetName val="TH"/>
      <sheetName val="PNT-QUOT-#3"/>
      <sheetName val="COAT&amp;WRAP-QIOT-#3"/>
      <sheetName val="NC "/>
      <sheetName val="C.BI DAO"/>
      <sheetName val="RFI-1"/>
      <sheetName val="Cp&gt;10-Ln&lt;10"/>
      <sheetName val="Ln&lt;20"/>
      <sheetName val="EIRR&gt;1&lt;1"/>
      <sheetName val="EIRR&gt; 2"/>
      <sheetName val="EIRR&lt;2"/>
      <sheetName val="Luong BN"/>
      <sheetName val="Luong TB"/>
      <sheetName val="Ca may TB"/>
      <sheetName val="Máy BN"/>
      <sheetName val="KH-Q1,Q2,01"/>
      <sheetName val="Control"/>
      <sheetName val="THVATTU"/>
      <sheetName val="Giathanh1m3BT"/>
      <sheetName val="DSHD DH"/>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macBT"/>
      <sheetName val="Tien do TV"/>
      <sheetName val="Config"/>
      <sheetName val="CP Du phong"/>
      <sheetName val="Tong hop kinh phi"/>
      <sheetName val="THDT goi thau TB"/>
      <sheetName val="QD79"/>
      <sheetName val="Du lieu CKN"/>
      <sheetName val="THCP Tuyen"/>
      <sheetName val="PTDG "/>
      <sheetName val="AASHTO92"/>
      <sheetName val="Lương"/>
      <sheetName val="Ca máy"/>
      <sheetName val="TH khối lượng phải làm"/>
      <sheetName val="A1.C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TNHC"/>
      <sheetName val="CT Thang Mo"/>
      <sheetName val="CT  PL"/>
      <sheetName val="Input"/>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Master"/>
      <sheetName val="SUM-AIR-Submit"/>
      <sheetName val="Earthwork"/>
      <sheetName val="BK04"/>
      <sheetName val="Vat_tu"/>
      <sheetName val="Canopy,SS5_(2)"/>
      <sheetName val="RAB_AR&amp;STR"/>
      <sheetName val="THCP_Lap_dat"/>
      <sheetName val="THCP_xay_dung"/>
      <sheetName val="Giá Bê tông 2 bên"/>
      <sheetName val="Takeoff"/>
      <sheetName val="SAP"/>
      <sheetName val="DG duoi"/>
      <sheetName val="6PILE  (돌출)"/>
      <sheetName val="Analisa"/>
      <sheetName val="Gld"/>
      <sheetName val="Gxd"/>
      <sheetName val="TT"/>
      <sheetName val="주식"/>
      <sheetName val="LEGEND"/>
      <sheetName val="Đơn Giá "/>
      <sheetName val="1.R18 BF"/>
      <sheetName val="A"/>
      <sheetName val="G"/>
      <sheetName val="F-B"/>
      <sheetName val="H-J"/>
      <sheetName val="6.External works-R18"/>
      <sheetName val="PRI-LS"/>
      <sheetName val="NKC6"/>
      <sheetName val="Key"/>
      <sheetName val="KQKD-01"/>
      <sheetName val="KQKD-03"/>
      <sheetName val="Phan tich tong hop"/>
      <sheetName val="Sàn T1"/>
      <sheetName val="Lỗ thông gió"/>
      <sheetName val="CT DZ"/>
      <sheetName val="1_Data"/>
      <sheetName val="Tong hop cpc"/>
      <sheetName val="PT_ksat"/>
      <sheetName val="LUONG_KS"/>
      <sheetName val="Tra cuu 79"/>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Ref"/>
      <sheetName val="ESTI."/>
      <sheetName val="DI-ESTI"/>
      <sheetName val="DS CHU Ph_x0001__x0000_"/>
      <sheetName val=""/>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Cash2"/>
      <sheetName val="Z"/>
      <sheetName val="Bang chiet tinh TBA"/>
      <sheetName val="Div26 - Elect"/>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Tho lai may"/>
      <sheetName val="Don gia LD"/>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INFO"/>
      <sheetName val="GAEYO"/>
      <sheetName val="PCCC"/>
      <sheetName val="NVN Hotel"/>
      <sheetName val="Phân tích"/>
      <sheetName val="Ceiling Height- Schedule"/>
      <sheetName val="04-BETONG"/>
      <sheetName val="COC-LAP DAT"/>
      <sheetName val="05-COPPHA"/>
      <sheetName val="02-Lap dat"/>
      <sheetName val="Ngân sách"/>
      <sheetName val="09-Hoan thien nen"/>
      <sheetName val="수정시산표"/>
      <sheetName val="MTC"/>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names"/>
      <sheetName val="LaborPY"/>
      <sheetName val="LaborKH"/>
      <sheetName val="Equip "/>
      <sheetName val="DLdauvao"/>
      <sheetName val="CaMay"/>
      <sheetName val="차액보증"/>
      <sheetName val="경비2내역"/>
      <sheetName val="금융"/>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CANDOI"/>
      <sheetName val="Nhap VT oto"/>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TSCK"/>
      <sheetName val="DMCV"/>
      <sheetName val="TỔNG HỢP KHỐI LƯỢNG"/>
      <sheetName val="NƯƠC CẤP TRỤC + TAY NHÁNH"/>
      <sheetName val="CTEMCOST"/>
      <sheetName val="SORT"/>
      <sheetName val="BANRA"/>
      <sheetName val="KL san lap"/>
      <sheetName val="Temp&amp;Site"/>
      <sheetName val="Budget Code"/>
      <sheetName val="Code"/>
      <sheetName val="係数"/>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GOC-KO IN"/>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CTDZTA(5)"/>
      <sheetName val="THONG SO"/>
      <sheetName val="Đơn giá chi tiết TN 39"/>
      <sheetName val="KLHT"/>
      <sheetName val="TH thiet bi"/>
      <sheetName val="TH may TC"/>
      <sheetName val="Bang phan tich"/>
      <sheetName val="DM Chi phi"/>
      <sheetName val="Bill rekap"/>
      <sheetName val="CFA (ME)"/>
      <sheetName val="Solieutinh"/>
      <sheetName val="VTLD"/>
      <sheetName val="Cost Report Sum"/>
      <sheetName val="QLDA"/>
      <sheetName val="Thong tin"/>
      <sheetName val="Danh muc NT cong viec"/>
      <sheetName val="Danh muc NT Giai doan"/>
      <sheetName val="Danh muc NT Vat lieu"/>
      <sheetName val="ND Nhat ky"/>
      <sheetName val="NT cong viec"/>
      <sheetName val="0"/>
      <sheetName val="Dầm 1"/>
      <sheetName val="Cọc nhồi"/>
      <sheetName val="Moäul'1"/>
      <sheetName val="XD nhanh 3"/>
      <sheetName val="Sheet1 (2)"/>
      <sheetName val="DS CHU Ph_x005f_x0001__x0"/>
      <sheetName val="DS CHU Ph_x005f_x005f_x00"/>
      <sheetName val="1. BCC T03.2018"/>
      <sheetName val="2.  BCC T04.2018"/>
      <sheetName val="Total"/>
      <sheetName val="TK SX"/>
      <sheetName val="Assumptions"/>
      <sheetName val="5.2.1 Đo bóc KL OLK-10"/>
      <sheetName val="4.2.1 Đo bóc KL OLK-06"/>
      <sheetName val="4.1.1 CHI TIET OLK-06"/>
      <sheetName val="Du toan truc tiep - Bill 2"/>
      <sheetName val="PL02-NHOM"/>
      <sheetName val="PL02-NHUA"/>
      <sheetName val="負荷集計（断熱不燃）"/>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Quotation"/>
      <sheetName val="TINH GIA - SAN XUAT Vertico"/>
      <sheetName val="D&amp;W"/>
      <sheetName val="Cong nợ"/>
      <sheetName val="??"/>
      <sheetName val="MTL$-INTER"/>
      <sheetName val="Thép phần thô"/>
      <sheetName val="STR"/>
      <sheetName val="TT05"/>
      <sheetName val="KH 2010 PA2"/>
      <sheetName val="van khuon"/>
      <sheetName val="Muc Luc"/>
      <sheetName val="BuilderWorkForME"/>
      <sheetName val="Lương hưng Yên vùng 2"/>
      <sheetName val="Lương Hà Nam"/>
      <sheetName val="Ca máy Hà Nam"/>
      <sheetName val="ca máy Hưng Yên"/>
      <sheetName val="Lương HN"/>
      <sheetName val="Lương VP"/>
      <sheetName val="Ca máy HN"/>
      <sheetName val="Ca máy VP"/>
      <sheetName val="B1.CN"/>
      <sheetName val="Máy"/>
      <sheetName val="THDG"/>
      <sheetName val="ELEC"/>
      <sheetName val="Maker List"/>
      <sheetName val="REQUEST BUILDER"/>
      <sheetName val="TTDZ22"/>
      <sheetName val="Thuc thanh"/>
      <sheetName val="DAU VAO"/>
      <sheetName val="5.Khoan"/>
      <sheetName val="1. TH"/>
      <sheetName val="3.1.1"/>
      <sheetName val="3.1.4"/>
      <sheetName val="2.5.1"/>
      <sheetName val="4.1.1"/>
      <sheetName val="4.3.2"/>
      <sheetName val="2.3.3"/>
      <sheetName val="5.3.1"/>
      <sheetName val="2.4.3"/>
      <sheetName val="DTXD-DD (2)"/>
      <sheetName val="PTVT"/>
      <sheetName val="HRG BHN"/>
      <sheetName val="TABLE-A"/>
      <sheetName val="영동(D)"/>
      <sheetName val="MTO REV_0"/>
      <sheetName val="Bao cao"/>
      <sheetName val="GVL-tuyến"/>
      <sheetName val="Labor"/>
      <sheetName val="Breakdown"/>
      <sheetName val="Equip"/>
      <sheetName val="Process (R)"/>
      <sheetName val="Process (T)"/>
      <sheetName val="Mortar"/>
      <sheetName val="THCP - PA1"/>
      <sheetName val="THDT goi thau XD"/>
      <sheetName val="Thongtin"/>
      <sheetName val="Phanlop"/>
      <sheetName val="Chi_ti_t_Goc_-AB1"/>
      <sheetName val="Banbuc"/>
      <sheetName val="Dinh nghia"/>
      <sheetName val="DZ 35"/>
      <sheetName val="Cto"/>
      <sheetName val="GA 15"/>
      <sheetName val="CHICLAND"/>
      <sheetName val="HILTON"/>
      <sheetName val="HÒA XUÂN II"/>
      <sheetName val="KEMBEACH-SUN"/>
      <sheetName val="LƯƠNG YÊN"/>
      <sheetName val="OCEAN GATE"/>
      <sheetName val="KEMBEACH-AA"/>
      <sheetName val="PREMIER-SUN"/>
      <sheetName val="THÀNH ĐÔ"/>
      <sheetName val="3"/>
      <sheetName val="2"/>
      <sheetName val="6.1"/>
      <sheetName val="BASE"/>
      <sheetName val="Luong+may"/>
      <sheetName val="PT_ksat1"/>
      <sheetName val="LUONG_KS1"/>
      <sheetName val="VAT_LIEU1"/>
      <sheetName val="ranh_hong1"/>
      <sheetName val="THEP_TAM1"/>
      <sheetName val="THEP_HÌNH1"/>
      <sheetName val="THEP_HINH1"/>
      <sheetName val="XA_GO1"/>
      <sheetName val="BANG_TRA1"/>
      <sheetName val="Elec_LG1"/>
      <sheetName val="Bill_2_1_BOQ_ĐIỆN1"/>
      <sheetName val="BOQ_CAU_CAN1"/>
      <sheetName val="Tính_toàn_đào_đất1"/>
      <sheetName val="Khối_lượng_cốt_thép1"/>
      <sheetName val="Chi_tiết_chi_phí_chung1"/>
      <sheetName val="CP__SD_Điện1"/>
      <sheetName val="Ceiling_Height-_Schedule1"/>
      <sheetName val="COC-LAP_DAT1"/>
      <sheetName val="02-Lap_dat1"/>
      <sheetName val="Ngân_sách1"/>
      <sheetName val="09-Hoan_thien_nen1"/>
      <sheetName val="NVN_Hotel1"/>
      <sheetName val="list_VL1"/>
      <sheetName val="Trình_mẫu_VL1"/>
      <sheetName val="Nhap_VL1"/>
      <sheetName val="LIST_VLĐV1"/>
      <sheetName val="BB_VLDV1"/>
      <sheetName val="BB_VLDV_(multi)1"/>
      <sheetName val="nghiệm_thu_hoàn_thành1"/>
      <sheetName val="Báo_cáo_hiện_trường1"/>
      <sheetName val="Kế_hoạch_nghiệm_thu1"/>
      <sheetName val="Quy_trình1"/>
      <sheetName val="List_vữa1"/>
      <sheetName val="List_NT1"/>
      <sheetName val="BBNT_thô1"/>
      <sheetName val="Phân_tích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gia_vat_tu"/>
      <sheetName val="Don_gia_III"/>
      <sheetName val="Bhyt_t1"/>
      <sheetName val="DS_CHU_Ph?"/>
      <sheetName val="Leave_Statistic_Report1"/>
      <sheetName val="DS_CHU_Ph_"/>
      <sheetName val="DS_CHU_Ph_x005f_x0001__x005f_x0000_"/>
      <sheetName val="DS_CHU_Ph_x005f_x0001_?"/>
      <sheetName val="DS_CHU_Ph_x005f_x0001_"/>
      <sheetName val="DS_CHU_Ph_x005f_x0001__"/>
      <sheetName val="Vat_tu_XD"/>
      <sheetName val="DS_CHU_Ph_x005f_x005f_x005f_x0001__x005f_x005f_x0"/>
      <sheetName val="DS_CHU_Ph_x005f_x005f_x005f_x0001__"/>
      <sheetName val="DS_CHU_Ph_x005f_x005f_x005f_x0001_"/>
      <sheetName val="A1_8_NhIII_(1050k)"/>
      <sheetName val="Nhan_cong_nhom_I"/>
      <sheetName val="Luong_TT05"/>
      <sheetName val="10_VC_đ__ngắn"/>
      <sheetName val="KL_san_lap"/>
      <sheetName val="THONG_SO"/>
      <sheetName val="Đơn_giá_chi_tiết_TN_39"/>
      <sheetName val="TỔNG_HỢP_KHỐI_LƯỢNG"/>
      <sheetName val="NƯƠC_CẤP_TRỤC_+_TAY_NHÁNH"/>
      <sheetName val="TH_thiet_bi"/>
      <sheetName val="TH_may_TC"/>
      <sheetName val="Bang_phan_tich"/>
      <sheetName val="DM_Chi_phi"/>
      <sheetName val="luong_"/>
      <sheetName val="BẢNG_ÁP_GIÁ_(in)"/>
      <sheetName val="NT_(KL)_IN"/>
      <sheetName val="DOM_D2"/>
      <sheetName val="nhà_ăn"/>
      <sheetName val="Công_nhật"/>
      <sheetName val="btkt_cột"/>
      <sheetName val="Bill_rekap"/>
      <sheetName val="hrs_&amp;_prg"/>
      <sheetName val="CFA_(ME)"/>
      <sheetName val="Cost_Report_Sum"/>
      <sheetName val="GOC-KO_IN"/>
      <sheetName val="Thong_tin"/>
      <sheetName val="Danh_muc_NT_cong_viec"/>
      <sheetName val="Danh_muc_NT_Giai_doan"/>
      <sheetName val="Danh_muc_NT_Vat_lieu"/>
      <sheetName val="ND_Nhat_ky"/>
      <sheetName val="NT_cong_viec"/>
      <sheetName val="Sheet1_(2)"/>
      <sheetName val="Dầm_1"/>
      <sheetName val="Cọc_nhồi"/>
      <sheetName val="1__BCC_T03_2018"/>
      <sheetName val="2___BCC_T04_2018"/>
      <sheetName val="XD_nhanh_3"/>
      <sheetName val="Scorp_of_work_(2)"/>
      <sheetName val="SUM_(2)"/>
      <sheetName val="CPC_(2)"/>
      <sheetName val="A1_ELC_ok_"/>
      <sheetName val="_A2_ELV_ok"/>
      <sheetName val="A3_VAC_ok_"/>
      <sheetName val="A4_PLB_ok"/>
      <sheetName val="A5_FPS_ok"/>
      <sheetName val="_B1_ELC__ok"/>
      <sheetName val="B2_ELV_ok"/>
      <sheetName val="B3_VAC_ok"/>
      <sheetName val="B4_PLB_"/>
      <sheetName val="B5_FPS_ok"/>
      <sheetName val="C__SOFTWARE"/>
      <sheetName val="D__OTHER"/>
      <sheetName val="A1__ELC_PANEL"/>
      <sheetName val="Sum_material"/>
      <sheetName val="5_2_1_Đo_bóc_KL_OLK-10"/>
      <sheetName val="4_2_1_Đo_bóc_KL_OLK-06"/>
      <sheetName val="4_1_1_CHI_TIET_OLK-06"/>
      <sheetName val="Budget_Code"/>
      <sheetName val="Luong_A3"/>
      <sheetName val="Luong_TT01"/>
      <sheetName val="DG_TN_TB_LE_(2)"/>
      <sheetName val="DS CHU Ph_x0001__x0"/>
      <sheetName val="Breakdown (B)"/>
      <sheetName val="개산공사비"/>
      <sheetName val="Tong du toan"/>
      <sheetName val="DGchitiet "/>
      <sheetName val="CP HMC"/>
      <sheetName val="TH_CPTB"/>
      <sheetName val="CP Khac cuoc VC"/>
      <sheetName val="BOQ DOME G"/>
      <sheetName val="Phòng 4 SV"/>
      <sheetName val="Phòng 2 SV"/>
      <sheetName val="Phòng bảo vệ"/>
      <sheetName val="Hành lang, cầu thang, phòng đện"/>
      <sheetName val="Thang máng và cáp điện tủ tầng"/>
      <sheetName val="Thiết bị"/>
      <sheetName val="Chống sét và tiếp địa"/>
      <sheetName val="Đặt chờ báo cháy"/>
      <sheetName val="Đặt chờ mạng"/>
      <sheetName val="BOQ DOME H"/>
      <sheetName val="GIÁ HĐ 30 CĂN"/>
      <sheetName val="THVT"/>
      <sheetName val="Keothep"/>
      <sheetName val="Cover"/>
      <sheetName val="HVAC"/>
      <sheetName val="P&amp;S"/>
      <sheetName val="Changelog"/>
      <sheetName val="banggia1"/>
      <sheetName val="Luong GT"/>
      <sheetName val="Bend"/>
      <sheetName val="THTHTBA"/>
      <sheetName val="DG7606"/>
      <sheetName val="THCP thiet bi"/>
      <sheetName val="Don gia tong hop"/>
      <sheetName val="DMTL"/>
      <sheetName val="Du thau LD"/>
      <sheetName val="Du thau XD"/>
      <sheetName val="Du toan LD"/>
      <sheetName val="Gia ca may LD"/>
      <sheetName val="Gia ca may XD"/>
      <sheetName val="CP mua sam TB"/>
      <sheetName val="Nhan cong LD"/>
      <sheetName val="Nhan cong XD"/>
      <sheetName val="Gia vua LD"/>
      <sheetName val="Gia vua XD"/>
      <sheetName val="Thong ke thep"/>
      <sheetName val="TH vat tu LD"/>
      <sheetName val="TH vat tu XD"/>
      <sheetName val="Gia vat lieu HTLD"/>
      <sheetName val="Gia vat lieu HTXD"/>
      <sheetName val="Dự thầu (NS1)"/>
      <sheetName val="Bảng nhân công"/>
      <sheetName val="DS CHU Ph_x005f_x0001__x005f_x005f_x0"/>
      <sheetName val="KL phat sinh"/>
      <sheetName val="SP10"/>
      <sheetName val="INFOR-ST"/>
      <sheetName val="Mẫu số 21a"/>
      <sheetName val="Tongke Thu hoi"/>
      <sheetName val="Don gia 1 ngay cong môi trường"/>
      <sheetName val="Doanh thu (Liveline PA1)"/>
      <sheetName val="Chiet tinh dz22"/>
      <sheetName val="N_TKP"/>
      <sheetName val="Gia NC theo QD 2207-QD-UBND"/>
      <sheetName val="Nhan cong nhom II"/>
      <sheetName val="간접비 계정목록"/>
      <sheetName val="MTO REV.0"/>
      <sheetName val="TDTKP (2)"/>
      <sheetName val="TONGKE3p"/>
      <sheetName val="CHITIET VL-NC-DDTT3PHA "/>
      <sheetName val="CHITIET VL-NC-TT1p"/>
      <sheetName val="Du lieu"/>
      <sheetName val="설계내역서"/>
      <sheetName val="4.3 Scope of work "/>
      <sheetName val="__"/>
      <sheetName val="_ QUOTATION.xlsx"/>
      <sheetName val="Tong hop vat tu"/>
      <sheetName val="Phan tich ca may"/>
      <sheetName val="Chenh lech ca may"/>
      <sheetName val="CTG"/>
      <sheetName val="DGG"/>
      <sheetName val="Mã"/>
      <sheetName val="Luong_Cnhan"/>
      <sheetName val="Lương 1900nhóm I"/>
      <sheetName val="1900 nhóm II"/>
      <sheetName val="Lương 2000nhómII"/>
      <sheetName val="Máy Ngân Sơn"/>
      <sheetName val="Giá VL"/>
      <sheetName val="LK-0.4"/>
      <sheetName val="CAPPHOI"/>
      <sheetName val="Danh mục HS"/>
      <sheetName val="Chiet tinh don gia"/>
      <sheetName val="Cua Phang Tran"/>
      <sheetName val="begin"/>
      <sheetName val="6.GIA"/>
      <sheetName val="SPL4"/>
      <sheetName val="unit"/>
      <sheetName val="BCVC ."/>
      <sheetName val="May Goc (QD2436)"/>
      <sheetName val="VL-NC-M"/>
      <sheetName val="Chiet_tinh"/>
      <sheetName val="san_dao"/>
      <sheetName val="Ty_le"/>
      <sheetName val="CT_-THVLNC"/>
      <sheetName val="A1_8_NhIII_(1050k)1"/>
      <sheetName val="Nhan_cong_nhom_I1"/>
      <sheetName val="Luong_TT051"/>
      <sheetName val="10_VC_đ__ngắn1"/>
      <sheetName val="Chiet_tinh1"/>
      <sheetName val="san_dao1"/>
      <sheetName val="Ty_le1"/>
      <sheetName val="CT_-THVLNC1"/>
      <sheetName val="GVL-PL"/>
      <sheetName val="A6,MAY"/>
      <sheetName val="Huong dan"/>
      <sheetName val="KIEM TOAN (PC32)"/>
      <sheetName val="Chiet giam"/>
      <sheetName val="DAO DAP CONG"/>
      <sheetName val="KL-CHITIET"/>
      <sheetName val="Bang chu"/>
      <sheetName val="THKP"/>
      <sheetName val="CPTH"/>
      <sheetName val="Reference"/>
      <sheetName val="Setting"/>
      <sheetName val="LUACHONTHIETBI"/>
      <sheetName val="Khoiluongmong"/>
      <sheetName val="Gia vat tu"/>
      <sheetName val="CANDOI_CT"/>
      <sheetName val="MATK"/>
      <sheetName val="tra-vat-lieu"/>
      <sheetName val="QMCT"/>
      <sheetName val="Don gia chi tiet"/>
      <sheetName val="NC3"/>
      <sheetName val="BL.A1.8-1.350"/>
      <sheetName val="1,TMĐT "/>
      <sheetName val="PTCT"/>
      <sheetName val="THCP"/>
      <sheetName val="NC.15"/>
      <sheetName val="Ca may"/>
      <sheetName val="Cước VC + ĐM CP Tư vấn"/>
      <sheetName val="FT"/>
      <sheetName val="THCP TT09"/>
      <sheetName val="TMĐT"/>
      <sheetName val="Giá tháng"/>
      <sheetName val="Chung"/>
      <sheetName val="cPanel"/>
      <sheetName val="GC"/>
      <sheetName val="HG_Info"/>
      <sheetName val="Nghỉ lễ"/>
      <sheetName val="Mác"/>
      <sheetName val="QC"/>
      <sheetName val="CO"/>
      <sheetName val="Tai trong"/>
      <sheetName val="Diện tích sàn TT2-GB"/>
      <sheetName val="TH KL thô "/>
      <sheetName val="KL XÂY TT2-GB"/>
      <sheetName val="Phan day"/>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sheetData sheetId="232" refreshError="1"/>
      <sheetData sheetId="233" refreshError="1"/>
      <sheetData sheetId="234" refreshError="1"/>
      <sheetData sheetId="235"/>
      <sheetData sheetId="236"/>
      <sheetData sheetId="237"/>
      <sheetData sheetId="238"/>
      <sheetData sheetId="239"/>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sheetData sheetId="262" refreshError="1"/>
      <sheetData sheetId="263" refreshError="1"/>
      <sheetData sheetId="264" refreshError="1"/>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sheetData sheetId="380"/>
      <sheetData sheetId="38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sheetData sheetId="443"/>
      <sheetData sheetId="444"/>
      <sheetData sheetId="445"/>
      <sheetData sheetId="446"/>
      <sheetData sheetId="447"/>
      <sheetData sheetId="448"/>
      <sheetData sheetId="449"/>
      <sheetData sheetId="450"/>
      <sheetData sheetId="451" refreshError="1"/>
      <sheetData sheetId="452" refreshError="1"/>
      <sheetData sheetId="453" refreshError="1"/>
      <sheetData sheetId="454" refreshError="1"/>
      <sheetData sheetId="455" refreshError="1"/>
      <sheetData sheetId="456" refreshError="1"/>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sheetData sheetId="496"/>
      <sheetData sheetId="497"/>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sheetData sheetId="521"/>
      <sheetData sheetId="522"/>
      <sheetData sheetId="523"/>
      <sheetData sheetId="524"/>
      <sheetData sheetId="525"/>
      <sheetData sheetId="526"/>
      <sheetData sheetId="527"/>
      <sheetData sheetId="528"/>
      <sheetData sheetId="529"/>
      <sheetData sheetId="530" refreshError="1"/>
      <sheetData sheetId="531" refreshError="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refreshError="1"/>
      <sheetData sheetId="550" refreshError="1"/>
      <sheetData sheetId="551"/>
      <sheetData sheetId="552"/>
      <sheetData sheetId="553"/>
      <sheetData sheetId="554"/>
      <sheetData sheetId="555"/>
      <sheetData sheetId="556"/>
      <sheetData sheetId="557"/>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refreshError="1"/>
      <sheetData sheetId="592" refreshError="1"/>
      <sheetData sheetId="593"/>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refreshError="1"/>
      <sheetData sheetId="620" refreshError="1"/>
      <sheetData sheetId="621" refreshError="1"/>
      <sheetData sheetId="622" refreshError="1"/>
      <sheetData sheetId="623" refreshError="1"/>
      <sheetData sheetId="624" refreshError="1"/>
      <sheetData sheetId="625"/>
      <sheetData sheetId="626" refreshError="1"/>
      <sheetData sheetId="627" refreshError="1"/>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refreshError="1"/>
      <sheetData sheetId="645" refreshError="1"/>
      <sheetData sheetId="646" refreshError="1"/>
      <sheetData sheetId="647" refreshError="1"/>
      <sheetData sheetId="648" refreshError="1"/>
      <sheetData sheetId="649" refreshError="1"/>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refreshError="1"/>
      <sheetData sheetId="673" refreshError="1"/>
      <sheetData sheetId="674" refreshError="1"/>
      <sheetData sheetId="675"/>
      <sheetData sheetId="676"/>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sheetData sheetId="686" refreshError="1"/>
      <sheetData sheetId="687"/>
      <sheetData sheetId="688"/>
      <sheetData sheetId="689"/>
      <sheetData sheetId="690"/>
      <sheetData sheetId="691"/>
      <sheetData sheetId="692" refreshError="1"/>
      <sheetData sheetId="693" refreshError="1"/>
      <sheetData sheetId="694"/>
      <sheetData sheetId="695" refreshError="1"/>
      <sheetData sheetId="696" refreshError="1"/>
      <sheetData sheetId="697" refreshError="1"/>
      <sheetData sheetId="698" refreshError="1"/>
      <sheetData sheetId="699" refreshError="1"/>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sheetData sheetId="745" refreshError="1"/>
      <sheetData sheetId="746"/>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sheetData sheetId="921" refreshError="1"/>
      <sheetData sheetId="922" refreshError="1"/>
      <sheetData sheetId="923" refreshError="1"/>
      <sheetData sheetId="924" refreshError="1"/>
      <sheetData sheetId="925"/>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sheetData sheetId="941" refreshError="1"/>
      <sheetData sheetId="942" refreshError="1"/>
      <sheetData sheetId="943" refreshError="1"/>
      <sheetData sheetId="944"/>
      <sheetData sheetId="945"/>
      <sheetData sheetId="946"/>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sheetData sheetId="1045"/>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sheetData sheetId="1175"/>
      <sheetData sheetId="1176" refreshError="1"/>
      <sheetData sheetId="1177"/>
      <sheetData sheetId="1178"/>
      <sheetData sheetId="1179"/>
      <sheetData sheetId="1180"/>
      <sheetData sheetId="1181"/>
      <sheetData sheetId="1182"/>
      <sheetData sheetId="1183" refreshError="1"/>
      <sheetData sheetId="1184" refreshError="1"/>
      <sheetData sheetId="1185" refreshError="1"/>
      <sheetData sheetId="1186"/>
      <sheetData sheetId="1187"/>
      <sheetData sheetId="1188"/>
      <sheetData sheetId="1189"/>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sheetData sheetId="1309" refreshError="1"/>
      <sheetData sheetId="1310"/>
      <sheetData sheetId="1311"/>
      <sheetData sheetId="1312"/>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sheetData sheetId="1328" refreshError="1"/>
      <sheetData sheetId="13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 Ph­¬ng mai 2"/>
      <sheetName val="CL Ph­¬ng mai 2"/>
      <sheetName val="DT MN V¨n H­¬ng"/>
      <sheetName val="CL MN V¨n H­¬ng"/>
      <sheetName val="DT Hµ t©y"/>
      <sheetName val="CL Hµ t©y"/>
      <sheetName val="DT Bæ tóc"/>
      <sheetName val="CL Bæ tóc"/>
      <sheetName val="DT Ph­¬ng mai 1"/>
      <sheetName val="CL Ph­¬ng mai  1"/>
      <sheetName val="§¬n gi¸ chÝnh"/>
      <sheetName val="Dù to¸n mÉu"/>
      <sheetName val="CLVL MÉu"/>
      <sheetName val="00000000"/>
      <sheetName val="Dialog1"/>
    </sheetNames>
    <sheetDataSet>
      <sheetData sheetId="0"/>
      <sheetData sheetId="1"/>
      <sheetData sheetId="2"/>
      <sheetData sheetId="3"/>
      <sheetData sheetId="4"/>
      <sheetData sheetId="5"/>
      <sheetData sheetId="6"/>
      <sheetData sheetId="7"/>
      <sheetData sheetId="8"/>
      <sheetData sheetId="9"/>
      <sheetData sheetId="10">
        <row r="4">
          <cell r="F4">
            <v>0</v>
          </cell>
        </row>
        <row r="5">
          <cell r="F5">
            <v>1369</v>
          </cell>
        </row>
        <row r="6">
          <cell r="F6">
            <v>1712</v>
          </cell>
        </row>
        <row r="7">
          <cell r="F7">
            <v>1011</v>
          </cell>
        </row>
        <row r="9">
          <cell r="F9">
            <v>1011</v>
          </cell>
        </row>
        <row r="10">
          <cell r="F10">
            <v>643.1</v>
          </cell>
        </row>
        <row r="11">
          <cell r="F11">
            <v>2750</v>
          </cell>
        </row>
        <row r="12">
          <cell r="F12">
            <v>3951</v>
          </cell>
        </row>
        <row r="13">
          <cell r="F13">
            <v>1617</v>
          </cell>
        </row>
        <row r="14">
          <cell r="F14">
            <v>2780</v>
          </cell>
        </row>
        <row r="15">
          <cell r="F15">
            <v>4052</v>
          </cell>
        </row>
        <row r="16">
          <cell r="F16">
            <v>1232</v>
          </cell>
        </row>
        <row r="17">
          <cell r="F17">
            <v>1960</v>
          </cell>
        </row>
        <row r="18">
          <cell r="F18">
            <v>780</v>
          </cell>
        </row>
        <row r="19">
          <cell r="F19">
            <v>2206</v>
          </cell>
        </row>
        <row r="20">
          <cell r="F20">
            <v>2206</v>
          </cell>
        </row>
        <row r="21">
          <cell r="F21">
            <v>1312</v>
          </cell>
        </row>
        <row r="22">
          <cell r="F22">
            <v>12840</v>
          </cell>
        </row>
        <row r="23">
          <cell r="F23">
            <v>2599</v>
          </cell>
        </row>
        <row r="24">
          <cell r="F24">
            <v>1471</v>
          </cell>
        </row>
        <row r="25">
          <cell r="F25">
            <v>135290</v>
          </cell>
        </row>
        <row r="26">
          <cell r="F26">
            <v>1894</v>
          </cell>
        </row>
        <row r="27">
          <cell r="F27">
            <v>3632</v>
          </cell>
        </row>
        <row r="28">
          <cell r="F28">
            <v>1894</v>
          </cell>
        </row>
        <row r="29">
          <cell r="F29">
            <v>14747</v>
          </cell>
        </row>
        <row r="30">
          <cell r="F30">
            <v>5835</v>
          </cell>
        </row>
        <row r="31">
          <cell r="F31">
            <v>12840</v>
          </cell>
        </row>
        <row r="32">
          <cell r="F32">
            <v>1471</v>
          </cell>
        </row>
        <row r="33">
          <cell r="F33">
            <v>12840</v>
          </cell>
        </row>
        <row r="40">
          <cell r="F40">
            <v>324</v>
          </cell>
        </row>
        <row r="41">
          <cell r="F41">
            <v>891</v>
          </cell>
        </row>
        <row r="42">
          <cell r="F42">
            <v>891</v>
          </cell>
        </row>
        <row r="43">
          <cell r="F43">
            <v>130</v>
          </cell>
        </row>
        <row r="53">
          <cell r="F53">
            <v>400</v>
          </cell>
        </row>
        <row r="54">
          <cell r="F54">
            <v>1068</v>
          </cell>
        </row>
        <row r="55">
          <cell r="F55">
            <v>12840</v>
          </cell>
        </row>
        <row r="56">
          <cell r="F56">
            <v>12840</v>
          </cell>
        </row>
        <row r="60">
          <cell r="F60">
            <v>2470</v>
          </cell>
        </row>
        <row r="61">
          <cell r="F61">
            <v>2007</v>
          </cell>
        </row>
        <row r="62">
          <cell r="F62">
            <v>12840</v>
          </cell>
        </row>
        <row r="63">
          <cell r="F63">
            <v>10700</v>
          </cell>
        </row>
        <row r="64">
          <cell r="F64">
            <v>2189</v>
          </cell>
        </row>
        <row r="65">
          <cell r="F65">
            <v>2736</v>
          </cell>
        </row>
        <row r="66">
          <cell r="F66">
            <v>2736</v>
          </cell>
        </row>
        <row r="67">
          <cell r="F67">
            <v>1519</v>
          </cell>
        </row>
        <row r="68">
          <cell r="F68">
            <v>304</v>
          </cell>
        </row>
        <row r="69">
          <cell r="F69">
            <v>12840</v>
          </cell>
        </row>
        <row r="70">
          <cell r="F70">
            <v>12840</v>
          </cell>
        </row>
        <row r="72">
          <cell r="F72">
            <v>2803</v>
          </cell>
        </row>
        <row r="73">
          <cell r="F73">
            <v>8072</v>
          </cell>
        </row>
        <row r="74">
          <cell r="F74">
            <v>1528</v>
          </cell>
        </row>
        <row r="75">
          <cell r="F75">
            <v>12840</v>
          </cell>
        </row>
        <row r="76">
          <cell r="F76">
            <v>540</v>
          </cell>
        </row>
        <row r="82">
          <cell r="F82">
            <v>1518.99</v>
          </cell>
        </row>
        <row r="83">
          <cell r="F83">
            <v>12840</v>
          </cell>
        </row>
        <row r="89">
          <cell r="F89">
            <v>8988</v>
          </cell>
        </row>
        <row r="90">
          <cell r="F90">
            <v>2736</v>
          </cell>
        </row>
        <row r="91">
          <cell r="F91">
            <v>5188</v>
          </cell>
        </row>
        <row r="92">
          <cell r="F92">
            <v>51495</v>
          </cell>
        </row>
        <row r="93">
          <cell r="F93">
            <v>1700.58</v>
          </cell>
        </row>
        <row r="94">
          <cell r="F94">
            <v>1700.58</v>
          </cell>
        </row>
        <row r="95">
          <cell r="F95">
            <v>1700.58</v>
          </cell>
        </row>
        <row r="96">
          <cell r="F96">
            <v>12840</v>
          </cell>
        </row>
        <row r="97">
          <cell r="F97">
            <v>2375</v>
          </cell>
        </row>
        <row r="100">
          <cell r="F100">
            <v>12840</v>
          </cell>
        </row>
        <row r="101">
          <cell r="F101">
            <v>20714</v>
          </cell>
        </row>
        <row r="102">
          <cell r="F102">
            <v>2969</v>
          </cell>
        </row>
        <row r="103">
          <cell r="F103">
            <v>20000</v>
          </cell>
        </row>
        <row r="105">
          <cell r="F105">
            <v>36282</v>
          </cell>
        </row>
        <row r="107">
          <cell r="F107">
            <v>4525</v>
          </cell>
        </row>
        <row r="108">
          <cell r="F108">
            <v>5430</v>
          </cell>
        </row>
        <row r="113">
          <cell r="F113">
            <v>539</v>
          </cell>
        </row>
        <row r="114">
          <cell r="F114">
            <v>552</v>
          </cell>
        </row>
        <row r="115">
          <cell r="F115">
            <v>1962</v>
          </cell>
        </row>
        <row r="116">
          <cell r="F116">
            <v>1962</v>
          </cell>
        </row>
        <row r="117">
          <cell r="F117">
            <v>892</v>
          </cell>
        </row>
        <row r="118">
          <cell r="F118">
            <v>892</v>
          </cell>
        </row>
        <row r="119">
          <cell r="F119">
            <v>892</v>
          </cell>
        </row>
        <row r="120">
          <cell r="F120">
            <v>892</v>
          </cell>
        </row>
        <row r="122">
          <cell r="F122">
            <v>11940</v>
          </cell>
        </row>
        <row r="125">
          <cell r="F125">
            <v>583.70000000000005</v>
          </cell>
        </row>
        <row r="126">
          <cell r="F126">
            <v>583.70000000000005</v>
          </cell>
        </row>
        <row r="127">
          <cell r="F127">
            <v>4510</v>
          </cell>
        </row>
        <row r="129">
          <cell r="F129">
            <v>10700</v>
          </cell>
        </row>
        <row r="132">
          <cell r="F132">
            <v>5000</v>
          </cell>
        </row>
        <row r="133">
          <cell r="F133">
            <v>5000</v>
          </cell>
        </row>
        <row r="135">
          <cell r="F135">
            <v>4510</v>
          </cell>
        </row>
        <row r="136">
          <cell r="F136">
            <v>1649</v>
          </cell>
        </row>
        <row r="137">
          <cell r="F137">
            <v>1649</v>
          </cell>
        </row>
        <row r="138">
          <cell r="F138">
            <v>1649</v>
          </cell>
        </row>
        <row r="139">
          <cell r="F139">
            <v>1649</v>
          </cell>
        </row>
        <row r="140">
          <cell r="F140">
            <v>10000</v>
          </cell>
        </row>
        <row r="141">
          <cell r="F141">
            <v>5000</v>
          </cell>
        </row>
        <row r="142">
          <cell r="F142">
            <v>50000</v>
          </cell>
        </row>
        <row r="143">
          <cell r="F143">
            <v>35490</v>
          </cell>
        </row>
        <row r="148">
          <cell r="F148">
            <v>300</v>
          </cell>
        </row>
        <row r="149">
          <cell r="F149">
            <v>465</v>
          </cell>
        </row>
        <row r="150">
          <cell r="F150">
            <v>300</v>
          </cell>
        </row>
        <row r="151">
          <cell r="F151">
            <v>8068</v>
          </cell>
        </row>
        <row r="152">
          <cell r="F152">
            <v>6413</v>
          </cell>
        </row>
        <row r="154">
          <cell r="F154">
            <v>43152</v>
          </cell>
        </row>
        <row r="155">
          <cell r="F155">
            <v>13079</v>
          </cell>
        </row>
        <row r="156">
          <cell r="F156">
            <v>10700</v>
          </cell>
        </row>
        <row r="157">
          <cell r="F157">
            <v>35490</v>
          </cell>
        </row>
        <row r="160">
          <cell r="F160">
            <v>3091</v>
          </cell>
        </row>
        <row r="161">
          <cell r="F161">
            <v>3091</v>
          </cell>
        </row>
        <row r="162">
          <cell r="F162">
            <v>2089</v>
          </cell>
        </row>
        <row r="163">
          <cell r="F163">
            <v>1962</v>
          </cell>
        </row>
        <row r="165">
          <cell r="F165">
            <v>2189</v>
          </cell>
        </row>
        <row r="166">
          <cell r="F166">
            <v>583.70000000000005</v>
          </cell>
        </row>
        <row r="170">
          <cell r="F170">
            <v>12960</v>
          </cell>
        </row>
        <row r="175">
          <cell r="F175">
            <v>15494</v>
          </cell>
        </row>
        <row r="554">
          <cell r="F554">
            <v>1490</v>
          </cell>
        </row>
        <row r="555">
          <cell r="F555">
            <v>6082</v>
          </cell>
        </row>
        <row r="556">
          <cell r="F556">
            <v>1738</v>
          </cell>
        </row>
        <row r="557">
          <cell r="F557">
            <v>6827</v>
          </cell>
        </row>
        <row r="558">
          <cell r="F558">
            <v>2483</v>
          </cell>
        </row>
        <row r="559">
          <cell r="F559">
            <v>8689</v>
          </cell>
        </row>
        <row r="560">
          <cell r="F560">
            <v>16758</v>
          </cell>
        </row>
        <row r="561">
          <cell r="F561">
            <v>40218</v>
          </cell>
        </row>
        <row r="562">
          <cell r="F562">
            <v>15695</v>
          </cell>
        </row>
        <row r="563">
          <cell r="F563">
            <v>15695</v>
          </cell>
        </row>
        <row r="564">
          <cell r="F564">
            <v>15695</v>
          </cell>
        </row>
        <row r="565">
          <cell r="F565">
            <v>27369</v>
          </cell>
        </row>
        <row r="566">
          <cell r="F566">
            <v>27369</v>
          </cell>
        </row>
        <row r="567">
          <cell r="F567">
            <v>27369</v>
          </cell>
        </row>
        <row r="568">
          <cell r="F568">
            <v>19716</v>
          </cell>
        </row>
        <row r="569">
          <cell r="F569">
            <v>31390</v>
          </cell>
        </row>
        <row r="570">
          <cell r="F570">
            <v>21662</v>
          </cell>
        </row>
        <row r="571">
          <cell r="F571">
            <v>26072</v>
          </cell>
        </row>
        <row r="572">
          <cell r="F572">
            <v>23607</v>
          </cell>
        </row>
        <row r="573">
          <cell r="F573">
            <v>26720</v>
          </cell>
        </row>
        <row r="574">
          <cell r="F574">
            <v>46177</v>
          </cell>
        </row>
        <row r="575">
          <cell r="F575">
            <v>66152</v>
          </cell>
        </row>
        <row r="576">
          <cell r="F576">
            <v>60964</v>
          </cell>
        </row>
        <row r="577">
          <cell r="F577">
            <v>115312</v>
          </cell>
        </row>
        <row r="578">
          <cell r="F578">
            <v>68746</v>
          </cell>
        </row>
        <row r="579">
          <cell r="F579">
            <v>118036</v>
          </cell>
        </row>
        <row r="580">
          <cell r="F580">
            <v>389</v>
          </cell>
        </row>
        <row r="581">
          <cell r="F581">
            <v>649</v>
          </cell>
        </row>
        <row r="582">
          <cell r="F582">
            <v>1167</v>
          </cell>
        </row>
        <row r="583">
          <cell r="F583">
            <v>908</v>
          </cell>
        </row>
        <row r="584">
          <cell r="F584">
            <v>1038</v>
          </cell>
        </row>
        <row r="585">
          <cell r="F585">
            <v>519</v>
          </cell>
        </row>
        <row r="586">
          <cell r="F586">
            <v>778</v>
          </cell>
        </row>
        <row r="587">
          <cell r="F587">
            <v>1167</v>
          </cell>
        </row>
        <row r="588">
          <cell r="F588">
            <v>2594</v>
          </cell>
        </row>
        <row r="589">
          <cell r="F589">
            <v>259</v>
          </cell>
        </row>
        <row r="590">
          <cell r="F590">
            <v>454</v>
          </cell>
        </row>
        <row r="591">
          <cell r="F591">
            <v>1038</v>
          </cell>
        </row>
        <row r="592">
          <cell r="F592">
            <v>1245</v>
          </cell>
        </row>
        <row r="593">
          <cell r="F593">
            <v>23348</v>
          </cell>
        </row>
        <row r="594">
          <cell r="F594">
            <v>21402</v>
          </cell>
        </row>
        <row r="595">
          <cell r="F595">
            <v>14138</v>
          </cell>
        </row>
        <row r="596">
          <cell r="F596">
            <v>26201</v>
          </cell>
        </row>
        <row r="597">
          <cell r="F597">
            <v>24385</v>
          </cell>
        </row>
        <row r="598">
          <cell r="F598">
            <v>24515</v>
          </cell>
        </row>
        <row r="599">
          <cell r="F599">
            <v>24515</v>
          </cell>
        </row>
        <row r="600">
          <cell r="F600">
            <v>38783</v>
          </cell>
        </row>
        <row r="601">
          <cell r="F601">
            <v>38783</v>
          </cell>
        </row>
        <row r="602">
          <cell r="F602">
            <v>84.311999999999998</v>
          </cell>
        </row>
        <row r="603">
          <cell r="F603">
            <v>114.145</v>
          </cell>
        </row>
        <row r="604">
          <cell r="F604">
            <v>778</v>
          </cell>
        </row>
        <row r="605">
          <cell r="F605">
            <v>1167</v>
          </cell>
        </row>
        <row r="606">
          <cell r="F606">
            <v>389</v>
          </cell>
        </row>
        <row r="607">
          <cell r="F607">
            <v>519</v>
          </cell>
        </row>
        <row r="608">
          <cell r="F608">
            <v>649</v>
          </cell>
        </row>
        <row r="609">
          <cell r="F609">
            <v>778</v>
          </cell>
        </row>
        <row r="610">
          <cell r="F610">
            <v>778</v>
          </cell>
        </row>
        <row r="611">
          <cell r="F611">
            <v>519</v>
          </cell>
        </row>
        <row r="612">
          <cell r="F612">
            <v>1427</v>
          </cell>
        </row>
        <row r="613">
          <cell r="F613">
            <v>1686</v>
          </cell>
        </row>
        <row r="614">
          <cell r="F614">
            <v>389</v>
          </cell>
        </row>
        <row r="615">
          <cell r="F615">
            <v>519</v>
          </cell>
        </row>
        <row r="616">
          <cell r="F616">
            <v>519</v>
          </cell>
        </row>
        <row r="617">
          <cell r="F617">
            <v>778</v>
          </cell>
        </row>
        <row r="618">
          <cell r="F618">
            <v>1297</v>
          </cell>
        </row>
        <row r="619">
          <cell r="F619">
            <v>5837</v>
          </cell>
        </row>
        <row r="620">
          <cell r="F620">
            <v>1297</v>
          </cell>
        </row>
        <row r="621">
          <cell r="F621">
            <v>1686</v>
          </cell>
        </row>
        <row r="622">
          <cell r="F622">
            <v>1946</v>
          </cell>
        </row>
        <row r="623">
          <cell r="F623">
            <v>7783</v>
          </cell>
        </row>
        <row r="624">
          <cell r="F624">
            <v>2594</v>
          </cell>
        </row>
        <row r="625">
          <cell r="F625">
            <v>11373</v>
          </cell>
        </row>
        <row r="626">
          <cell r="F626">
            <v>12099</v>
          </cell>
        </row>
        <row r="627">
          <cell r="F627">
            <v>19721</v>
          </cell>
        </row>
        <row r="628">
          <cell r="F628">
            <v>17302</v>
          </cell>
        </row>
        <row r="629">
          <cell r="F629">
            <v>5445</v>
          </cell>
        </row>
        <row r="630">
          <cell r="F630">
            <v>7501</v>
          </cell>
        </row>
        <row r="631">
          <cell r="F631">
            <v>9437</v>
          </cell>
        </row>
        <row r="632">
          <cell r="F632">
            <v>6775</v>
          </cell>
        </row>
        <row r="633">
          <cell r="F633">
            <v>9921</v>
          </cell>
        </row>
        <row r="634">
          <cell r="F634">
            <v>15003</v>
          </cell>
        </row>
        <row r="635">
          <cell r="F635">
            <v>23351</v>
          </cell>
        </row>
        <row r="636">
          <cell r="F636">
            <v>7501</v>
          </cell>
        </row>
        <row r="637">
          <cell r="F637">
            <v>10647</v>
          </cell>
        </row>
        <row r="638">
          <cell r="F638">
            <v>15850</v>
          </cell>
        </row>
        <row r="639">
          <cell r="F639">
            <v>24198</v>
          </cell>
        </row>
        <row r="640">
          <cell r="F640">
            <v>5566</v>
          </cell>
        </row>
        <row r="641">
          <cell r="F641">
            <v>7622</v>
          </cell>
        </row>
        <row r="642">
          <cell r="F642">
            <v>11736</v>
          </cell>
        </row>
        <row r="643">
          <cell r="F643">
            <v>17665</v>
          </cell>
        </row>
        <row r="644">
          <cell r="F644">
            <v>13188</v>
          </cell>
        </row>
        <row r="645">
          <cell r="F645">
            <v>9195</v>
          </cell>
        </row>
        <row r="646">
          <cell r="F646">
            <v>14398</v>
          </cell>
        </row>
        <row r="647">
          <cell r="F647">
            <v>22988</v>
          </cell>
        </row>
        <row r="648">
          <cell r="F648">
            <v>37507</v>
          </cell>
        </row>
        <row r="649">
          <cell r="F649">
            <v>13188</v>
          </cell>
        </row>
        <row r="650">
          <cell r="F650">
            <v>19116</v>
          </cell>
        </row>
        <row r="651">
          <cell r="F651">
            <v>28312</v>
          </cell>
        </row>
        <row r="652">
          <cell r="F652">
            <v>43556</v>
          </cell>
        </row>
        <row r="653">
          <cell r="F653">
            <v>6050</v>
          </cell>
        </row>
        <row r="654">
          <cell r="F654">
            <v>9316</v>
          </cell>
        </row>
        <row r="655">
          <cell r="F655">
            <v>15124</v>
          </cell>
        </row>
        <row r="656">
          <cell r="F656">
            <v>24198</v>
          </cell>
        </row>
        <row r="657">
          <cell r="F657">
            <v>18269</v>
          </cell>
        </row>
        <row r="658">
          <cell r="F658">
            <v>28312</v>
          </cell>
        </row>
        <row r="659">
          <cell r="F659">
            <v>16334</v>
          </cell>
        </row>
        <row r="660">
          <cell r="F660">
            <v>6331</v>
          </cell>
        </row>
        <row r="661">
          <cell r="F661">
            <v>7448</v>
          </cell>
        </row>
        <row r="662">
          <cell r="F662">
            <v>8317</v>
          </cell>
        </row>
        <row r="663">
          <cell r="F663">
            <v>8317</v>
          </cell>
        </row>
        <row r="664">
          <cell r="F664">
            <v>6775</v>
          </cell>
        </row>
        <row r="665">
          <cell r="F665">
            <v>6775</v>
          </cell>
        </row>
        <row r="666">
          <cell r="F666">
            <v>188.08</v>
          </cell>
        </row>
        <row r="667">
          <cell r="F667">
            <v>194.56</v>
          </cell>
        </row>
        <row r="668">
          <cell r="F668">
            <v>259.42</v>
          </cell>
        </row>
        <row r="669">
          <cell r="F669">
            <v>259.42</v>
          </cell>
        </row>
        <row r="671">
          <cell r="F671">
            <v>233.48</v>
          </cell>
        </row>
        <row r="672">
          <cell r="F672">
            <v>364.49</v>
          </cell>
        </row>
        <row r="673">
          <cell r="F673">
            <v>12960</v>
          </cell>
        </row>
        <row r="674">
          <cell r="F674">
            <v>622.61</v>
          </cell>
        </row>
        <row r="675">
          <cell r="F675">
            <v>648.54999999999995</v>
          </cell>
        </row>
        <row r="676">
          <cell r="F676">
            <v>882.03</v>
          </cell>
        </row>
        <row r="677">
          <cell r="F677">
            <v>679.68</v>
          </cell>
        </row>
        <row r="678">
          <cell r="F678">
            <v>840.52</v>
          </cell>
        </row>
        <row r="679">
          <cell r="F679">
            <v>1011.74</v>
          </cell>
        </row>
        <row r="680">
          <cell r="F680">
            <v>3923</v>
          </cell>
        </row>
        <row r="681">
          <cell r="F681">
            <v>4600</v>
          </cell>
        </row>
        <row r="682">
          <cell r="F682">
            <v>10417</v>
          </cell>
        </row>
        <row r="683">
          <cell r="F683">
            <v>10958</v>
          </cell>
        </row>
        <row r="684">
          <cell r="F684">
            <v>12988</v>
          </cell>
        </row>
        <row r="687">
          <cell r="F687">
            <v>24775</v>
          </cell>
        </row>
        <row r="688">
          <cell r="F688">
            <v>24775</v>
          </cell>
        </row>
        <row r="689">
          <cell r="F689">
            <v>24775</v>
          </cell>
        </row>
        <row r="690">
          <cell r="F690">
            <v>23867</v>
          </cell>
        </row>
        <row r="691">
          <cell r="F691">
            <v>23867</v>
          </cell>
        </row>
        <row r="692">
          <cell r="F692">
            <v>23867</v>
          </cell>
        </row>
        <row r="693">
          <cell r="F693">
            <v>32428</v>
          </cell>
        </row>
        <row r="694">
          <cell r="F694">
            <v>32428</v>
          </cell>
        </row>
        <row r="695">
          <cell r="F695">
            <v>32428</v>
          </cell>
        </row>
        <row r="696">
          <cell r="F696">
            <v>26980</v>
          </cell>
        </row>
        <row r="697">
          <cell r="F697">
            <v>26980</v>
          </cell>
        </row>
        <row r="698">
          <cell r="F698">
            <v>26980</v>
          </cell>
        </row>
        <row r="699">
          <cell r="F699">
            <v>30741</v>
          </cell>
        </row>
        <row r="700">
          <cell r="F700">
            <v>30741</v>
          </cell>
        </row>
        <row r="701">
          <cell r="F701">
            <v>30741</v>
          </cell>
        </row>
        <row r="702">
          <cell r="F702">
            <v>21662</v>
          </cell>
        </row>
        <row r="703">
          <cell r="F703">
            <v>21662</v>
          </cell>
        </row>
        <row r="704">
          <cell r="F704">
            <v>21662</v>
          </cell>
        </row>
        <row r="705">
          <cell r="F705">
            <v>21662</v>
          </cell>
        </row>
        <row r="706">
          <cell r="F706">
            <v>21662</v>
          </cell>
        </row>
        <row r="707">
          <cell r="F707">
            <v>19327</v>
          </cell>
        </row>
        <row r="708">
          <cell r="F708">
            <v>19327</v>
          </cell>
        </row>
        <row r="709">
          <cell r="F709">
            <v>19327</v>
          </cell>
        </row>
        <row r="710">
          <cell r="F710">
            <v>19327</v>
          </cell>
        </row>
        <row r="711">
          <cell r="F711">
            <v>19327</v>
          </cell>
        </row>
        <row r="712">
          <cell r="F712">
            <v>21662</v>
          </cell>
        </row>
        <row r="713">
          <cell r="F713">
            <v>21662</v>
          </cell>
        </row>
        <row r="714">
          <cell r="F714">
            <v>21662</v>
          </cell>
        </row>
        <row r="715">
          <cell r="F715">
            <v>21662</v>
          </cell>
        </row>
        <row r="716">
          <cell r="F716">
            <v>21662</v>
          </cell>
        </row>
        <row r="717">
          <cell r="F717">
            <v>19327</v>
          </cell>
        </row>
        <row r="718">
          <cell r="F718">
            <v>19327</v>
          </cell>
        </row>
        <row r="719">
          <cell r="F719">
            <v>19327</v>
          </cell>
        </row>
        <row r="720">
          <cell r="F720">
            <v>19327</v>
          </cell>
        </row>
        <row r="721">
          <cell r="F721">
            <v>19327</v>
          </cell>
        </row>
        <row r="722">
          <cell r="F722">
            <v>31260</v>
          </cell>
        </row>
        <row r="723">
          <cell r="F723">
            <v>31260</v>
          </cell>
        </row>
        <row r="724">
          <cell r="F724">
            <v>31260</v>
          </cell>
        </row>
        <row r="725">
          <cell r="F725">
            <v>31260</v>
          </cell>
        </row>
        <row r="726">
          <cell r="F726">
            <v>31260</v>
          </cell>
        </row>
        <row r="727">
          <cell r="F727">
            <v>31260</v>
          </cell>
        </row>
        <row r="728">
          <cell r="F728">
            <v>31260</v>
          </cell>
        </row>
        <row r="729">
          <cell r="F729">
            <v>31260</v>
          </cell>
        </row>
        <row r="730">
          <cell r="F730">
            <v>31260</v>
          </cell>
        </row>
        <row r="731">
          <cell r="F731">
            <v>31260</v>
          </cell>
        </row>
        <row r="732">
          <cell r="F732">
            <v>31520</v>
          </cell>
        </row>
        <row r="733">
          <cell r="F733">
            <v>31520</v>
          </cell>
        </row>
        <row r="734">
          <cell r="F734">
            <v>31520</v>
          </cell>
        </row>
        <row r="735">
          <cell r="F735">
            <v>31520</v>
          </cell>
        </row>
        <row r="736">
          <cell r="F736">
            <v>31520</v>
          </cell>
        </row>
        <row r="737">
          <cell r="F737">
            <v>31520</v>
          </cell>
        </row>
        <row r="738">
          <cell r="F738">
            <v>31520</v>
          </cell>
        </row>
        <row r="739">
          <cell r="F739">
            <v>31520</v>
          </cell>
        </row>
        <row r="740">
          <cell r="F740">
            <v>31520</v>
          </cell>
        </row>
        <row r="741">
          <cell r="F741">
            <v>31520</v>
          </cell>
        </row>
        <row r="742">
          <cell r="F742">
            <v>31520</v>
          </cell>
        </row>
        <row r="743">
          <cell r="F743">
            <v>31260</v>
          </cell>
        </row>
        <row r="744">
          <cell r="F744">
            <v>31260</v>
          </cell>
        </row>
        <row r="745">
          <cell r="F745">
            <v>31260</v>
          </cell>
        </row>
        <row r="746">
          <cell r="F746">
            <v>31260</v>
          </cell>
        </row>
        <row r="747">
          <cell r="F747">
            <v>31260</v>
          </cell>
        </row>
        <row r="748">
          <cell r="F748">
            <v>31520</v>
          </cell>
        </row>
        <row r="749">
          <cell r="F749">
            <v>31520</v>
          </cell>
        </row>
        <row r="750">
          <cell r="F750">
            <v>31520</v>
          </cell>
        </row>
        <row r="751">
          <cell r="F751">
            <v>31520</v>
          </cell>
        </row>
        <row r="752">
          <cell r="F752">
            <v>31520</v>
          </cell>
        </row>
        <row r="753">
          <cell r="F753">
            <v>24904</v>
          </cell>
        </row>
        <row r="754">
          <cell r="F754">
            <v>24904</v>
          </cell>
        </row>
        <row r="755">
          <cell r="F755">
            <v>24904</v>
          </cell>
        </row>
        <row r="756">
          <cell r="F756">
            <v>24904</v>
          </cell>
        </row>
        <row r="757">
          <cell r="F757">
            <v>24904</v>
          </cell>
        </row>
        <row r="758">
          <cell r="F758">
            <v>24904</v>
          </cell>
        </row>
        <row r="759">
          <cell r="F759">
            <v>24904</v>
          </cell>
        </row>
        <row r="760">
          <cell r="F760">
            <v>25553</v>
          </cell>
        </row>
        <row r="761">
          <cell r="F761">
            <v>25553</v>
          </cell>
        </row>
        <row r="762">
          <cell r="F762">
            <v>25553</v>
          </cell>
        </row>
        <row r="763">
          <cell r="F763">
            <v>25553</v>
          </cell>
        </row>
        <row r="764">
          <cell r="F764">
            <v>25553</v>
          </cell>
        </row>
        <row r="765">
          <cell r="F765">
            <v>25553</v>
          </cell>
        </row>
        <row r="766">
          <cell r="F766">
            <v>25553</v>
          </cell>
        </row>
        <row r="767">
          <cell r="F767">
            <v>25553</v>
          </cell>
        </row>
        <row r="768">
          <cell r="F768">
            <v>25553</v>
          </cell>
        </row>
        <row r="769">
          <cell r="F769">
            <v>24904</v>
          </cell>
        </row>
        <row r="770">
          <cell r="F770">
            <v>24904</v>
          </cell>
        </row>
        <row r="771">
          <cell r="F771">
            <v>24904</v>
          </cell>
        </row>
        <row r="772">
          <cell r="F772">
            <v>24904</v>
          </cell>
        </row>
        <row r="773">
          <cell r="F773">
            <v>24904</v>
          </cell>
        </row>
        <row r="774">
          <cell r="F774">
            <v>25553</v>
          </cell>
        </row>
        <row r="775">
          <cell r="F775">
            <v>25553</v>
          </cell>
        </row>
        <row r="776">
          <cell r="F776">
            <v>25553</v>
          </cell>
        </row>
        <row r="777">
          <cell r="F777">
            <v>25553</v>
          </cell>
        </row>
        <row r="778">
          <cell r="F778">
            <v>25553</v>
          </cell>
        </row>
        <row r="779">
          <cell r="F779">
            <v>21532</v>
          </cell>
        </row>
        <row r="780">
          <cell r="F780">
            <v>21532</v>
          </cell>
        </row>
        <row r="781">
          <cell r="F781">
            <v>21532</v>
          </cell>
        </row>
        <row r="782">
          <cell r="F782">
            <v>21532</v>
          </cell>
        </row>
        <row r="783">
          <cell r="F783">
            <v>21532</v>
          </cell>
        </row>
        <row r="784">
          <cell r="F784">
            <v>23348</v>
          </cell>
        </row>
        <row r="785">
          <cell r="F785">
            <v>23348</v>
          </cell>
        </row>
        <row r="786">
          <cell r="F786">
            <v>23348</v>
          </cell>
        </row>
        <row r="787">
          <cell r="F787">
            <v>23348</v>
          </cell>
        </row>
        <row r="788">
          <cell r="F788">
            <v>23348</v>
          </cell>
        </row>
        <row r="789">
          <cell r="F789">
            <v>38913</v>
          </cell>
        </row>
        <row r="790">
          <cell r="F790">
            <v>38913</v>
          </cell>
        </row>
        <row r="791">
          <cell r="F791">
            <v>38913</v>
          </cell>
        </row>
        <row r="792">
          <cell r="F792">
            <v>38913</v>
          </cell>
        </row>
        <row r="793">
          <cell r="F793">
            <v>51884</v>
          </cell>
        </row>
        <row r="794">
          <cell r="F794">
            <v>51884</v>
          </cell>
        </row>
        <row r="795">
          <cell r="F795">
            <v>51884</v>
          </cell>
        </row>
        <row r="796">
          <cell r="F796">
            <v>51884</v>
          </cell>
        </row>
        <row r="797">
          <cell r="F797">
            <v>46696</v>
          </cell>
        </row>
        <row r="798">
          <cell r="F798">
            <v>46696</v>
          </cell>
        </row>
        <row r="799">
          <cell r="F799">
            <v>46696</v>
          </cell>
        </row>
        <row r="800">
          <cell r="F800">
            <v>51884</v>
          </cell>
        </row>
        <row r="801">
          <cell r="F801">
            <v>51884</v>
          </cell>
        </row>
        <row r="802">
          <cell r="F802">
            <v>7653</v>
          </cell>
        </row>
        <row r="803">
          <cell r="F803">
            <v>20481</v>
          </cell>
        </row>
        <row r="804">
          <cell r="F804">
            <v>20481</v>
          </cell>
        </row>
        <row r="805">
          <cell r="F805">
            <v>14647</v>
          </cell>
        </row>
        <row r="806">
          <cell r="F806">
            <v>14647</v>
          </cell>
        </row>
        <row r="807">
          <cell r="F807">
            <v>20357</v>
          </cell>
        </row>
        <row r="808">
          <cell r="F808">
            <v>20357</v>
          </cell>
        </row>
        <row r="809">
          <cell r="F809">
            <v>20357</v>
          </cell>
        </row>
        <row r="810">
          <cell r="F810">
            <v>20357</v>
          </cell>
        </row>
        <row r="811">
          <cell r="F811">
            <v>20357</v>
          </cell>
        </row>
        <row r="812">
          <cell r="F812">
            <v>19612</v>
          </cell>
        </row>
        <row r="813">
          <cell r="F813">
            <v>19612</v>
          </cell>
        </row>
        <row r="814">
          <cell r="F814">
            <v>46177</v>
          </cell>
        </row>
        <row r="815">
          <cell r="F815">
            <v>58370</v>
          </cell>
        </row>
        <row r="816">
          <cell r="F816">
            <v>62520</v>
          </cell>
        </row>
        <row r="817">
          <cell r="F817">
            <v>46177</v>
          </cell>
        </row>
        <row r="818">
          <cell r="F818">
            <v>46177</v>
          </cell>
        </row>
        <row r="819">
          <cell r="F819">
            <v>32168</v>
          </cell>
        </row>
        <row r="820">
          <cell r="F820">
            <v>32168</v>
          </cell>
        </row>
        <row r="821">
          <cell r="F821">
            <v>32168</v>
          </cell>
        </row>
        <row r="822">
          <cell r="F822">
            <v>49290</v>
          </cell>
        </row>
        <row r="823">
          <cell r="F823">
            <v>49290</v>
          </cell>
        </row>
        <row r="824">
          <cell r="F824">
            <v>37616</v>
          </cell>
        </row>
        <row r="825">
          <cell r="F825">
            <v>39821</v>
          </cell>
        </row>
        <row r="826">
          <cell r="F826">
            <v>14523</v>
          </cell>
        </row>
        <row r="827">
          <cell r="F827">
            <v>14523</v>
          </cell>
        </row>
        <row r="828">
          <cell r="F828">
            <v>12289</v>
          </cell>
        </row>
        <row r="829">
          <cell r="F829">
            <v>12289</v>
          </cell>
        </row>
        <row r="830">
          <cell r="F830">
            <v>31901</v>
          </cell>
        </row>
        <row r="831">
          <cell r="F831">
            <v>61693</v>
          </cell>
        </row>
        <row r="832">
          <cell r="F832">
            <v>38729</v>
          </cell>
        </row>
        <row r="833">
          <cell r="F833">
            <v>35501</v>
          </cell>
        </row>
        <row r="834">
          <cell r="F834">
            <v>146.83000000000001</v>
          </cell>
        </row>
        <row r="835">
          <cell r="F835">
            <v>108.18</v>
          </cell>
        </row>
        <row r="836">
          <cell r="F836">
            <v>82.37</v>
          </cell>
        </row>
        <row r="837">
          <cell r="F837">
            <v>179.834</v>
          </cell>
        </row>
        <row r="838">
          <cell r="F838">
            <v>186.29900000000001</v>
          </cell>
        </row>
        <row r="839">
          <cell r="F839">
            <v>147.37700000000001</v>
          </cell>
        </row>
        <row r="840">
          <cell r="F840">
            <v>160.96700000000001</v>
          </cell>
        </row>
        <row r="841">
          <cell r="F841">
            <v>120.065</v>
          </cell>
        </row>
        <row r="842">
          <cell r="F842">
            <v>134.447</v>
          </cell>
        </row>
        <row r="843">
          <cell r="F843">
            <v>196.33</v>
          </cell>
        </row>
        <row r="844">
          <cell r="F844">
            <v>201.34</v>
          </cell>
        </row>
        <row r="845">
          <cell r="F845">
            <v>132.19999999999999</v>
          </cell>
        </row>
        <row r="846">
          <cell r="F846">
            <v>134.44999999999999</v>
          </cell>
        </row>
        <row r="847">
          <cell r="F847">
            <v>111.89</v>
          </cell>
        </row>
        <row r="848">
          <cell r="F848">
            <v>116.77</v>
          </cell>
        </row>
        <row r="849">
          <cell r="F849">
            <v>213.74</v>
          </cell>
        </row>
        <row r="850">
          <cell r="F850">
            <v>218.63</v>
          </cell>
        </row>
        <row r="851">
          <cell r="F851">
            <v>132.47</v>
          </cell>
        </row>
        <row r="852">
          <cell r="F852">
            <v>137.35</v>
          </cell>
        </row>
        <row r="853">
          <cell r="F853">
            <v>120.07</v>
          </cell>
        </row>
        <row r="854">
          <cell r="F854">
            <v>120.99</v>
          </cell>
        </row>
        <row r="855">
          <cell r="F855">
            <v>286.57</v>
          </cell>
        </row>
        <row r="856">
          <cell r="F856">
            <v>286.57</v>
          </cell>
        </row>
        <row r="857">
          <cell r="F857">
            <v>291.72000000000003</v>
          </cell>
        </row>
        <row r="858">
          <cell r="F858">
            <v>291.72000000000003</v>
          </cell>
        </row>
        <row r="859">
          <cell r="F859">
            <v>272.19</v>
          </cell>
        </row>
        <row r="860">
          <cell r="F860">
            <v>272.19</v>
          </cell>
        </row>
        <row r="861">
          <cell r="F861">
            <v>276.94</v>
          </cell>
        </row>
        <row r="862">
          <cell r="F862">
            <v>276.94</v>
          </cell>
        </row>
        <row r="863">
          <cell r="F863">
            <v>189.77</v>
          </cell>
        </row>
        <row r="864">
          <cell r="F864">
            <v>141.51</v>
          </cell>
        </row>
        <row r="865">
          <cell r="F865">
            <v>239.21</v>
          </cell>
        </row>
        <row r="866">
          <cell r="F866">
            <v>244.22</v>
          </cell>
        </row>
        <row r="867">
          <cell r="F867">
            <v>190.13</v>
          </cell>
        </row>
        <row r="868">
          <cell r="F868">
            <v>193.03</v>
          </cell>
        </row>
        <row r="869">
          <cell r="F869">
            <v>185.11</v>
          </cell>
        </row>
        <row r="870">
          <cell r="F870">
            <v>189.99</v>
          </cell>
        </row>
        <row r="871">
          <cell r="F871">
            <v>376.69</v>
          </cell>
        </row>
        <row r="872">
          <cell r="F872">
            <v>381.7</v>
          </cell>
        </row>
        <row r="873">
          <cell r="F873">
            <v>292.12</v>
          </cell>
        </row>
        <row r="874">
          <cell r="F874">
            <v>297</v>
          </cell>
        </row>
        <row r="875">
          <cell r="F875">
            <v>193.03</v>
          </cell>
        </row>
        <row r="876">
          <cell r="F876">
            <v>197.91</v>
          </cell>
        </row>
        <row r="877">
          <cell r="F877">
            <v>221.8</v>
          </cell>
        </row>
        <row r="878">
          <cell r="F878">
            <v>1765.35</v>
          </cell>
        </row>
        <row r="879">
          <cell r="F879">
            <v>6323.36</v>
          </cell>
        </row>
        <row r="880">
          <cell r="F880">
            <v>3852.39</v>
          </cell>
        </row>
        <row r="881">
          <cell r="F881">
            <v>10659.5</v>
          </cell>
        </row>
        <row r="882">
          <cell r="F882">
            <v>4315.75</v>
          </cell>
        </row>
        <row r="883">
          <cell r="F883">
            <v>4651.2700000000004</v>
          </cell>
        </row>
        <row r="884">
          <cell r="F884">
            <v>3646.06</v>
          </cell>
        </row>
        <row r="885">
          <cell r="F885">
            <v>3851.71</v>
          </cell>
        </row>
        <row r="886">
          <cell r="F886">
            <v>6190.87</v>
          </cell>
        </row>
        <row r="887">
          <cell r="F887">
            <v>12730.79</v>
          </cell>
        </row>
        <row r="888">
          <cell r="F888">
            <v>5867.53</v>
          </cell>
        </row>
        <row r="889">
          <cell r="F889">
            <v>7056.73</v>
          </cell>
        </row>
        <row r="890">
          <cell r="F890">
            <v>3180.21</v>
          </cell>
        </row>
        <row r="891">
          <cell r="F891">
            <v>2029</v>
          </cell>
        </row>
        <row r="892">
          <cell r="F892">
            <v>3382</v>
          </cell>
        </row>
        <row r="893">
          <cell r="F893">
            <v>6088</v>
          </cell>
        </row>
        <row r="894">
          <cell r="F894">
            <v>11500</v>
          </cell>
        </row>
        <row r="895">
          <cell r="F895">
            <v>107003</v>
          </cell>
        </row>
        <row r="896">
          <cell r="F896">
            <v>107003</v>
          </cell>
        </row>
        <row r="897">
          <cell r="F897">
            <v>141308</v>
          </cell>
        </row>
        <row r="898">
          <cell r="F898">
            <v>111357</v>
          </cell>
        </row>
        <row r="899">
          <cell r="F899">
            <v>111357</v>
          </cell>
        </row>
        <row r="900">
          <cell r="F900">
            <v>128773</v>
          </cell>
        </row>
        <row r="901">
          <cell r="F901">
            <v>131266</v>
          </cell>
        </row>
        <row r="902">
          <cell r="F902">
            <v>129191</v>
          </cell>
        </row>
        <row r="903">
          <cell r="F903">
            <v>51495</v>
          </cell>
        </row>
        <row r="904">
          <cell r="F904">
            <v>55127</v>
          </cell>
        </row>
        <row r="905">
          <cell r="F905">
            <v>50198</v>
          </cell>
        </row>
        <row r="906">
          <cell r="F906">
            <v>1946</v>
          </cell>
        </row>
        <row r="907">
          <cell r="F907">
            <v>2929</v>
          </cell>
        </row>
        <row r="908">
          <cell r="F908">
            <v>3243</v>
          </cell>
        </row>
        <row r="909">
          <cell r="F909">
            <v>5188</v>
          </cell>
        </row>
        <row r="910">
          <cell r="F910">
            <v>577.04999999999995</v>
          </cell>
        </row>
        <row r="911">
          <cell r="F911">
            <v>491.99</v>
          </cell>
        </row>
        <row r="912">
          <cell r="F912">
            <v>91.06</v>
          </cell>
        </row>
        <row r="913">
          <cell r="F913">
            <v>483.053</v>
          </cell>
        </row>
        <row r="914">
          <cell r="F914">
            <v>339.69</v>
          </cell>
        </row>
        <row r="915">
          <cell r="F915">
            <v>305.87700000000001</v>
          </cell>
        </row>
        <row r="916">
          <cell r="F916">
            <v>384.14</v>
          </cell>
        </row>
        <row r="917">
          <cell r="F917">
            <v>477.13</v>
          </cell>
        </row>
        <row r="918">
          <cell r="F918">
            <v>15176</v>
          </cell>
        </row>
        <row r="919">
          <cell r="F919">
            <v>16862</v>
          </cell>
        </row>
        <row r="920">
          <cell r="F920">
            <v>19456</v>
          </cell>
        </row>
        <row r="921">
          <cell r="F921">
            <v>22051</v>
          </cell>
        </row>
        <row r="922">
          <cell r="F922">
            <v>125.97</v>
          </cell>
        </row>
        <row r="923">
          <cell r="F923">
            <v>78.290000000000006</v>
          </cell>
        </row>
        <row r="924">
          <cell r="F924">
            <v>35.409999999999997</v>
          </cell>
        </row>
        <row r="925">
          <cell r="F925">
            <v>35.409999999999997</v>
          </cell>
        </row>
        <row r="926">
          <cell r="F926">
            <v>31</v>
          </cell>
        </row>
        <row r="927">
          <cell r="F927">
            <v>91.834000000000003</v>
          </cell>
        </row>
        <row r="928">
          <cell r="F928">
            <v>169.18</v>
          </cell>
        </row>
        <row r="929">
          <cell r="F929">
            <v>6467</v>
          </cell>
        </row>
        <row r="930">
          <cell r="F930">
            <v>4059</v>
          </cell>
        </row>
        <row r="931">
          <cell r="F931">
            <v>5412</v>
          </cell>
        </row>
        <row r="932">
          <cell r="F932">
            <v>2706</v>
          </cell>
        </row>
        <row r="933">
          <cell r="F933">
            <v>6764</v>
          </cell>
        </row>
        <row r="934">
          <cell r="F934">
            <v>4059</v>
          </cell>
        </row>
        <row r="935">
          <cell r="F935">
            <v>151.24</v>
          </cell>
        </row>
        <row r="936">
          <cell r="F936">
            <v>1541.7</v>
          </cell>
        </row>
        <row r="937">
          <cell r="F937">
            <v>1541.7</v>
          </cell>
        </row>
        <row r="938">
          <cell r="F938">
            <v>1700.58</v>
          </cell>
        </row>
        <row r="939">
          <cell r="F939">
            <v>1700.58</v>
          </cell>
        </row>
        <row r="940">
          <cell r="F940">
            <v>946.88</v>
          </cell>
        </row>
        <row r="941">
          <cell r="F941">
            <v>830.14</v>
          </cell>
        </row>
        <row r="942">
          <cell r="F942">
            <v>583.70000000000005</v>
          </cell>
        </row>
        <row r="943">
          <cell r="F943">
            <v>583.70000000000005</v>
          </cell>
        </row>
        <row r="944">
          <cell r="F944">
            <v>583.70000000000005</v>
          </cell>
        </row>
        <row r="945">
          <cell r="F945">
            <v>583.70000000000005</v>
          </cell>
        </row>
        <row r="946">
          <cell r="F946">
            <v>583.70000000000005</v>
          </cell>
        </row>
        <row r="947">
          <cell r="F947">
            <v>664.12</v>
          </cell>
        </row>
        <row r="948">
          <cell r="F948">
            <v>6764</v>
          </cell>
        </row>
        <row r="949">
          <cell r="F949">
            <v>7441</v>
          </cell>
        </row>
        <row r="950">
          <cell r="F950">
            <v>1808</v>
          </cell>
        </row>
        <row r="951">
          <cell r="F951">
            <v>1808</v>
          </cell>
        </row>
        <row r="952">
          <cell r="F952">
            <v>1808</v>
          </cell>
        </row>
        <row r="953">
          <cell r="F953">
            <v>1808</v>
          </cell>
        </row>
        <row r="954">
          <cell r="F954">
            <v>2599</v>
          </cell>
        </row>
        <row r="955">
          <cell r="F955">
            <v>2599</v>
          </cell>
        </row>
        <row r="956">
          <cell r="F956">
            <v>2599</v>
          </cell>
        </row>
        <row r="957">
          <cell r="F957">
            <v>2599</v>
          </cell>
        </row>
        <row r="958">
          <cell r="F958">
            <v>1808</v>
          </cell>
        </row>
        <row r="959">
          <cell r="F959">
            <v>1808</v>
          </cell>
        </row>
        <row r="960">
          <cell r="F960">
            <v>1808</v>
          </cell>
        </row>
        <row r="961">
          <cell r="F961">
            <v>1808</v>
          </cell>
        </row>
        <row r="962">
          <cell r="F962">
            <v>2599</v>
          </cell>
        </row>
        <row r="963">
          <cell r="F963">
            <v>2599</v>
          </cell>
        </row>
        <row r="964">
          <cell r="F964">
            <v>2599</v>
          </cell>
        </row>
        <row r="965">
          <cell r="F965">
            <v>2599</v>
          </cell>
        </row>
        <row r="966">
          <cell r="F966">
            <v>1808</v>
          </cell>
        </row>
        <row r="967">
          <cell r="F967">
            <v>1808</v>
          </cell>
        </row>
        <row r="968">
          <cell r="F968">
            <v>1808</v>
          </cell>
        </row>
        <row r="969">
          <cell r="F969">
            <v>1808</v>
          </cell>
        </row>
        <row r="970">
          <cell r="F970">
            <v>1808</v>
          </cell>
        </row>
        <row r="971">
          <cell r="F971">
            <v>1808</v>
          </cell>
        </row>
        <row r="972">
          <cell r="F972">
            <v>1808</v>
          </cell>
        </row>
        <row r="973">
          <cell r="F973">
            <v>2599</v>
          </cell>
        </row>
        <row r="974">
          <cell r="F974">
            <v>2166</v>
          </cell>
        </row>
        <row r="975">
          <cell r="F975">
            <v>2166</v>
          </cell>
        </row>
        <row r="976">
          <cell r="F976">
            <v>2599</v>
          </cell>
        </row>
        <row r="977">
          <cell r="F977">
            <v>2599</v>
          </cell>
        </row>
        <row r="978">
          <cell r="F978">
            <v>2599</v>
          </cell>
        </row>
        <row r="979">
          <cell r="F979">
            <v>6571</v>
          </cell>
        </row>
        <row r="980">
          <cell r="F980">
            <v>6571</v>
          </cell>
        </row>
        <row r="981">
          <cell r="F981">
            <v>6571</v>
          </cell>
        </row>
        <row r="982">
          <cell r="F982">
            <v>6571</v>
          </cell>
        </row>
        <row r="983">
          <cell r="F983">
            <v>6571</v>
          </cell>
        </row>
        <row r="984">
          <cell r="F984">
            <v>6571</v>
          </cell>
        </row>
        <row r="985">
          <cell r="F985">
            <v>6571</v>
          </cell>
        </row>
        <row r="986">
          <cell r="F986">
            <v>6571</v>
          </cell>
        </row>
        <row r="987">
          <cell r="F987">
            <v>6571</v>
          </cell>
        </row>
        <row r="988">
          <cell r="F988">
            <v>6571</v>
          </cell>
        </row>
        <row r="989">
          <cell r="F989">
            <v>6571</v>
          </cell>
        </row>
        <row r="990">
          <cell r="F990">
            <v>6571</v>
          </cell>
        </row>
        <row r="991">
          <cell r="F991">
            <v>6571</v>
          </cell>
        </row>
        <row r="992">
          <cell r="F992">
            <v>6571</v>
          </cell>
        </row>
        <row r="993">
          <cell r="F993">
            <v>4354</v>
          </cell>
        </row>
        <row r="994">
          <cell r="F994">
            <v>4354</v>
          </cell>
        </row>
        <row r="995">
          <cell r="F995">
            <v>4354</v>
          </cell>
        </row>
        <row r="996">
          <cell r="F996">
            <v>4354</v>
          </cell>
        </row>
        <row r="997">
          <cell r="F997">
            <v>3958</v>
          </cell>
        </row>
        <row r="998">
          <cell r="F998">
            <v>3958</v>
          </cell>
        </row>
        <row r="999">
          <cell r="F999">
            <v>3958</v>
          </cell>
        </row>
        <row r="1000">
          <cell r="F1000">
            <v>3958</v>
          </cell>
        </row>
        <row r="1001">
          <cell r="F1001">
            <v>3958</v>
          </cell>
        </row>
        <row r="1002">
          <cell r="F1002">
            <v>2985</v>
          </cell>
        </row>
        <row r="1003">
          <cell r="F1003">
            <v>2985</v>
          </cell>
        </row>
        <row r="1004">
          <cell r="F1004">
            <v>2985</v>
          </cell>
        </row>
        <row r="1005">
          <cell r="F1005">
            <v>2985</v>
          </cell>
        </row>
        <row r="1006">
          <cell r="F1006">
            <v>1821</v>
          </cell>
        </row>
        <row r="1007">
          <cell r="F1007">
            <v>1821</v>
          </cell>
        </row>
        <row r="1008">
          <cell r="F1008">
            <v>1821</v>
          </cell>
        </row>
        <row r="1009">
          <cell r="F1009">
            <v>1821</v>
          </cell>
        </row>
        <row r="1010">
          <cell r="F1010">
            <v>3167</v>
          </cell>
        </row>
        <row r="1011">
          <cell r="F1011">
            <v>3167</v>
          </cell>
        </row>
        <row r="1012">
          <cell r="F1012">
            <v>3167</v>
          </cell>
        </row>
        <row r="1013">
          <cell r="F1013">
            <v>3167</v>
          </cell>
        </row>
        <row r="1014">
          <cell r="F1014">
            <v>3167</v>
          </cell>
        </row>
        <row r="1015">
          <cell r="F1015">
            <v>4090</v>
          </cell>
        </row>
        <row r="1016">
          <cell r="F1016">
            <v>4222</v>
          </cell>
        </row>
        <row r="1017">
          <cell r="F1017">
            <v>4222</v>
          </cell>
        </row>
        <row r="1018">
          <cell r="F1018">
            <v>38658</v>
          </cell>
        </row>
        <row r="1019">
          <cell r="F1019">
            <v>38658</v>
          </cell>
        </row>
        <row r="1020">
          <cell r="F1020">
            <v>20451</v>
          </cell>
        </row>
        <row r="1021">
          <cell r="F1021">
            <v>20451</v>
          </cell>
        </row>
        <row r="1022">
          <cell r="F1022">
            <v>20451</v>
          </cell>
        </row>
        <row r="1023">
          <cell r="F1023">
            <v>20451</v>
          </cell>
        </row>
        <row r="1024">
          <cell r="F1024">
            <v>13854</v>
          </cell>
        </row>
        <row r="1025">
          <cell r="F1025">
            <v>13854</v>
          </cell>
        </row>
        <row r="1026">
          <cell r="F1026">
            <v>13854</v>
          </cell>
        </row>
        <row r="1027">
          <cell r="F1027">
            <v>13854</v>
          </cell>
        </row>
        <row r="1028">
          <cell r="F1028">
            <v>33381</v>
          </cell>
        </row>
        <row r="1029">
          <cell r="F1029">
            <v>33381</v>
          </cell>
        </row>
        <row r="1030">
          <cell r="F1030">
            <v>33381</v>
          </cell>
        </row>
        <row r="1031">
          <cell r="F1031">
            <v>33381</v>
          </cell>
        </row>
        <row r="1032">
          <cell r="F1032">
            <v>7238</v>
          </cell>
        </row>
        <row r="1033">
          <cell r="F1033">
            <v>7400</v>
          </cell>
        </row>
        <row r="1034">
          <cell r="F1034">
            <v>14476</v>
          </cell>
        </row>
        <row r="1035">
          <cell r="F1035">
            <v>14801</v>
          </cell>
        </row>
        <row r="1036">
          <cell r="F1036">
            <v>14206</v>
          </cell>
        </row>
        <row r="1037">
          <cell r="F1037">
            <v>14611</v>
          </cell>
        </row>
        <row r="1038">
          <cell r="F1038">
            <v>9064</v>
          </cell>
        </row>
        <row r="1039">
          <cell r="F1039">
            <v>9606</v>
          </cell>
        </row>
        <row r="1040">
          <cell r="F1040">
            <v>9606</v>
          </cell>
        </row>
        <row r="1041">
          <cell r="F1041">
            <v>10526</v>
          </cell>
        </row>
        <row r="1042">
          <cell r="F1042">
            <v>14151</v>
          </cell>
        </row>
        <row r="1043">
          <cell r="F1043">
            <v>15004</v>
          </cell>
        </row>
        <row r="1044">
          <cell r="F1044">
            <v>8794</v>
          </cell>
        </row>
        <row r="1045">
          <cell r="F1045">
            <v>9470</v>
          </cell>
        </row>
        <row r="1046">
          <cell r="F1046">
            <v>6764</v>
          </cell>
        </row>
        <row r="1047">
          <cell r="F1047">
            <v>7441</v>
          </cell>
        </row>
        <row r="1048">
          <cell r="F1048">
            <v>10958</v>
          </cell>
        </row>
        <row r="1049">
          <cell r="F1049">
            <v>12582</v>
          </cell>
        </row>
        <row r="1050">
          <cell r="F1050">
            <v>8388</v>
          </cell>
        </row>
        <row r="1051">
          <cell r="F1051">
            <v>9606</v>
          </cell>
        </row>
        <row r="1052">
          <cell r="F1052">
            <v>17588</v>
          </cell>
        </row>
        <row r="1053">
          <cell r="F1053">
            <v>20294</v>
          </cell>
        </row>
        <row r="1054">
          <cell r="F1054">
            <v>24758</v>
          </cell>
        </row>
        <row r="1055">
          <cell r="F1055">
            <v>28140</v>
          </cell>
        </row>
        <row r="1056">
          <cell r="F1056">
            <v>18955</v>
          </cell>
        </row>
        <row r="1057">
          <cell r="F1057">
            <v>21790</v>
          </cell>
        </row>
        <row r="1058">
          <cell r="F1058">
            <v>19402</v>
          </cell>
        </row>
        <row r="1059">
          <cell r="F1059">
            <v>22984</v>
          </cell>
        </row>
        <row r="1060">
          <cell r="F1060">
            <v>30298</v>
          </cell>
        </row>
        <row r="1061">
          <cell r="F1061">
            <v>24776</v>
          </cell>
        </row>
        <row r="1062">
          <cell r="F1062">
            <v>897</v>
          </cell>
        </row>
        <row r="1063">
          <cell r="F1063">
            <v>897</v>
          </cell>
        </row>
        <row r="1064">
          <cell r="F1064">
            <v>897</v>
          </cell>
        </row>
        <row r="1065">
          <cell r="F1065">
            <v>897</v>
          </cell>
        </row>
        <row r="1066">
          <cell r="F1066">
            <v>1029</v>
          </cell>
        </row>
        <row r="1067">
          <cell r="F1067">
            <v>1029</v>
          </cell>
        </row>
        <row r="1068">
          <cell r="F1068">
            <v>1029</v>
          </cell>
        </row>
        <row r="1069">
          <cell r="F1069">
            <v>1029</v>
          </cell>
        </row>
        <row r="1070">
          <cell r="F1070">
            <v>1399</v>
          </cell>
        </row>
        <row r="1071">
          <cell r="F1071">
            <v>1399</v>
          </cell>
        </row>
        <row r="1072">
          <cell r="F1072">
            <v>1399</v>
          </cell>
        </row>
        <row r="1073">
          <cell r="F1073">
            <v>1399</v>
          </cell>
        </row>
        <row r="1074">
          <cell r="F1074">
            <v>1517</v>
          </cell>
        </row>
        <row r="1075">
          <cell r="F1075">
            <v>1517</v>
          </cell>
        </row>
        <row r="1076">
          <cell r="F1076">
            <v>1517</v>
          </cell>
        </row>
        <row r="1077">
          <cell r="F1077">
            <v>1517</v>
          </cell>
        </row>
        <row r="1078">
          <cell r="F1078">
            <v>1201</v>
          </cell>
        </row>
        <row r="1079">
          <cell r="F1079">
            <v>1201</v>
          </cell>
        </row>
        <row r="1080">
          <cell r="F1080">
            <v>1201</v>
          </cell>
        </row>
        <row r="1081">
          <cell r="F1081">
            <v>1340</v>
          </cell>
        </row>
        <row r="1082">
          <cell r="F1082">
            <v>1340</v>
          </cell>
        </row>
        <row r="1083">
          <cell r="F1083">
            <v>1340</v>
          </cell>
        </row>
        <row r="1084">
          <cell r="F1084">
            <v>1649</v>
          </cell>
        </row>
        <row r="1085">
          <cell r="F1085">
            <v>1649</v>
          </cell>
        </row>
        <row r="1086">
          <cell r="F1086">
            <v>1649</v>
          </cell>
        </row>
        <row r="1087">
          <cell r="F1087">
            <v>1781</v>
          </cell>
        </row>
        <row r="1088">
          <cell r="F1088">
            <v>1781</v>
          </cell>
        </row>
        <row r="1089">
          <cell r="F1089">
            <v>1781</v>
          </cell>
        </row>
        <row r="1090">
          <cell r="F1090">
            <v>1557</v>
          </cell>
        </row>
        <row r="1091">
          <cell r="F1091">
            <v>1557</v>
          </cell>
        </row>
        <row r="1092">
          <cell r="F1092">
            <v>1557</v>
          </cell>
        </row>
        <row r="1093">
          <cell r="F1093">
            <v>1874</v>
          </cell>
        </row>
        <row r="1094">
          <cell r="F1094">
            <v>1874</v>
          </cell>
        </row>
        <row r="1095">
          <cell r="F1095">
            <v>1874</v>
          </cell>
        </row>
        <row r="1096">
          <cell r="F1096">
            <v>1557</v>
          </cell>
        </row>
        <row r="1097">
          <cell r="F1097">
            <v>1781</v>
          </cell>
        </row>
        <row r="1098">
          <cell r="F1098">
            <v>1781</v>
          </cell>
        </row>
        <row r="1099">
          <cell r="F1099">
            <v>1781</v>
          </cell>
        </row>
        <row r="1100">
          <cell r="F1100">
            <v>20055</v>
          </cell>
        </row>
        <row r="1101">
          <cell r="F1101">
            <v>25069</v>
          </cell>
        </row>
        <row r="1102">
          <cell r="F1102">
            <v>36547</v>
          </cell>
        </row>
        <row r="1103">
          <cell r="F1103">
            <v>1764</v>
          </cell>
        </row>
        <row r="1104">
          <cell r="F1104">
            <v>1979</v>
          </cell>
        </row>
        <row r="1105">
          <cell r="F1105">
            <v>1979</v>
          </cell>
        </row>
        <row r="1106">
          <cell r="F1106">
            <v>2283</v>
          </cell>
        </row>
        <row r="1107">
          <cell r="F1107">
            <v>2507</v>
          </cell>
        </row>
        <row r="1108">
          <cell r="F1108">
            <v>2243</v>
          </cell>
        </row>
        <row r="1109">
          <cell r="F1109">
            <v>2375</v>
          </cell>
        </row>
        <row r="1110">
          <cell r="F1110">
            <v>2243</v>
          </cell>
        </row>
        <row r="1111">
          <cell r="F1111">
            <v>2375</v>
          </cell>
        </row>
        <row r="1112">
          <cell r="F1112">
            <v>2503</v>
          </cell>
        </row>
        <row r="1113">
          <cell r="F1113">
            <v>2909</v>
          </cell>
        </row>
        <row r="1114">
          <cell r="F1114">
            <v>5412</v>
          </cell>
        </row>
        <row r="1115">
          <cell r="F1115">
            <v>6088</v>
          </cell>
        </row>
        <row r="1116">
          <cell r="F1116">
            <v>4329</v>
          </cell>
        </row>
        <row r="1117">
          <cell r="F1117">
            <v>5141</v>
          </cell>
        </row>
        <row r="1118">
          <cell r="F1118">
            <v>3112</v>
          </cell>
        </row>
        <row r="1119">
          <cell r="F1119">
            <v>3788</v>
          </cell>
        </row>
        <row r="1120">
          <cell r="F1120">
            <v>2594</v>
          </cell>
        </row>
        <row r="1121">
          <cell r="F1121">
            <v>2854</v>
          </cell>
        </row>
        <row r="1122">
          <cell r="F1122">
            <v>2335</v>
          </cell>
        </row>
        <row r="1123">
          <cell r="F1123">
            <v>2594</v>
          </cell>
        </row>
        <row r="1124">
          <cell r="F1124">
            <v>2205</v>
          </cell>
        </row>
        <row r="1125">
          <cell r="F1125">
            <v>2335</v>
          </cell>
        </row>
        <row r="1126">
          <cell r="F1126">
            <v>2706</v>
          </cell>
        </row>
        <row r="1127">
          <cell r="F1127">
            <v>2570</v>
          </cell>
        </row>
        <row r="1128">
          <cell r="F1128">
            <v>2300</v>
          </cell>
        </row>
        <row r="1129">
          <cell r="F1129">
            <v>2165</v>
          </cell>
        </row>
        <row r="1130">
          <cell r="F1130">
            <v>6764</v>
          </cell>
        </row>
        <row r="1131">
          <cell r="F1131">
            <v>7441</v>
          </cell>
        </row>
        <row r="1132">
          <cell r="F1132">
            <v>5885</v>
          </cell>
        </row>
        <row r="1133">
          <cell r="F1133">
            <v>6764</v>
          </cell>
        </row>
        <row r="1134">
          <cell r="F1134">
            <v>5006</v>
          </cell>
        </row>
        <row r="1135">
          <cell r="F1135">
            <v>5682</v>
          </cell>
        </row>
        <row r="1136">
          <cell r="F1136">
            <v>3636</v>
          </cell>
        </row>
        <row r="1137">
          <cell r="F1137">
            <v>3632</v>
          </cell>
        </row>
        <row r="1138">
          <cell r="F1138">
            <v>1816</v>
          </cell>
        </row>
        <row r="1139">
          <cell r="F1139">
            <v>1816</v>
          </cell>
        </row>
        <row r="1140">
          <cell r="F1140">
            <v>1894</v>
          </cell>
        </row>
        <row r="1141">
          <cell r="F1141">
            <v>1894</v>
          </cell>
        </row>
        <row r="1142">
          <cell r="F1142">
            <v>1894</v>
          </cell>
        </row>
        <row r="1143">
          <cell r="F1143">
            <v>1894</v>
          </cell>
        </row>
        <row r="1144">
          <cell r="F1144">
            <v>1894</v>
          </cell>
        </row>
        <row r="1145">
          <cell r="F1145">
            <v>1894</v>
          </cell>
        </row>
        <row r="1146">
          <cell r="F1146">
            <v>11940</v>
          </cell>
        </row>
        <row r="1147">
          <cell r="F1147">
            <v>11940</v>
          </cell>
        </row>
        <row r="1148">
          <cell r="F1148">
            <v>27058</v>
          </cell>
        </row>
        <row r="1149">
          <cell r="F1149">
            <v>9470</v>
          </cell>
        </row>
        <row r="1150">
          <cell r="F1150">
            <v>23676</v>
          </cell>
        </row>
        <row r="1151">
          <cell r="F1151">
            <v>23676</v>
          </cell>
        </row>
        <row r="1152">
          <cell r="F1152">
            <v>4059</v>
          </cell>
        </row>
        <row r="1153">
          <cell r="F1153">
            <v>5141</v>
          </cell>
        </row>
        <row r="1154">
          <cell r="F1154">
            <v>5141</v>
          </cell>
        </row>
        <row r="1155">
          <cell r="F1155">
            <v>7847</v>
          </cell>
        </row>
        <row r="1156">
          <cell r="F1156">
            <v>7847</v>
          </cell>
        </row>
        <row r="1157">
          <cell r="F1157">
            <v>2134</v>
          </cell>
        </row>
        <row r="1158">
          <cell r="F1158">
            <v>2567</v>
          </cell>
        </row>
        <row r="1159">
          <cell r="F1159">
            <v>5970</v>
          </cell>
        </row>
        <row r="1160">
          <cell r="F1160">
            <v>7313</v>
          </cell>
        </row>
        <row r="1161">
          <cell r="F1161">
            <v>108232</v>
          </cell>
        </row>
        <row r="1162">
          <cell r="F1162">
            <v>135290</v>
          </cell>
        </row>
        <row r="1163">
          <cell r="F1163">
            <v>135290</v>
          </cell>
        </row>
        <row r="1164">
          <cell r="F1164">
            <v>14747</v>
          </cell>
        </row>
        <row r="1165">
          <cell r="F1165">
            <v>14747</v>
          </cell>
        </row>
        <row r="1166">
          <cell r="F1166">
            <v>14747</v>
          </cell>
        </row>
        <row r="1167">
          <cell r="F1167">
            <v>15558</v>
          </cell>
        </row>
        <row r="1168">
          <cell r="F1168">
            <v>15558</v>
          </cell>
        </row>
        <row r="1169">
          <cell r="F1169">
            <v>11364</v>
          </cell>
        </row>
        <row r="1170">
          <cell r="F1170">
            <v>10012</v>
          </cell>
        </row>
        <row r="1171">
          <cell r="F1171">
            <v>4059</v>
          </cell>
        </row>
        <row r="1172">
          <cell r="F1172">
            <v>4465</v>
          </cell>
        </row>
        <row r="1173">
          <cell r="F1173">
            <v>1353</v>
          </cell>
        </row>
        <row r="1174">
          <cell r="F1174">
            <v>676</v>
          </cell>
        </row>
        <row r="1175">
          <cell r="F1175">
            <v>1353</v>
          </cell>
        </row>
        <row r="1176">
          <cell r="F1176">
            <v>1624</v>
          </cell>
        </row>
        <row r="1177">
          <cell r="F1177">
            <v>1759</v>
          </cell>
        </row>
        <row r="1178">
          <cell r="F1178">
            <v>1894</v>
          </cell>
        </row>
        <row r="1179">
          <cell r="F1179">
            <v>10823</v>
          </cell>
        </row>
        <row r="1180">
          <cell r="F1180">
            <v>29764</v>
          </cell>
        </row>
        <row r="1181">
          <cell r="F1181">
            <v>0</v>
          </cell>
        </row>
        <row r="1182">
          <cell r="F1182">
            <v>415</v>
          </cell>
        </row>
        <row r="1183">
          <cell r="F1183">
            <v>493</v>
          </cell>
        </row>
        <row r="1184">
          <cell r="F1184">
            <v>415</v>
          </cell>
        </row>
        <row r="1185">
          <cell r="F1185">
            <v>493</v>
          </cell>
        </row>
        <row r="1186">
          <cell r="F1186">
            <v>246</v>
          </cell>
        </row>
        <row r="1187">
          <cell r="F1187">
            <v>272</v>
          </cell>
        </row>
        <row r="1188">
          <cell r="F1188">
            <v>1092</v>
          </cell>
        </row>
        <row r="1189">
          <cell r="F1189">
            <v>1353</v>
          </cell>
        </row>
        <row r="1190">
          <cell r="F1190">
            <v>6494</v>
          </cell>
        </row>
        <row r="1191">
          <cell r="F1191">
            <v>8659</v>
          </cell>
        </row>
        <row r="1192">
          <cell r="F1192">
            <v>6088</v>
          </cell>
        </row>
        <row r="1193">
          <cell r="F1193">
            <v>7306</v>
          </cell>
        </row>
        <row r="1194">
          <cell r="F1194">
            <v>5818</v>
          </cell>
        </row>
        <row r="1195">
          <cell r="F1195">
            <v>6900</v>
          </cell>
        </row>
        <row r="1196">
          <cell r="F1196">
            <v>649</v>
          </cell>
        </row>
        <row r="1197">
          <cell r="F1197">
            <v>830</v>
          </cell>
        </row>
        <row r="1198">
          <cell r="F1198">
            <v>1608</v>
          </cell>
        </row>
        <row r="1199">
          <cell r="F1199">
            <v>2075</v>
          </cell>
        </row>
        <row r="1200">
          <cell r="F1200">
            <v>2400</v>
          </cell>
        </row>
        <row r="1201">
          <cell r="F1201">
            <v>3113</v>
          </cell>
        </row>
        <row r="1202">
          <cell r="F1202">
            <v>1842</v>
          </cell>
        </row>
        <row r="1203">
          <cell r="F1203">
            <v>2166</v>
          </cell>
        </row>
        <row r="1204">
          <cell r="F1204">
            <v>272</v>
          </cell>
        </row>
        <row r="1205">
          <cell r="F1205">
            <v>934</v>
          </cell>
        </row>
        <row r="1206">
          <cell r="F1206">
            <v>1180</v>
          </cell>
        </row>
        <row r="1207">
          <cell r="F1207">
            <v>662</v>
          </cell>
        </row>
        <row r="1208">
          <cell r="F1208">
            <v>960</v>
          </cell>
        </row>
        <row r="1209">
          <cell r="F1209">
            <v>1116</v>
          </cell>
        </row>
        <row r="1210">
          <cell r="F1210">
            <v>1621</v>
          </cell>
        </row>
        <row r="1211">
          <cell r="F1211">
            <v>731</v>
          </cell>
        </row>
        <row r="1212">
          <cell r="F1212">
            <v>731</v>
          </cell>
        </row>
        <row r="1213">
          <cell r="F1213">
            <v>920</v>
          </cell>
        </row>
        <row r="1214">
          <cell r="F1214">
            <v>372</v>
          </cell>
        </row>
        <row r="1215">
          <cell r="F1215">
            <v>5074</v>
          </cell>
        </row>
        <row r="1216">
          <cell r="F1216">
            <v>6268</v>
          </cell>
        </row>
        <row r="1217">
          <cell r="F1217">
            <v>908</v>
          </cell>
        </row>
        <row r="1218">
          <cell r="F1218">
            <v>259</v>
          </cell>
        </row>
        <row r="1219">
          <cell r="F1219">
            <v>5445</v>
          </cell>
        </row>
        <row r="1220">
          <cell r="F1220">
            <v>1704</v>
          </cell>
        </row>
        <row r="1221">
          <cell r="F1221">
            <v>1967</v>
          </cell>
        </row>
        <row r="1222">
          <cell r="F1222">
            <v>3147</v>
          </cell>
        </row>
        <row r="1223">
          <cell r="F1223">
            <v>3409</v>
          </cell>
        </row>
        <row r="1224">
          <cell r="F1224">
            <v>3802</v>
          </cell>
        </row>
        <row r="1225">
          <cell r="F1225">
            <v>5900</v>
          </cell>
        </row>
        <row r="1226">
          <cell r="F1226">
            <v>4458</v>
          </cell>
        </row>
        <row r="1227">
          <cell r="F1227">
            <v>6293</v>
          </cell>
        </row>
        <row r="1228">
          <cell r="F1228">
            <v>3278</v>
          </cell>
        </row>
        <row r="1229">
          <cell r="F1229">
            <v>3933</v>
          </cell>
        </row>
        <row r="1230">
          <cell r="F1230">
            <v>4327</v>
          </cell>
        </row>
        <row r="1231">
          <cell r="F1231">
            <v>2360</v>
          </cell>
        </row>
        <row r="1232">
          <cell r="F1232">
            <v>2622</v>
          </cell>
        </row>
        <row r="1233">
          <cell r="F1233">
            <v>2098</v>
          </cell>
        </row>
        <row r="1234">
          <cell r="F1234">
            <v>1573</v>
          </cell>
        </row>
        <row r="1235">
          <cell r="F1235">
            <v>1967</v>
          </cell>
        </row>
        <row r="1236">
          <cell r="F1236">
            <v>3278</v>
          </cell>
        </row>
        <row r="1237">
          <cell r="F1237">
            <v>4589</v>
          </cell>
        </row>
        <row r="1238">
          <cell r="F1238">
            <v>2622</v>
          </cell>
        </row>
        <row r="1239">
          <cell r="F1239">
            <v>656</v>
          </cell>
        </row>
        <row r="1240">
          <cell r="F1240">
            <v>787</v>
          </cell>
        </row>
        <row r="1241">
          <cell r="F1241">
            <v>813</v>
          </cell>
        </row>
        <row r="1242">
          <cell r="F1242">
            <v>852</v>
          </cell>
        </row>
        <row r="1243">
          <cell r="F1243">
            <v>1246</v>
          </cell>
        </row>
        <row r="1244">
          <cell r="F1244">
            <v>1442</v>
          </cell>
        </row>
        <row r="1245">
          <cell r="F1245">
            <v>2622</v>
          </cell>
        </row>
        <row r="1246">
          <cell r="F1246">
            <v>3409</v>
          </cell>
        </row>
        <row r="1247">
          <cell r="F1247">
            <v>3802</v>
          </cell>
        </row>
        <row r="1248">
          <cell r="F1248">
            <v>4589</v>
          </cell>
        </row>
        <row r="1249">
          <cell r="F1249">
            <v>5376</v>
          </cell>
        </row>
        <row r="1250">
          <cell r="F1250">
            <v>6031</v>
          </cell>
        </row>
        <row r="1251">
          <cell r="F1251">
            <v>4982</v>
          </cell>
        </row>
        <row r="1252">
          <cell r="F1252">
            <v>5507</v>
          </cell>
        </row>
        <row r="1253">
          <cell r="F1253">
            <v>5900</v>
          </cell>
        </row>
        <row r="1254">
          <cell r="F1254">
            <v>7080</v>
          </cell>
        </row>
        <row r="1255">
          <cell r="F1255">
            <v>197</v>
          </cell>
        </row>
        <row r="1256">
          <cell r="F1256">
            <v>262</v>
          </cell>
        </row>
        <row r="1257">
          <cell r="F1257">
            <v>629</v>
          </cell>
        </row>
        <row r="1258">
          <cell r="F1258">
            <v>747</v>
          </cell>
        </row>
        <row r="1259">
          <cell r="F1259">
            <v>892</v>
          </cell>
        </row>
        <row r="1260">
          <cell r="F1260">
            <v>2045</v>
          </cell>
        </row>
        <row r="1261">
          <cell r="F1261">
            <v>2045</v>
          </cell>
        </row>
        <row r="1262">
          <cell r="F1262">
            <v>3671</v>
          </cell>
        </row>
        <row r="1263">
          <cell r="F1263">
            <v>6556</v>
          </cell>
        </row>
        <row r="1264">
          <cell r="F1264">
            <v>288</v>
          </cell>
        </row>
        <row r="1265">
          <cell r="F1265">
            <v>380</v>
          </cell>
        </row>
        <row r="1266">
          <cell r="F1266">
            <v>616</v>
          </cell>
        </row>
        <row r="1270">
          <cell r="F1270">
            <v>1573</v>
          </cell>
        </row>
        <row r="1271">
          <cell r="F1271">
            <v>1967</v>
          </cell>
        </row>
        <row r="1272">
          <cell r="F1272">
            <v>2753</v>
          </cell>
        </row>
        <row r="1273">
          <cell r="F1273">
            <v>328</v>
          </cell>
        </row>
        <row r="1274">
          <cell r="F1274">
            <v>393</v>
          </cell>
        </row>
        <row r="1275">
          <cell r="F1275">
            <v>328</v>
          </cell>
        </row>
        <row r="1276">
          <cell r="F1276">
            <v>328</v>
          </cell>
        </row>
        <row r="1277">
          <cell r="F1277">
            <v>1967</v>
          </cell>
        </row>
        <row r="1278">
          <cell r="F1278">
            <v>1967</v>
          </cell>
        </row>
        <row r="1279">
          <cell r="F1279">
            <v>2163</v>
          </cell>
        </row>
        <row r="1280">
          <cell r="F1280">
            <v>2163</v>
          </cell>
        </row>
        <row r="1281">
          <cell r="F1281">
            <v>1311</v>
          </cell>
        </row>
        <row r="1282">
          <cell r="F1282">
            <v>1967</v>
          </cell>
        </row>
        <row r="1283">
          <cell r="F1283">
            <v>2756</v>
          </cell>
        </row>
        <row r="1284">
          <cell r="F1284">
            <v>3626</v>
          </cell>
        </row>
        <row r="1285">
          <cell r="F1285">
            <v>6904</v>
          </cell>
        </row>
        <row r="1286">
          <cell r="F1286">
            <v>8285</v>
          </cell>
        </row>
        <row r="1287">
          <cell r="F1287">
            <v>20714</v>
          </cell>
        </row>
        <row r="1288">
          <cell r="F1288">
            <v>20714</v>
          </cell>
        </row>
        <row r="1289">
          <cell r="F1289">
            <v>20714</v>
          </cell>
        </row>
        <row r="1290">
          <cell r="F1290">
            <v>20714</v>
          </cell>
        </row>
        <row r="1291">
          <cell r="F1291">
            <v>2762</v>
          </cell>
        </row>
        <row r="1292">
          <cell r="F1292">
            <v>2348</v>
          </cell>
        </row>
        <row r="1293">
          <cell r="F1293">
            <v>30104</v>
          </cell>
        </row>
        <row r="1294">
          <cell r="F1294">
            <v>2209</v>
          </cell>
        </row>
        <row r="1295">
          <cell r="F1295">
            <v>2624</v>
          </cell>
        </row>
        <row r="1296">
          <cell r="F1296">
            <v>6076</v>
          </cell>
        </row>
        <row r="1297">
          <cell r="F1297">
            <v>1726</v>
          </cell>
        </row>
        <row r="1298">
          <cell r="F1298">
            <v>19873</v>
          </cell>
        </row>
        <row r="1299">
          <cell r="F1299">
            <v>23500</v>
          </cell>
        </row>
        <row r="1300">
          <cell r="F1300">
            <v>27561</v>
          </cell>
        </row>
        <row r="1301">
          <cell r="F1301">
            <v>4439.59</v>
          </cell>
        </row>
        <row r="1302">
          <cell r="F1302">
            <v>4439.59</v>
          </cell>
        </row>
        <row r="1303">
          <cell r="F1303">
            <v>4439.59</v>
          </cell>
        </row>
        <row r="1304">
          <cell r="F1304">
            <v>4690.92</v>
          </cell>
        </row>
        <row r="1305">
          <cell r="F1305">
            <v>5468.36</v>
          </cell>
        </row>
        <row r="1306">
          <cell r="F1306">
            <v>6296.9</v>
          </cell>
        </row>
        <row r="1307">
          <cell r="F1307">
            <v>5937.87</v>
          </cell>
        </row>
        <row r="1308">
          <cell r="F1308">
            <v>7594.95</v>
          </cell>
        </row>
        <row r="1309">
          <cell r="F1309">
            <v>8988</v>
          </cell>
        </row>
        <row r="1310">
          <cell r="F1310">
            <v>3646</v>
          </cell>
        </row>
        <row r="1311">
          <cell r="F1311">
            <v>1400.23</v>
          </cell>
        </row>
        <row r="1312">
          <cell r="F1312">
            <v>1518.99</v>
          </cell>
        </row>
        <row r="1313">
          <cell r="F1313">
            <v>1778.6</v>
          </cell>
        </row>
        <row r="1314">
          <cell r="F1314">
            <v>2188.73</v>
          </cell>
        </row>
        <row r="1315">
          <cell r="F1315">
            <v>1311.86</v>
          </cell>
        </row>
        <row r="1316">
          <cell r="F1316">
            <v>1339.47</v>
          </cell>
        </row>
        <row r="1317">
          <cell r="F1317">
            <v>1443.04</v>
          </cell>
        </row>
        <row r="1318">
          <cell r="F1318">
            <v>1415.42</v>
          </cell>
        </row>
        <row r="1319">
          <cell r="F1319">
            <v>1739.93</v>
          </cell>
        </row>
        <row r="1320">
          <cell r="F1320">
            <v>2209.44</v>
          </cell>
        </row>
        <row r="1321">
          <cell r="F1321">
            <v>1450</v>
          </cell>
        </row>
        <row r="1322">
          <cell r="F1322">
            <v>1712</v>
          </cell>
        </row>
        <row r="1323">
          <cell r="F1323">
            <v>2016</v>
          </cell>
        </row>
        <row r="1324">
          <cell r="F1324">
            <v>2389</v>
          </cell>
        </row>
        <row r="1325">
          <cell r="F1325">
            <v>2886</v>
          </cell>
        </row>
        <row r="1326">
          <cell r="F1326">
            <v>3646</v>
          </cell>
        </row>
        <row r="1327">
          <cell r="F1327">
            <v>1450</v>
          </cell>
        </row>
        <row r="1328">
          <cell r="F1328">
            <v>1712</v>
          </cell>
        </row>
        <row r="1329">
          <cell r="F1329">
            <v>2016</v>
          </cell>
        </row>
        <row r="1330">
          <cell r="F1330">
            <v>2389</v>
          </cell>
        </row>
        <row r="1331">
          <cell r="F1331">
            <v>2886</v>
          </cell>
        </row>
        <row r="1332">
          <cell r="F1332">
            <v>524</v>
          </cell>
        </row>
        <row r="1333">
          <cell r="F1333">
            <v>656</v>
          </cell>
        </row>
        <row r="1334">
          <cell r="F1334">
            <v>1049</v>
          </cell>
        </row>
        <row r="1335">
          <cell r="F1335">
            <v>1180</v>
          </cell>
        </row>
        <row r="1336">
          <cell r="F1336">
            <v>1442</v>
          </cell>
        </row>
        <row r="1337">
          <cell r="F1337">
            <v>1573</v>
          </cell>
        </row>
        <row r="1338">
          <cell r="F1338">
            <v>387</v>
          </cell>
        </row>
        <row r="1339">
          <cell r="F1339">
            <v>483</v>
          </cell>
        </row>
        <row r="1340">
          <cell r="F1340">
            <v>511</v>
          </cell>
        </row>
        <row r="1341">
          <cell r="F1341">
            <v>539</v>
          </cell>
        </row>
        <row r="1342">
          <cell r="F1342">
            <v>552</v>
          </cell>
        </row>
        <row r="1343">
          <cell r="F1343">
            <v>608</v>
          </cell>
        </row>
        <row r="1344">
          <cell r="F1344">
            <v>387</v>
          </cell>
        </row>
        <row r="1345">
          <cell r="F1345">
            <v>483</v>
          </cell>
        </row>
        <row r="1346">
          <cell r="F1346">
            <v>511</v>
          </cell>
        </row>
        <row r="1347">
          <cell r="F1347">
            <v>539</v>
          </cell>
        </row>
        <row r="1348">
          <cell r="F1348">
            <v>552</v>
          </cell>
        </row>
        <row r="1349">
          <cell r="F1349">
            <v>608</v>
          </cell>
        </row>
        <row r="1350">
          <cell r="F1350">
            <v>552</v>
          </cell>
        </row>
        <row r="1351">
          <cell r="F1351">
            <v>690</v>
          </cell>
        </row>
        <row r="1352">
          <cell r="F1352">
            <v>704</v>
          </cell>
        </row>
        <row r="1353">
          <cell r="F1353">
            <v>801</v>
          </cell>
        </row>
        <row r="1354">
          <cell r="F1354">
            <v>829</v>
          </cell>
        </row>
        <row r="1355">
          <cell r="F1355">
            <v>898</v>
          </cell>
        </row>
        <row r="1356">
          <cell r="F1356">
            <v>829</v>
          </cell>
        </row>
        <row r="1357">
          <cell r="F1357">
            <v>884</v>
          </cell>
        </row>
        <row r="1358">
          <cell r="F1358">
            <v>994</v>
          </cell>
        </row>
        <row r="1359">
          <cell r="F1359">
            <v>1091</v>
          </cell>
        </row>
        <row r="1360">
          <cell r="F1360">
            <v>1381</v>
          </cell>
        </row>
        <row r="1361">
          <cell r="F1361">
            <v>1519</v>
          </cell>
        </row>
        <row r="1362">
          <cell r="F1362">
            <v>829</v>
          </cell>
        </row>
        <row r="1363">
          <cell r="F1363">
            <v>884</v>
          </cell>
        </row>
        <row r="1364">
          <cell r="F1364">
            <v>994</v>
          </cell>
        </row>
        <row r="1365">
          <cell r="F1365">
            <v>1091</v>
          </cell>
        </row>
        <row r="1366">
          <cell r="F1366">
            <v>1381</v>
          </cell>
        </row>
        <row r="1367">
          <cell r="F1367">
            <v>1519</v>
          </cell>
        </row>
        <row r="1368">
          <cell r="F1368">
            <v>1243</v>
          </cell>
        </row>
        <row r="1369">
          <cell r="F1369">
            <v>1312</v>
          </cell>
        </row>
        <row r="1370">
          <cell r="F1370">
            <v>1491</v>
          </cell>
        </row>
        <row r="1371">
          <cell r="F1371">
            <v>1629</v>
          </cell>
        </row>
        <row r="1372">
          <cell r="F1372">
            <v>2071</v>
          </cell>
        </row>
        <row r="1373">
          <cell r="F1373">
            <v>2278</v>
          </cell>
        </row>
      </sheetData>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3 Vốn ĐP"/>
      <sheetName val="vlieu"/>
      <sheetName val="XL4Poppy"/>
      <sheetName val="#REF"/>
      <sheetName val="Dt 2001"/>
      <sheetName val="DI-ESTI"/>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0">
          <cell r="CN10">
            <v>0.115</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4">
          <cell r="RD14">
            <v>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XL4Poppy"/>
      <sheetName val="1"/>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Gia VL"/>
      <sheetName val="Bang gia ca may"/>
      <sheetName val="Bang luong CB"/>
      <sheetName val="Bang P.tich CT"/>
      <sheetName val="D.toan chi tiet"/>
      <sheetName val="Bang TH Dtoan"/>
      <sheetName val="XXXXXXXX"/>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KH 2003 (moi max)"/>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00000000"/>
      <sheetName val="Km0-Km1"/>
      <sheetName val="Km1-Km2"/>
      <sheetName val="TH"/>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Tong hop"/>
      <sheetName val="KL tong"/>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MD"/>
      <sheetName val="ND"/>
      <sheetName val="CONG"/>
      <sheetName val="DGCT"/>
      <sheetName val="Congty"/>
      <sheetName val="VPPN"/>
      <sheetName val="XN74"/>
      <sheetName val="XN54"/>
      <sheetName val="XN33"/>
      <sheetName val="NK96"/>
      <sheetName val="XL4Test5"/>
      <sheetName val="KH12"/>
      <sheetName val="CN12"/>
      <sheetName val="HD12"/>
      <sheetName val="KH1"/>
      <sheetName val="Chi tiet - Dv lap"/>
      <sheetName val="TH KHTC"/>
      <sheetName val="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CT cong"/>
      <sheetName val="dg cong"/>
      <sheetName val="Dong Dau"/>
      <sheetName val="Dong Dau (2)"/>
      <sheetName val="Sau dong"/>
      <sheetName val="Ma xa"/>
      <sheetName val="My dinh"/>
      <sheetName val="Tong cong"/>
      <sheetName val="VL"/>
      <sheetName val="CTXD"/>
      <sheetName val=".."/>
      <sheetName val="CTDN"/>
      <sheetName val="san vuon"/>
      <sheetName val="khu phu tro"/>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Chart2"/>
      <sheetName val="be tong"/>
      <sheetName val="Thep"/>
      <sheetName val="Tong hop thep"/>
      <sheetName val="Thuyet minh"/>
      <sheetName val="CQ-HQ"/>
      <sheetName val="00000001"/>
      <sheetName val="00000002"/>
      <sheetName val="00000003"/>
      <sheetName val="00000004"/>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9"/>
      <sheetName val="10"/>
      <sheetName val="NRC"/>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DTHH"/>
      <sheetName val="Bang1"/>
      <sheetName val="TAI TRONG"/>
      <sheetName val="NOI LUC"/>
      <sheetName val="TINH DUYET THTT CHINH"/>
      <sheetName val="TDUYET THTT PHU"/>
      <sheetName val="TINH DAO DONG VA DO VONG"/>
      <sheetName val="TINH NEO"/>
      <sheetName val="Phu luc"/>
      <sheetName val="Gia trÞ"/>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tscd"/>
      <sheetName val="KM"/>
      <sheetName val="KHOANMUC"/>
      <sheetName val="CPQL"/>
      <sheetName val="SANLUONG"/>
      <sheetName val="SSCP-SL"/>
      <sheetName val="CPSX"/>
      <sheetName val="KQKD"/>
      <sheetName val="CDSL (2)"/>
      <sheetName val="Thep "/>
      <sheetName val="Chi tiet Khoi luong"/>
      <sheetName val="TH khoi luong"/>
      <sheetName val="Chiet tinh vat lieu "/>
      <sheetName val="TH KL VL"/>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THCT"/>
      <sheetName val="cap cho cac DT"/>
      <sheetName val="Ung - hoan"/>
      <sheetName val="CP may"/>
      <sheetName val="SS"/>
      <sheetName val="NVL"/>
      <sheetName val="10000000"/>
      <sheetName val="Quang Tri"/>
      <sheetName val="TTHue"/>
      <sheetName val="Da Nang"/>
      <sheetName val="Quang Nam"/>
      <sheetName val="Quang Ngai"/>
      <sheetName val="TH DH-QN"/>
      <sheetName val="KP HD"/>
      <sheetName val="DB HD"/>
      <sheetName val="dutoan1"/>
      <sheetName val="Anhtoan"/>
      <sheetName val="dutoan2"/>
      <sheetName val="vat tu"/>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sent to"/>
      <sheetName val="C45A-BH"/>
      <sheetName val="C46A-BH"/>
      <sheetName val="C47A-BH"/>
      <sheetName val="C48A-BH"/>
      <sheetName val="S-53-1"/>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phan tich DG"/>
      <sheetName val="gia vat lieu"/>
      <sheetName val="gia xe may"/>
      <sheetName val="gia nhan cong"/>
      <sheetName val="Q1-02"/>
      <sheetName val="Q2-02"/>
      <sheetName val="Q3-02"/>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Quyet toan"/>
      <sheetName val="Thu hoi"/>
      <sheetName val="Lai vay"/>
      <sheetName val="Tien vay"/>
      <sheetName val="Cong no"/>
      <sheetName val="Cop pha"/>
      <sheetName val="20000000"/>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1(T1)04"/>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DT"/>
      <sheetName val="THND"/>
      <sheetName val="THMD"/>
      <sheetName val="Phtro1"/>
      <sheetName val="DTKS1"/>
      <sheetName val="CT1m"/>
      <sheetName val="binh do"/>
      <sheetName val="cot lieu"/>
      <sheetName val="van khuon"/>
      <sheetName val="CT BT"/>
      <sheetName val="lay mau"/>
      <sheetName val="mat ngoai goi"/>
      <sheetName val="coc tram-bt"/>
      <sheetName val="cong Q2"/>
      <sheetName val="T.U luong Q1"/>
      <sheetName val="T.U luong Q2"/>
      <sheetName val="T.U luong Q3"/>
      <sheetName val="KL VL"/>
      <sheetName val="KHCTiet"/>
      <sheetName val="QT 9-6"/>
      <sheetName val="Thuong luu HB"/>
      <sheetName val="QT03"/>
      <sheetName val="QT"/>
      <sheetName val="PTmay"/>
      <sheetName val="KK"/>
      <sheetName val="QT Ky T"/>
      <sheetName val="BCKT"/>
      <sheetName val="bc vt TON BAI"/>
      <sheetName val="XXXXXXX0"/>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HDT"/>
      <sheetName val="DM-Goc"/>
      <sheetName val="Gia-CT"/>
      <sheetName val="PTCP"/>
      <sheetName val="cphoi"/>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TM"/>
      <sheetName val="Caodo"/>
      <sheetName val="Dat"/>
      <sheetName val="KL-CTTK"/>
      <sheetName val="BTH"/>
      <sheetName val="BU-gian"/>
      <sheetName val="Bu-Ha"/>
      <sheetName val="PTVT"/>
      <sheetName val="Gia DAN"/>
      <sheetName val="Dan"/>
      <sheetName val="Cuoc"/>
      <sheetName val="Bugia"/>
      <sheetName val="KL57"/>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Phu luc HD"/>
      <sheetName val="Gia du thau"/>
      <sheetName val="PTDG"/>
      <sheetName val="Ca xe"/>
      <sheetName val="Tien ung"/>
      <sheetName val="phi luong3"/>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tc"/>
      <sheetName val="XN79"/>
      <sheetName val="CTMT"/>
      <sheetName val="N1111"/>
      <sheetName val="C1111"/>
      <sheetName val="1121"/>
      <sheetName val="daura"/>
      <sheetName val="dauvao"/>
      <sheetName val="HTSD6LD"/>
      <sheetName val="HTSDDNN"/>
      <sheetName val="HTSDKT"/>
      <sheetName val="BD"/>
      <sheetName val="HTNT"/>
      <sheetName val="CHART"/>
      <sheetName val="HTDT"/>
      <sheetName val="HTSDD"/>
      <sheetName val="TDT"/>
      <sheetName val="xl"/>
      <sheetName val="NN"/>
      <sheetName val="Tralaivay"/>
      <sheetName val="TBTN"/>
      <sheetName val="CPTV"/>
      <sheetName val="PCCHAY"/>
      <sheetName val="dtks"/>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Cau 2(3)"/>
      <sheetName val="00000005"/>
      <sheetName val="00000006"/>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TH du toan "/>
      <sheetName val="Du toan "/>
      <sheetName val="C.Tinh"/>
      <sheetName val="TK_cap"/>
      <sheetName val="KH 200³ (moi max)"/>
      <sheetName val="C47T11"/>
      <sheetName val="C45T11"/>
      <sheetName val="C45 T10"/>
      <sheetName val="C47-t10"/>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tra-vat-lieu"/>
      <sheetName val="SOLIEU"/>
      <sheetName val=" o "/>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0_x0000_Ԁ_x0000_가"/>
      <sheetName val="JanÐ"/>
      <sheetName val="T_x0003_"/>
      <sheetName val="BU13-_x0003_"/>
      <sheetName val="0"/>
      <sheetName val="Check C"/>
      <sheetName val="GTCL"/>
      <sheetName val="NGAY THANG"/>
      <sheetName val="TIEN MAT"/>
      <sheetName val="BCDPS T05"/>
      <sheetName val="danh sach cty"/>
      <sheetName val="S`eet7"/>
      <sheetName val="tph AAHSTOT27"/>
      <sheetName val="TPH10x20"/>
      <sheetName val="TPH5x10"/>
      <sheetName val="TPH0x5"/>
      <sheetName val="TPHCVang"/>
      <sheetName val="TPHBDa"/>
      <sheetName val="TH VL, NC, DDHT Thanhphuoc"/>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_N_MGT-DRT_MGT-IMPR_MGT-SC@_BA0"/>
      <sheetName val="_PIPE-03E.XLSÝ26+960-27+150.4(k"/>
      <sheetName val="PNT-QUOT-#3"/>
      <sheetName val="PL03"/>
      <sheetName val="GiaVL"/>
      <sheetName val="A6,MAY"/>
      <sheetName val="kinh phí XD"/>
      <sheetName val="C.TIE-"/>
      <sheetName val="K"/>
      <sheetName val="Menu qly"/>
      <sheetName val="BQ1"/>
      <sheetName val="VTD-TLANG"/>
      <sheetName val="TNHAT-N.PHUOC"/>
      <sheetName val="KPhong - ap3PTTA"/>
      <sheetName val="Q1"/>
      <sheetName val="Q2"/>
      <sheetName val="6 thang dau nam"/>
      <sheetName val="Q3"/>
      <sheetName val="Q4"/>
      <sheetName val="2007"/>
      <sheetName val="CT Thang Mo"/>
      <sheetName val="CT  PL"/>
      <sheetName val="CT xþ"/>
      <sheetName val="THDGþ"/>
      <sheetName val="Bang 2B"/>
      <sheetName val="Janp"/>
      <sheetName val="Jan°"/>
      <sheetName val="KHTTSP"/>
      <sheetName val="K"/>
      <sheetName val="??-BLDG"/>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Analysis"/>
      <sheetName val="C-C"/>
      <sheetName val="D-D"/>
      <sheetName val="QG"/>
      <sheetName val="Bang luong _x0011_"/>
      <sheetName val="ၔonghop"/>
      <sheetName val="Sheet2 (&quot;)"/>
      <sheetName val="THV CHI 6"/>
      <sheetName val="27+500-700.4(k85)"/>
      <sheetName val="n`nh"/>
      <sheetName val="DGXDC_x0008_"/>
      <sheetName val="Nguồn"/>
      <sheetName val="KHOA 27"/>
      <sheetName val="KHOA 28"/>
      <sheetName val="KHOA 29"/>
      <sheetName val="B"/>
      <sheetName val="Dchinh(chinhthuc)"/>
      <sheetName val="klctiet"/>
      <sheetName val="VC MONG"/>
      <sheetName val="LUONG NC"/>
      <sheetName val="30000000"/>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MD 1-&quot;"/>
      <sheetName val="HTSD6Lþ"/>
      <sheetName val="T1(T1)0_x0000_"/>
      <sheetName val="CBR"/>
      <sheetName val="Caod_x0000_"/>
      <sheetName val="Caod_x0005_"/>
      <sheetName val="Caodþ"/>
      <sheetName val="datacot"/>
      <sheetName val="datamong"/>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 4"/>
      <sheetName val="253 K98"/>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TLR"/>
      <sheetName val="공내역"/>
      <sheetName val="THU _x0005__x0000__x0000__x0000__x0002_"/>
      <sheetName val="THU "/>
      <sheetName val="Section(All)"/>
      <sheetName val="Ranh ࡤoc"/>
      <sheetName val="Đầu vào"/>
      <sheetName val="REMUNERASISTANDAR"/>
      <sheetName val="TABEL-DETASIR"/>
      <sheetName val="CT_033"/>
      <sheetName val="TH_033"/>
      <sheetName val="Chenh_lech3"/>
      <sheetName val="Kinh_phí3"/>
      <sheetName val="VAT_TU_NHAN_TXQN2"/>
      <sheetName val="bang_tong_ke_khoi_luong_vat_tu2"/>
      <sheetName val="hcong_tkhe2"/>
      <sheetName val="VAT_TU_NHAN_TKHE2"/>
      <sheetName val="hcong_qn2"/>
      <sheetName val="VAT_TU_NHAN_(2)2"/>
      <sheetName val="Co_quan_TCT3"/>
      <sheetName val="BOT_(PA_chon)3"/>
      <sheetName val="Yaly_&amp;_Ri_Ninh3"/>
      <sheetName val="Thuy_dien_Na_Loi3"/>
      <sheetName val="bang_so_sanh_tong_hop3"/>
      <sheetName val="bang_so_sanh_tong_hop_(ty_le)3"/>
      <sheetName val="thu_nhap_binh_quan_(2)3"/>
      <sheetName val="dang_huong3"/>
      <sheetName val="phuong_an_13"/>
      <sheetName val="phuong_an_1_(2)3"/>
      <sheetName val="phuong_an23"/>
      <sheetName val="tong_hop_BQ3"/>
      <sheetName val="tong_hop_BQ-13"/>
      <sheetName val="phuong_an_chon3"/>
      <sheetName val="bang_so_sanh_tong_hop_(_PA_cho3"/>
      <sheetName val="dang_ap_dung3"/>
      <sheetName val="bang_tong_hop_(dang_huong)3"/>
      <sheetName val="TH_du_toan_3"/>
      <sheetName val="Du_toan_3"/>
      <sheetName val="C_Tinh3"/>
      <sheetName val="Tien_ung3"/>
      <sheetName val="phi_luong33"/>
      <sheetName val="XE_DAU3"/>
      <sheetName val="XE_XANG3"/>
      <sheetName val="huy_dong_von3"/>
      <sheetName val="Lai_vayxd3"/>
      <sheetName val="Lai_vayphaitra3"/>
      <sheetName val="Lai_vay_3"/>
      <sheetName val="tra_von3"/>
      <sheetName val="KH_chi_tiet3"/>
      <sheetName val="nguyen_lieu3"/>
      <sheetName val="soi_tho_soi_det3"/>
      <sheetName val="soi_thuong3"/>
      <sheetName val="vai_det3"/>
      <sheetName val="chi_phi_1tan3"/>
      <sheetName val="von_luu_dong3"/>
      <sheetName val="thue_VAT3"/>
      <sheetName val="doanh_thu3"/>
      <sheetName val="THKL_H93"/>
      <sheetName val="THKL_H43"/>
      <sheetName val="THVT_T53"/>
      <sheetName val="XL1_t53"/>
      <sheetName val="XL2_T53"/>
      <sheetName val="XL3_T53"/>
      <sheetName val="XL5_T53"/>
      <sheetName val="CC_XL13"/>
      <sheetName val="Tong_Thu2"/>
      <sheetName val="Tong_Chi2"/>
      <sheetName val="Truong_hoc2"/>
      <sheetName val="Cty_CP2"/>
      <sheetName val="G_thau_3B2"/>
      <sheetName val="T_Hop_Thu-chi2"/>
      <sheetName val="TH_mau_moi_tu_T102"/>
      <sheetName val="Tong_hop_Quy_IV2"/>
      <sheetName val="KKTS_043"/>
      <sheetName val="nha_kct3"/>
      <sheetName val="NAM_20043"/>
      <sheetName val="CO_SO_DU_LIEU_PTVL3"/>
      <sheetName val="DG_SOC3"/>
      <sheetName val="DG_HQ3"/>
      <sheetName val="Bot_Giat_C3"/>
      <sheetName val="Bot_Giat_P_3"/>
      <sheetName val="THAY_THUNG_H3"/>
      <sheetName val="thi_nghiem3"/>
      <sheetName val="BLR_12"/>
      <sheetName val="gia_phan_mong2"/>
      <sheetName val="Cau_2(3)3"/>
      <sheetName val="Hat_13"/>
      <sheetName val="_H8_duong3"/>
      <sheetName val="Hat_7dg3"/>
      <sheetName val="TH_duong_1B3"/>
      <sheetName val="TH_cau_1B3"/>
      <sheetName val="cau_H13"/>
      <sheetName val="Son_dg3"/>
      <sheetName val="congtac_vien-uy3"/>
      <sheetName val="Nhan_luc20013"/>
      <sheetName val="KH_200³_(moi_max)3"/>
      <sheetName val="B_T_HOP2"/>
      <sheetName val="HT_HE_DUONG2"/>
      <sheetName val="DH_D1,22"/>
      <sheetName val="Tro_giup2"/>
      <sheetName val="doanh_thu_loi_nhuan3"/>
      <sheetName val="dong_tien3"/>
      <sheetName val="thu_hoi_von3"/>
      <sheetName val="MTO_REV_02"/>
      <sheetName val="Thang_123"/>
      <sheetName val="Bang_gia_NC2"/>
      <sheetName val="TH_DZ352"/>
      <sheetName val="hoan_von3"/>
      <sheetName val="dothi_npv3"/>
      <sheetName val="diem_hoa_von3"/>
      <sheetName val="nop_ngan_sach3"/>
      <sheetName val="chi_tieu3"/>
      <sheetName val="Du_toan2"/>
      <sheetName val="Phan_tich_vat_tu2"/>
      <sheetName val="Tong_hop_vat_tu2"/>
      <sheetName val="Tong_hop_gia2"/>
      <sheetName val="Thang_14"/>
      <sheetName val="Thang_12_(2)3"/>
      <sheetName val="Thang_013"/>
      <sheetName val="TK_331c12"/>
      <sheetName val="cong_bien_t1&lt;2"/>
      <sheetName val="Bang_2B2"/>
      <sheetName val="Dgia_vat_tu2"/>
      <sheetName val="Don_gia_III2"/>
      <sheetName val="Dgia_VT2"/>
      <sheetName val="TSCD_ko_dung2"/>
      <sheetName val="Tong_vat_tu2"/>
      <sheetName val="VT_luu2"/>
      <sheetName val="Vtu_u_dong2"/>
      <sheetName val="TSLD_khac2"/>
      <sheetName val="CC_da_pbo_het2"/>
      <sheetName val="Chenh_lech_vat_tu2"/>
      <sheetName val="Gia_tri_vat_tu2"/>
      <sheetName val="Chi_phi_van_chuyen2"/>
      <sheetName val="Don_gia_chi_tiet2"/>
      <sheetName val="Du_thau2"/>
      <sheetName val="Tong_hop_kinh_phi2"/>
      <sheetName val="Tu_van_Thiet_ke2"/>
      <sheetName val="Tien_do_thi_cong2"/>
      <sheetName val="Bia_du_toan2"/>
      <sheetName val="Phan_tich_don_gia_(doc)2"/>
      <sheetName val="L_D17042"/>
      <sheetName val="THV_CHI_62"/>
      <sheetName val="27+500-700_4(k85)2"/>
      <sheetName val="D_Da02"/>
      <sheetName val="26+960-27+050_92"/>
      <sheetName val="CT_3312"/>
      <sheetName val="CT_1312"/>
      <sheetName val="28+!60-28+420_5K952"/>
      <sheetName val="Thi_sinh2"/>
      <sheetName val="Cham_cong2"/>
      <sheetName val="Bang_luong2"/>
      <sheetName val="STH_1522"/>
      <sheetName val="CN_3312"/>
      <sheetName val="VC_MONG2"/>
      <sheetName val="LUONG_NC2"/>
      <sheetName val="BKE_CT_GOC2"/>
      <sheetName val="BKE_CT_GOC_(2)2"/>
      <sheetName val="CTGS10_(2)2"/>
      <sheetName val="PIPE-03E_XLS2"/>
      <sheetName val="B9_SCL_(2)2"/>
      <sheetName val="Thang_7-052"/>
      <sheetName val="Bia_dvi2"/>
      <sheetName val="B3_Tonghop_thang2"/>
      <sheetName val="Liệt_kê1"/>
      <sheetName val="BB_NT_GD_H-thanh2"/>
      <sheetName val="BB_NT_KL2"/>
      <sheetName val="CL_PP2"/>
      <sheetName val="TH_DgPP2"/>
      <sheetName val="Dg_PP2"/>
      <sheetName val="CL_DgPP2"/>
      <sheetName val="TH_DDau2"/>
      <sheetName val="TH_DVu2"/>
      <sheetName val="CL_Dvu2"/>
      <sheetName val="TH_DgDvu2"/>
      <sheetName val="Dg_DV2"/>
      <sheetName val="C_O2"/>
      <sheetName val="TH_dg_OC2"/>
      <sheetName val="CL_CatOng2"/>
      <sheetName val="Bang_qui_cach_Vtu2"/>
      <sheetName val="Div__A2"/>
      <sheetName val="luong_thang_102"/>
      <sheetName val="tong_hop_thang_102"/>
      <sheetName val="TH_112"/>
      <sheetName val="px_khai_thac_22"/>
      <sheetName val="dao_lo_so_22"/>
      <sheetName val="luong_vp_thang_102"/>
      <sheetName val="CHIET_TINH_TBA2"/>
      <sheetName val="CHIET_TINH_DZ_0,42"/>
      <sheetName val="CHIET_TINH_CCT2"/>
      <sheetName val="Cong_doan2"/>
      <sheetName val="VËt_liÖu1"/>
      <sheetName val="K_L­¬ng_1"/>
      <sheetName val="GTDT_1"/>
      <sheetName val="Bï_VL_1"/>
      <sheetName val="Tæng_Hîp1"/>
      <sheetName val="Kinh_PhÝ1"/>
      <sheetName val="T_kÕ1"/>
      <sheetName val="tÝnh_VL1"/>
      <sheetName val="KL_®Ëp1"/>
      <sheetName val="Lµng_Lµ1"/>
      <sheetName val="ND13-1+334"/>
      <sheetName val="26+960-27+150_5(k95!1"/>
      <sheetName val="TH_du_toanþ1"/>
      <sheetName val="THDN_MBA_phu_tai1"/>
      <sheetName val="TBA_CC1"/>
      <sheetName val="Purchase_Order1"/>
      <sheetName val="Customize_Your_Purchase_Order1"/>
      <sheetName val="A__Building__1"/>
      <sheetName val="Qty-(Arc_)1"/>
      <sheetName val="TH_K_II1"/>
      <sheetName val="TH_K_I1"/>
      <sheetName val="Electrical_Breakdown1"/>
      <sheetName val="CT_032"/>
      <sheetName val="TH_032"/>
      <sheetName val="Chenh_lech2"/>
      <sheetName val="Kinh_phí2"/>
      <sheetName val="VAT_TU_NHAN_TXQN1"/>
      <sheetName val="bang_tong_ke_khoi_luong_vat_tu1"/>
      <sheetName val="hcong_tkhe1"/>
      <sheetName val="VAT_TU_NHAN_TKHE1"/>
      <sheetName val="hcong_qn1"/>
      <sheetName val="VAT_TU_NHAN_(2)1"/>
      <sheetName val="Co_quan_TCT2"/>
      <sheetName val="BOT_(PA_chon)2"/>
      <sheetName val="Yaly_&amp;_Ri_Ninh2"/>
      <sheetName val="Thuy_dien_Na_Loi2"/>
      <sheetName val="bang_so_sanh_tong_hop2"/>
      <sheetName val="bang_so_sanh_tong_hop_(ty_le)2"/>
      <sheetName val="thu_nhap_binh_quan_(2)2"/>
      <sheetName val="dang_huong2"/>
      <sheetName val="phuong_an_12"/>
      <sheetName val="phuong_an_1_(2)2"/>
      <sheetName val="phuong_an22"/>
      <sheetName val="tong_hop_BQ2"/>
      <sheetName val="tong_hop_BQ-12"/>
      <sheetName val="phuong_an_chon2"/>
      <sheetName val="bang_so_sanh_tong_hop_(_PA_cho2"/>
      <sheetName val="dang_ap_dung2"/>
      <sheetName val="bang_tong_hop_(dang_huong)2"/>
      <sheetName val="TH_du_toan_2"/>
      <sheetName val="Du_toan_2"/>
      <sheetName val="C_Tinh2"/>
      <sheetName val="Tien_ung2"/>
      <sheetName val="phi_luong32"/>
      <sheetName val="XE_DAU2"/>
      <sheetName val="XE_XANG2"/>
      <sheetName val="huy_dong_von2"/>
      <sheetName val="Lai_vayxd2"/>
      <sheetName val="Lai_vayphaitra2"/>
      <sheetName val="Lai_vay_2"/>
      <sheetName val="tra_von2"/>
      <sheetName val="KH_chi_tiet2"/>
      <sheetName val="nguyen_lieu2"/>
      <sheetName val="soi_tho_soi_det2"/>
      <sheetName val="soi_thuong2"/>
      <sheetName val="vai_det2"/>
      <sheetName val="chi_phi_1tan2"/>
      <sheetName val="von_luu_dong2"/>
      <sheetName val="thue_VAT2"/>
      <sheetName val="doanh_thu2"/>
      <sheetName val="THKL_H92"/>
      <sheetName val="THKL_H42"/>
      <sheetName val="THVT_T52"/>
      <sheetName val="XL1_t52"/>
      <sheetName val="XL2_T52"/>
      <sheetName val="XL3_T52"/>
      <sheetName val="XL5_T52"/>
      <sheetName val="CC_XL12"/>
      <sheetName val="Tong_Thu1"/>
      <sheetName val="Tong_Chi1"/>
      <sheetName val="Truong_hoc1"/>
      <sheetName val="Cty_CP1"/>
      <sheetName val="G_thau_3B1"/>
      <sheetName val="T_Hop_Thu-chi1"/>
      <sheetName val="TH_mau_moi_tu_T101"/>
      <sheetName val="Tong_hop_Quy_IV1"/>
      <sheetName val="KKTS_042"/>
      <sheetName val="nha_kct2"/>
      <sheetName val="NAM_20042"/>
      <sheetName val="CO_SO_DU_LIEU_PTVL2"/>
      <sheetName val="DG_SOC2"/>
      <sheetName val="DG_HQ2"/>
      <sheetName val="Bot_Giat_C2"/>
      <sheetName val="Bot_Giat_P_2"/>
      <sheetName val="THAY_THUNG_H2"/>
      <sheetName val="thi_nghiem2"/>
      <sheetName val="BLR_11"/>
      <sheetName val="gia_phan_mong1"/>
      <sheetName val="Cau_2(3)2"/>
      <sheetName val="Hat_12"/>
      <sheetName val="_H8_duong2"/>
      <sheetName val="Hat_7dg2"/>
      <sheetName val="TH_duong_1B2"/>
      <sheetName val="TH_cau_1B2"/>
      <sheetName val="cau_H12"/>
      <sheetName val="Son_dg2"/>
      <sheetName val="congtac_vien-uy2"/>
      <sheetName val="Nhan_luc20012"/>
      <sheetName val="KH_200³_(moi_max)2"/>
      <sheetName val="B_T_HOP1"/>
      <sheetName val="HT_HE_DUONG1"/>
      <sheetName val="DH_D1,21"/>
      <sheetName val="Tro_giup1"/>
      <sheetName val="doanh_thu_loi_nhuan2"/>
      <sheetName val="dong_tien2"/>
      <sheetName val="thu_hoi_von2"/>
      <sheetName val="MTO_REV_01"/>
      <sheetName val="Thang_122"/>
      <sheetName val="Bang_gia_NC1"/>
      <sheetName val="TH_DZ351"/>
      <sheetName val="hoan_von2"/>
      <sheetName val="dothi_npv2"/>
      <sheetName val="diem_hoa_von2"/>
      <sheetName val="nop_ngan_sach2"/>
      <sheetName val="chi_tieu2"/>
      <sheetName val="Du_toan1"/>
      <sheetName val="Phan_tich_vat_tu1"/>
      <sheetName val="Tong_hop_vat_tu1"/>
      <sheetName val="Tong_hop_gia1"/>
      <sheetName val="Thang_13"/>
      <sheetName val="Thang_12_(2)2"/>
      <sheetName val="Thang_012"/>
      <sheetName val="TK_331c11"/>
      <sheetName val="cong_bien_t1&lt;1"/>
      <sheetName val="Bang_2B1"/>
      <sheetName val="Dgia_vat_tu1"/>
      <sheetName val="Don_gia_III1"/>
      <sheetName val="Dgia_VT1"/>
      <sheetName val="TSCD_ko_dung1"/>
      <sheetName val="Tong_vat_tu1"/>
      <sheetName val="VT_luu1"/>
      <sheetName val="Vtu_u_dong1"/>
      <sheetName val="TSLD_khac1"/>
      <sheetName val="CC_da_pbo_het1"/>
      <sheetName val="Chenh_lech_vat_tu1"/>
      <sheetName val="Gia_tri_vat_tu1"/>
      <sheetName val="Chi_phi_van_chuyen1"/>
      <sheetName val="Don_gia_chi_tiet1"/>
      <sheetName val="Du_thau1"/>
      <sheetName val="Tong_hop_kinh_phi1"/>
      <sheetName val="Tu_van_Thiet_ke1"/>
      <sheetName val="Tien_do_thi_cong1"/>
      <sheetName val="Bia_du_toan1"/>
      <sheetName val="Phan_tich_don_gia_(doc)1"/>
      <sheetName val="L_D17041"/>
      <sheetName val="THV_CHI_61"/>
      <sheetName val="27+500-700_4(k85)1"/>
      <sheetName val="D_Da01"/>
      <sheetName val="26+960-27+050_91"/>
      <sheetName val="CT_3311"/>
      <sheetName val="CT_1311"/>
      <sheetName val="28+!60-28+420_5K951"/>
      <sheetName val="Thi_sinh1"/>
      <sheetName val="Cham_cong1"/>
      <sheetName val="Bang_luong1"/>
      <sheetName val="STH_1521"/>
      <sheetName val="CN_3311"/>
      <sheetName val="VC_MONG1"/>
      <sheetName val="LUONG_NC1"/>
      <sheetName val="BKE_CT_GOC1"/>
      <sheetName val="BKE_CT_GOC_(2)1"/>
      <sheetName val="CTGS10_(2)1"/>
      <sheetName val="PIPE-03E_XLS1"/>
      <sheetName val="B9_SCL_(2)1"/>
      <sheetName val="Thang_7-051"/>
      <sheetName val="Bia_dvi1"/>
      <sheetName val="B3_Tonghop_thang1"/>
      <sheetName val="Liệt_kê"/>
      <sheetName val="BB_NT_GD_H-thanh1"/>
      <sheetName val="BB_NT_KL1"/>
      <sheetName val="CL_PP1"/>
      <sheetName val="TH_DgPP1"/>
      <sheetName val="Dg_PP1"/>
      <sheetName val="CL_DgPP1"/>
      <sheetName val="TH_DDau1"/>
      <sheetName val="TH_DVu1"/>
      <sheetName val="CL_Dvu1"/>
      <sheetName val="TH_DgDvu1"/>
      <sheetName val="Dg_DV1"/>
      <sheetName val="C_O1"/>
      <sheetName val="TH_dg_OC1"/>
      <sheetName val="CL_CatOng1"/>
      <sheetName val="Bang_qui_cach_Vtu1"/>
      <sheetName val="Div__A1"/>
      <sheetName val="luong_thang_101"/>
      <sheetName val="tong_hop_thang_101"/>
      <sheetName val="TH_111"/>
      <sheetName val="px_khai_thac_21"/>
      <sheetName val="dao_lo_so_21"/>
      <sheetName val="luong_vp_thang_101"/>
      <sheetName val="CHIET_TINH_TBA1"/>
      <sheetName val="CHIET_TINH_DZ_0,41"/>
      <sheetName val="CHIET_TINH_CCT1"/>
      <sheetName val="Cong_doan1"/>
      <sheetName val="VËt_liÖu"/>
      <sheetName val="K_L­¬ng_"/>
      <sheetName val="GTDT_"/>
      <sheetName val="Bï_VL_"/>
      <sheetName val="Tæng_Hîp"/>
      <sheetName val="Kinh_PhÝ"/>
      <sheetName val="T_kÕ"/>
      <sheetName val="tÝnh_VL"/>
      <sheetName val="KL_®Ëp"/>
      <sheetName val="Lµng_Lµ"/>
      <sheetName val="26+960-27+150_5(k95!"/>
      <sheetName val="TH_du_toanþ"/>
      <sheetName val="THDN_MBA_phu_tai"/>
      <sheetName val="TBA_CC"/>
      <sheetName val="Purchase_Order"/>
      <sheetName val="Customize_Your_Purchase_Order"/>
      <sheetName val="A__Building__"/>
      <sheetName val="Qty-(Arc_)"/>
      <sheetName val="TH_K_II"/>
      <sheetName val="TH_K_I"/>
      <sheetName val="Electrical_Breakdown"/>
      <sheetName val="bANG_THANH_TOAN_LUONG_SC"/>
      <sheetName val="DON_GIA_TIEN_LUONG_SXCB"/>
      <sheetName val="bang_ke_luong_sc"/>
      <sheetName val="DICH_VU"/>
      <sheetName val="BD_LE_TET"/>
      <sheetName val="BANG_THANH_TOAN_LUONG_TO_SO_CHE"/>
      <sheetName val="BANG_TONG_HOP_LUONG_SP"/>
      <sheetName val="Bang_ke_tien_luong_O_phong"/>
      <sheetName val="bang_ke_luong_SP"/>
      <sheetName val="tam_ung_luong_ky_I"/>
      <sheetName val="bao_cao_BHXH_6_thang"/>
      <sheetName val="TH_du_toan¸"/>
      <sheetName val="TH_du_toann"/>
      <sheetName val="XXXXXXX"/>
      <sheetName val="DGchitiet_"/>
      <sheetName val="DTcojg_4-5"/>
      <sheetName val="P_LIST"/>
      <sheetName val="MAKING_BILL"/>
      <sheetName val="CO_FORM_A"/>
      <sheetName val="HOI_PHIEU"/>
      <sheetName val="YEU_CAU_TT_TECH_(LC)"/>
      <sheetName val="shipping_advice"/>
      <sheetName val="May_thi_cong"/>
      <sheetName val="Chi_phi_chung"/>
      <sheetName val="20_9_05"/>
      <sheetName val="Thanh_toan"/>
      <sheetName val="B_11D_"/>
      <sheetName val="Gia_tr?"/>
      <sheetName val="Ki??m_tra_DS_thue_GTGT"/>
      <sheetName val="Thuong_dip_nhan_danh_hieu_AHL?"/>
      <sheetName val="bANG_THANH_TOAN_LUONG_SC1"/>
      <sheetName val="DON_GIA_TIEN_LUONG_SXCB1"/>
      <sheetName val="bang_ke_luong_sc1"/>
      <sheetName val="DICH_VU1"/>
      <sheetName val="BD_LE_TET1"/>
      <sheetName val="BANG_THANH_TOAN_LUONG_TO_SO_CH1"/>
      <sheetName val="BANG_TONG_HOP_LUONG_SP1"/>
      <sheetName val="Bang_ke_tien_luong_O_phong1"/>
      <sheetName val="bang_ke_luong_SP1"/>
      <sheetName val="tam_ung_luong_ky_I1"/>
      <sheetName val="bao_cao_BHXH_6_thang1"/>
      <sheetName val="TH_du_toan¸1"/>
      <sheetName val="TH_du_toann1"/>
      <sheetName val="DGchitiet_1"/>
      <sheetName val="DTcojg_4-51"/>
      <sheetName val="P_LIST1"/>
      <sheetName val="MAKING_BILL1"/>
      <sheetName val="CO_FORM_A1"/>
      <sheetName val="HOI_PHIEU1"/>
      <sheetName val="YEU_CAU_TT_TECH_(LC)1"/>
      <sheetName val="shipping_advice1"/>
      <sheetName val="May_thi_cong1"/>
      <sheetName val="Chi_phi_chung1"/>
      <sheetName val="ITB_COST1"/>
      <sheetName val="TIEN_GOI1"/>
      <sheetName val="NHAT_KY_THU_TIEN_T_GOI1"/>
      <sheetName val="LUONG_GIAN_TIEP1"/>
      <sheetName val="NHAT_KY_THU_TIEN_TM1"/>
      <sheetName val="UOC_THUC_HIEN_THUE_TNDN1"/>
      <sheetName val="QUY_TM1"/>
      <sheetName val="NKCT_-_011"/>
      <sheetName val="w't_table1"/>
      <sheetName val="LAI_-_LO1"/>
      <sheetName val="TO_KHAI_CHI_TIET1"/>
      <sheetName val="THUE_PII1"/>
      <sheetName val="THUE_PIII1"/>
      <sheetName val="QUYET_TOAN_THUE_TNDN1"/>
      <sheetName val="BANG_CAN_DOI_RUT_GON1"/>
      <sheetName val="BANG_CAN_DOI1"/>
      <sheetName val="NHAT_KY_CHI_TIEN1"/>
      <sheetName val="LAI_LO1"/>
      <sheetName val="TO_KHAI_THUE_DT_-TNDN-_CP1"/>
      <sheetName val="QUYET_TOAN_THUE-_CAC_KHOAN1"/>
      <sheetName val="GIA_THANH1"/>
      <sheetName val="BAI_DUNG_1"/>
      <sheetName val="BIA_NAM1"/>
      <sheetName val="TM_BAO_CAO1"/>
      <sheetName val="20_9_051"/>
      <sheetName val="Thanh_toan1"/>
      <sheetName val="B_11D_1"/>
      <sheetName val="Gia_tr?1"/>
      <sheetName val="Ki??m_tra_DS_thue_GTGT1"/>
      <sheetName val="Thuong_dip_nhan_danh_hieu_AHL?1"/>
      <sheetName val="CT_034"/>
      <sheetName val="TH_034"/>
      <sheetName val="Chenh_lech4"/>
      <sheetName val="Kinh_phí4"/>
      <sheetName val="VAT_TU_NHAN_TXQN3"/>
      <sheetName val="bang_tong_ke_khoi_luong_vat_tu3"/>
      <sheetName val="hcong_tkhe3"/>
      <sheetName val="VAT_TU_NHAN_TKHE3"/>
      <sheetName val="hcong_qn3"/>
      <sheetName val="VAT_TU_NHAN_(2)3"/>
      <sheetName val="Co_quan_TCT4"/>
      <sheetName val="BOT_(PA_chon)4"/>
      <sheetName val="Yaly_&amp;_Ri_Ninh4"/>
      <sheetName val="Thuy_dien_Na_Loi4"/>
      <sheetName val="bang_so_sanh_tong_hop4"/>
      <sheetName val="bang_so_sanh_tong_hop_(ty_le)4"/>
      <sheetName val="thu_nhap_binh_quan_(2)4"/>
      <sheetName val="dang_huong4"/>
      <sheetName val="phuong_an_14"/>
      <sheetName val="phuong_an_1_(2)4"/>
      <sheetName val="phuong_an24"/>
      <sheetName val="tong_hop_BQ4"/>
      <sheetName val="tong_hop_BQ-14"/>
      <sheetName val="phuong_an_chon4"/>
      <sheetName val="bang_so_sanh_tong_hop_(_PA_cho4"/>
      <sheetName val="dang_ap_dung4"/>
      <sheetName val="bang_tong_hop_(dang_huong)4"/>
      <sheetName val="TH_du_toan_4"/>
      <sheetName val="Du_toan_4"/>
      <sheetName val="C_Tinh4"/>
      <sheetName val="Tien_ung4"/>
      <sheetName val="phi_luong34"/>
      <sheetName val="XE_DAU4"/>
      <sheetName val="XE_XANG4"/>
      <sheetName val="huy_dong_von4"/>
      <sheetName val="Lai_vayxd4"/>
      <sheetName val="Lai_vayphaitra4"/>
      <sheetName val="Lai_vay_4"/>
      <sheetName val="tra_von4"/>
      <sheetName val="KH_chi_tiet4"/>
      <sheetName val="nguyen_lieu4"/>
      <sheetName val="soi_tho_soi_det4"/>
      <sheetName val="soi_thuong4"/>
      <sheetName val="vai_det4"/>
      <sheetName val="chi_phi_1tan4"/>
      <sheetName val="von_luu_dong4"/>
      <sheetName val="thue_VAT4"/>
      <sheetName val="doanh_thu4"/>
      <sheetName val="THKL_H94"/>
      <sheetName val="THKL_H44"/>
      <sheetName val="THVT_T54"/>
      <sheetName val="XL1_t54"/>
      <sheetName val="XL2_T54"/>
      <sheetName val="XL3_T54"/>
      <sheetName val="XL5_T54"/>
      <sheetName val="CC_XL14"/>
      <sheetName val="Tong_Thu3"/>
      <sheetName val="Tong_Chi3"/>
      <sheetName val="Truong_hoc3"/>
      <sheetName val="Cty_CP3"/>
      <sheetName val="G_thau_3B3"/>
      <sheetName val="T_Hop_Thu-chi3"/>
      <sheetName val="TH_mau_moi_tu_T103"/>
      <sheetName val="Tong_hop_Quy_IV3"/>
      <sheetName val="KKTS_044"/>
      <sheetName val="nha_kct4"/>
      <sheetName val="NAM_20044"/>
      <sheetName val="CO_SO_DU_LIEU_PTVL4"/>
      <sheetName val="DG_SOC4"/>
      <sheetName val="DG_HQ4"/>
      <sheetName val="Bot_Giat_C4"/>
      <sheetName val="Bot_Giat_P_4"/>
      <sheetName val="THAY_THUNG_H4"/>
      <sheetName val="thi_nghiem4"/>
      <sheetName val="BLR_13"/>
      <sheetName val="gia_phan_mong3"/>
      <sheetName val="Cau_2(3)4"/>
      <sheetName val="Hat_14"/>
      <sheetName val="_H8_duong4"/>
      <sheetName val="Hat_7dg4"/>
      <sheetName val="TH_duong_1B4"/>
      <sheetName val="TH_cau_1B4"/>
      <sheetName val="cau_H14"/>
      <sheetName val="Son_dg4"/>
      <sheetName val="congtac_vien-uy4"/>
      <sheetName val="Nhan_luc20014"/>
      <sheetName val="KH_200³_(moi_max)4"/>
      <sheetName val="B_T_HOP3"/>
      <sheetName val="HT_HE_DUONG3"/>
      <sheetName val="DH_D1,23"/>
      <sheetName val="Tro_giup3"/>
      <sheetName val="doanh_thu_loi_nhuan4"/>
      <sheetName val="dong_tien4"/>
      <sheetName val="thu_hoi_von4"/>
      <sheetName val="MTO_REV_03"/>
      <sheetName val="Thang_124"/>
      <sheetName val="Bang_gia_NC3"/>
      <sheetName val="TH_DZ353"/>
      <sheetName val="hoan_von4"/>
      <sheetName val="dothi_npv4"/>
      <sheetName val="diem_hoa_von4"/>
      <sheetName val="nop_ngan_sach4"/>
      <sheetName val="chi_tieu4"/>
      <sheetName val="Du_toan3"/>
      <sheetName val="Phan_tich_vat_tu3"/>
      <sheetName val="Tong_hop_vat_tu3"/>
      <sheetName val="Tong_hop_gia3"/>
      <sheetName val="Thang_15"/>
      <sheetName val="Thang_12_(2)4"/>
      <sheetName val="Thang_014"/>
      <sheetName val="TK_331c13"/>
      <sheetName val="cong_bien_t1&lt;3"/>
      <sheetName val="Bang_2B3"/>
      <sheetName val="Dgia_vat_tu3"/>
      <sheetName val="Don_gia_III3"/>
      <sheetName val="Dgia_VT3"/>
      <sheetName val="TSCD_ko_dung3"/>
      <sheetName val="Tong_vat_tu3"/>
      <sheetName val="VT_luu3"/>
      <sheetName val="Vtu_u_dong3"/>
      <sheetName val="TSLD_khac3"/>
      <sheetName val="CC_da_pbo_het3"/>
      <sheetName val="Chenh_lech_vat_tu3"/>
      <sheetName val="Gia_tri_vat_tu3"/>
      <sheetName val="Chi_phi_van_chuyen3"/>
      <sheetName val="Don_gia_chi_tiet3"/>
      <sheetName val="Du_thau3"/>
      <sheetName val="Tong_hop_kinh_phi3"/>
      <sheetName val="Tu_van_Thiet_ke3"/>
      <sheetName val="Tien_do_thi_cong3"/>
      <sheetName val="Bia_du_toan3"/>
      <sheetName val="Phan_tich_don_gia_(doc)3"/>
      <sheetName val="L_D17043"/>
      <sheetName val="THV_CHI_63"/>
      <sheetName val="27+500-700_4(k85)3"/>
      <sheetName val="D_Da03"/>
      <sheetName val="26+960-27+050_93"/>
      <sheetName val="CT_3313"/>
      <sheetName val="CT_1313"/>
      <sheetName val="28+!60-28+420_5K953"/>
      <sheetName val="Thi_sinh3"/>
      <sheetName val="Cham_cong3"/>
      <sheetName val="Bang_luong3"/>
      <sheetName val="STH_1523"/>
      <sheetName val="CN_3313"/>
      <sheetName val="VC_MONG3"/>
      <sheetName val="LUONG_NC3"/>
      <sheetName val="BKE_CT_GOC3"/>
      <sheetName val="BKE_CT_GOC_(2)3"/>
      <sheetName val="CTGS10_(2)3"/>
      <sheetName val="PIPE-03E_XLS3"/>
      <sheetName val="B9_SCL_(2)3"/>
      <sheetName val="Thang_7-053"/>
      <sheetName val="Bia_dvi3"/>
      <sheetName val="B3_Tonghop_thang3"/>
      <sheetName val="Liệt_kê2"/>
      <sheetName val="BB_NT_GD_H-thanh3"/>
      <sheetName val="BB_NT_KL3"/>
      <sheetName val="CL_PP3"/>
      <sheetName val="TH_DgPP3"/>
      <sheetName val="Dg_PP3"/>
      <sheetName val="CL_DgPP3"/>
      <sheetName val="TH_DDau3"/>
      <sheetName val="TH_DVu3"/>
      <sheetName val="CL_Dvu3"/>
      <sheetName val="TH_DgDvu3"/>
      <sheetName val="Dg_DV3"/>
      <sheetName val="C_O3"/>
      <sheetName val="TH_dg_OC3"/>
      <sheetName val="CL_CatOng3"/>
      <sheetName val="Bang_qui_cach_Vtu3"/>
      <sheetName val="Div__A3"/>
      <sheetName val="luong_thang_103"/>
      <sheetName val="tong_hop_thang_103"/>
      <sheetName val="TH_113"/>
      <sheetName val="px_khai_thac_23"/>
      <sheetName val="dao_lo_so_23"/>
      <sheetName val="luong_vp_thang_103"/>
      <sheetName val="CHIET_TINH_TBA3"/>
      <sheetName val="CHIET_TINH_DZ_0,43"/>
      <sheetName val="CHIET_TINH_CCT3"/>
      <sheetName val="Cong_doan3"/>
      <sheetName val="VËt_liÖu2"/>
      <sheetName val="K_L­¬ng_2"/>
      <sheetName val="GTDT_2"/>
      <sheetName val="Bï_VL_2"/>
      <sheetName val="Tæng_Hîp2"/>
      <sheetName val="Kinh_PhÝ2"/>
      <sheetName val="T_kÕ2"/>
      <sheetName val="tÝnh_VL2"/>
      <sheetName val="KL_®Ëp2"/>
      <sheetName val="Lµng_Lµ2"/>
      <sheetName val="26+960-27+150_5(k95!2"/>
      <sheetName val="TH_du_toanþ2"/>
      <sheetName val="THDN_MBA_phu_tai2"/>
      <sheetName val="TBA_CC2"/>
      <sheetName val="Purchase_Order2"/>
      <sheetName val="Customize_Your_Purchase_Order2"/>
      <sheetName val="A__Building__2"/>
      <sheetName val="Qty-(Arc_)2"/>
      <sheetName val="TH_K_II2"/>
      <sheetName val="TH_K_I2"/>
      <sheetName val="Electrical_Breakdown2"/>
      <sheetName val="bANG_THANH_TOAN_LUONG_SC2"/>
      <sheetName val="DON_GIA_TIEN_LUONG_SXCB2"/>
      <sheetName val="bang_ke_luong_sc2"/>
      <sheetName val="DICH_VU2"/>
      <sheetName val="BD_LE_TET2"/>
      <sheetName val="BANG_THANH_TOAN_LUONG_TO_SO_CH2"/>
      <sheetName val="BANG_TONG_HOP_LUONG_SP2"/>
      <sheetName val="Bang_ke_tien_luong_O_phong2"/>
      <sheetName val="bang_ke_luong_SP2"/>
      <sheetName val="tam_ung_luong_ky_I2"/>
      <sheetName val="bao_cao_BHXH_6_thang2"/>
      <sheetName val="TH_du_toan¸2"/>
      <sheetName val="TH_du_toann2"/>
      <sheetName val="DGchitiet_2"/>
      <sheetName val="DTcojg_4-52"/>
      <sheetName val="P_LIST2"/>
      <sheetName val="MAKING_BILL2"/>
      <sheetName val="CO_FORM_A2"/>
      <sheetName val="HOI_PHIEU2"/>
      <sheetName val="YEU_CAU_TT_TECH_(LC)2"/>
      <sheetName val="shipping_advice2"/>
      <sheetName val="May_thi_cong2"/>
      <sheetName val="Chi_phi_chung2"/>
      <sheetName val="ITB_COST2"/>
      <sheetName val="TIEN_GOI2"/>
      <sheetName val="NHAT_KY_THU_TIEN_T_GOI2"/>
      <sheetName val="LUONG_GIAN_TIEP2"/>
      <sheetName val="NHAT_KY_THU_TIEN_TM2"/>
      <sheetName val="UOC_THUC_HIEN_THUE_TNDN2"/>
      <sheetName val="QUY_TM2"/>
      <sheetName val="NKCT_-_012"/>
      <sheetName val="w't_table2"/>
      <sheetName val="LAI_-_LO2"/>
      <sheetName val="TO_KHAI_CHI_TIET2"/>
      <sheetName val="THUE_PII2"/>
      <sheetName val="THUE_PIII2"/>
      <sheetName val="QUYET_TOAN_THUE_TNDN2"/>
      <sheetName val="BANG_CAN_DOI_RUT_GON2"/>
      <sheetName val="BANG_CAN_DOI2"/>
      <sheetName val="NHAT_KY_CHI_TIEN2"/>
      <sheetName val="LAI_LO2"/>
      <sheetName val="TO_KHAI_THUE_DT_-TNDN-_CP2"/>
      <sheetName val="QUYET_TOAN_THUE-_CAC_KHOAN2"/>
      <sheetName val="GIA_THANH2"/>
      <sheetName val="BAI_DUNG_2"/>
      <sheetName val="BIA_NAM2"/>
      <sheetName val="TM_BAO_CAO2"/>
      <sheetName val="20_9_052"/>
      <sheetName val="Thanh_toan2"/>
      <sheetName val="B_11D_2"/>
      <sheetName val="Gia_tr?2"/>
      <sheetName val="Ki??m_tra_DS_thue_GTGT2"/>
      <sheetName val="Thuong_dip_nhan_danh_hieu_AHL?2"/>
      <sheetName val="뜃맟뭁돽띿ᘀ᨜԰"/>
      <sheetName val="_ｹ-ﾌﾞﾙ1"/>
      <sheetName val="General_Data1"/>
      <sheetName val="내역서_1"/>
      <sheetName val="Form_A_1_III1"/>
      <sheetName val="Form_A_11"/>
      <sheetName val="Form_A_1_11"/>
      <sheetName val="BOM_Indirect1"/>
      <sheetName val="Form_A_1_II_11"/>
      <sheetName val="Form_A_1_II_21"/>
      <sheetName val="Rekap-Base_Price1"/>
      <sheetName val="D_&amp;_B_Summary1"/>
      <sheetName val="Summary_Sheets1"/>
      <sheetName val="Data_-_Codes1"/>
      <sheetName val="CAL_1"/>
      <sheetName val="Architecture_Work1"/>
      <sheetName val="Cable_Data_CP52"/>
      <sheetName val="sc0314_Index"/>
      <sheetName val="4_주별물량Table1"/>
      <sheetName val="2_2_띠장의_설계1"/>
      <sheetName val="Cover_Sheet"/>
      <sheetName val="BREAK_DOWN"/>
      <sheetName val="THDG"/>
      <sheetName val="CBL_Termination"/>
      <sheetName val="Uhde_Equip_List"/>
      <sheetName val="Pengalaman_Per"/>
      <sheetName val="Engineering_Forecast"/>
      <sheetName val="GM_000"/>
      <sheetName val="Code_02"/>
      <sheetName val="Code_03"/>
      <sheetName val="Code_04"/>
      <sheetName val="Code_05"/>
      <sheetName val="Code_06"/>
      <sheetName val="Code_07"/>
      <sheetName val="Code_09"/>
      <sheetName val="PO_Contabilizado_31-12-041"/>
      <sheetName val="HRSG_PRINT1"/>
      <sheetName val="&lt;&lt;380V&gt;&gt;_1"/>
      <sheetName val="_Est_1"/>
      <sheetName val="tank_list"/>
      <sheetName val="공사비_내역_(가)1"/>
      <sheetName val="Resumen_Prestamos1"/>
      <sheetName val="Price_Sheet1"/>
      <sheetName val="REF_ONLY"/>
      <sheetName val="BQ_List"/>
      <sheetName val="Block#1-DVU_CDU"/>
      <sheetName val="Append__4_1__Cash_Flow_Input"/>
      <sheetName val="Append_5_1__Costing_Sheet"/>
      <sheetName val="Append_5_5__Labour_Cost_"/>
      <sheetName val="Append_5_1__Unit_Rates"/>
      <sheetName val="Append_5_4__Site_Staff_"/>
      <sheetName val="Append__5_3__SiteEstablishment"/>
      <sheetName val="Append_3__Investments"/>
      <sheetName val="Append_5_2__Material_Summary_"/>
      <sheetName val="CAU_1"/>
      <sheetName val="CAU5_A_Thu"/>
      <sheetName val="yen_lenh"/>
      <sheetName val="CAU5_(1+2)"/>
      <sheetName val="co-no_2"/>
      <sheetName val="CAL(1)_"/>
      <sheetName val="Articoli_da_prezziario"/>
      <sheetName val="Gravel_in_pond"/>
      <sheetName val="PRECAST_lightconc-II"/>
      <sheetName val="ﾄﾞﾊﾞｲFUEL_GAS追見"/>
      <sheetName val="BASE_MET"/>
      <sheetName val="PO_List"/>
      <sheetName val="Subcon_Status_-_Sum_New_Format"/>
      <sheetName val="Subcontract_Status_-_Sum_all_$"/>
      <sheetName val="SD_(1)"/>
      <sheetName val="COST_SUMM"/>
      <sheetName val="CC_Down_load_0716"/>
      <sheetName val="전차선로_물량표"/>
      <sheetName val="DESIGN_CRITERIA"/>
      <sheetName val="Repo_Date"/>
      <sheetName val="HELP項目"/>
      <sheetName val="Para"/>
      <sheetName val="C253"/>
      <sheetName val="AC_equipment"/>
      <sheetName val="Chung_tu"/>
      <sheetName val="So_cai"/>
      <sheetName val="Can_doi"/>
      <sheetName val="Phat_sinh"/>
      <sheetName val="[PIPE-03E_XLSÝ26+960-27+150_4(k"/>
      <sheetName val="DMVT1_(2)"/>
      <sheetName val="Chiet_tinh_6at_lieu_"/>
      <sheetName val="gia_vat_,ieu"/>
      <sheetName val="Ki泺m_tra_DS_thue_GTGT"/>
      <sheetName val="27+740-820_3(k95)"/>
      <sheetName val="Bang_luong_"/>
      <sheetName val="Tojg_hop_thep"/>
      <sheetName val="tph_AAHSTOT27"/>
      <sheetName val="Van_chtyen"/>
      <sheetName val="DS_dang_ky_thi_dua_2005"/>
      <sheetName val="DS_khen_thuong2004"/>
      <sheetName val="quy_bao_lu_05"/>
      <sheetName val="VT_co_phuong"/>
      <sheetName val="Da_hai"/>
      <sheetName val="VT_A_ma"/>
      <sheetName val="VT_van_ho"/>
      <sheetName val="Son_A_Ma"/>
      <sheetName val="Son_Co_Ph"/>
      <sheetName val="Mau_giao"/>
      <sheetName val="TT_TH"/>
      <sheetName val="vat_lieu_tan_hoat"/>
      <sheetName val="KL_tonࡧ"/>
      <sheetName val="QUY_TM_2004_(3)"/>
      <sheetName val="QUY_TM_2004_(2)"/>
      <sheetName val="SO_CAI_2004_TK_111_(2)"/>
      <sheetName val="CTGS_N111_(2)"/>
      <sheetName val="Can_doi_TK_(2)"/>
      <sheetName val="CTGS_Co_111"/>
      <sheetName val="Bang_"/>
      <sheetName val="So_TGNH__(2)"/>
      <sheetName val="N_111"/>
      <sheetName val="Sheet1_(3)"/>
      <sheetName val="C_111"/>
      <sheetName val="KD_Theo_YTo"/>
      <sheetName val="Tang_giam_TSCD"/>
      <sheetName val="TK_Ngoai_bang"/>
      <sheetName val="TMinh_BC_TC"/>
      <sheetName val="Can_doi_TK"/>
      <sheetName val="BCD_KToan"/>
      <sheetName val="So_TGNH_"/>
      <sheetName val="SO_CAI_TK_112"/>
      <sheetName val="SO_CAI_2004_TK_111"/>
      <sheetName val="Tien_Vay_311"/>
      <sheetName val="DT_BH"/>
      <sheetName val="So_QTM_2005"/>
      <sheetName val="QUY_TM_2004"/>
      <sheetName val="Ca_D"/>
      <sheetName val="bang_ke_nop`thue"/>
      <sheetName val="TK_911"/>
      <sheetName val="H_long"/>
      <sheetName val="C_Mong"/>
      <sheetName val="M_Phu"/>
      <sheetName val="T_Son"/>
      <sheetName val="V_Don"/>
      <sheetName val="Y_Kien"/>
      <sheetName val="V_Quang"/>
      <sheetName val="Q_Lam"/>
      <sheetName val="P_Thu"/>
      <sheetName val="T_Coc"/>
      <sheetName val="D_Nghia"/>
      <sheetName val="TT_DH"/>
      <sheetName val="P_Phu"/>
      <sheetName val="P_Lai"/>
      <sheetName val="N_Xuyen"/>
      <sheetName val="H_quan"/>
      <sheetName val="S_Dang"/>
      <sheetName val="N_Quan"/>
      <sheetName val="C_Dam"/>
      <sheetName val="B_luan"/>
      <sheetName val="M_Luong"/>
      <sheetName val="B_Doan"/>
      <sheetName val="H_Do"/>
      <sheetName val="D_Khe"/>
      <sheetName val="P_Trung"/>
      <sheetName val="V_du"/>
      <sheetName val="TK_711"/>
      <sheetName val="TK_632"/>
      <sheetName val="Chi_tiet_511"/>
      <sheetName val="TK_511"/>
      <sheetName val="TK_342_(_thue_T_C_)"/>
      <sheetName val="Phat_sinh_2005"/>
      <sheetName val="TK_341vay_dai_han_"/>
      <sheetName val="TK_214"/>
      <sheetName val="TK_212"/>
      <sheetName val="Chi_tiet_TK_211"/>
      <sheetName val="TK_211"/>
      <sheetName val="TK_154"/>
      <sheetName val="Chi_tiet_TK_152"/>
      <sheetName val="TK_152"/>
      <sheetName val="Chung_tu_ghi_so_"/>
      <sheetName val="TK_142"/>
      <sheetName val="TK_141"/>
      <sheetName val="TK_133"/>
      <sheetName val="Chi_tiet_TK131"/>
      <sheetName val="TK_131"/>
      <sheetName val="TK_112"/>
      <sheetName val="TK_111"/>
      <sheetName val="Phieu_thu"/>
      <sheetName val="Phieu_chi_"/>
      <sheetName val="Phieu_nhap_VTu_"/>
      <sheetName val="Phieu_xuat_VTu"/>
      <sheetName val="Can_doi_vat_tu_nhap_xuat_"/>
      <sheetName val="Vat_tu_nhapxuat_nam_2005"/>
      <sheetName val="Ca_may_can_dung_nam_2005"/>
      <sheetName val="Vat_Tu_can_cho_CT_nam_2005"/>
      <sheetName val="HD_thu_mua_hang_NLS_"/>
      <sheetName val="HD_thu_mua_cat_soi_"/>
      <sheetName val="TLy_HD_mua_ban_"/>
      <sheetName val="CAU_7_(O_Hien)"/>
      <sheetName val="CAU_7"/>
      <sheetName val="TCCG_(_NH)"/>
      <sheetName val="Cau_9"/>
      <sheetName val="Cau_11"/>
      <sheetName val="Chi_tieu_KT-KT"/>
      <sheetName val="BGDO_Sdong"/>
      <sheetName val="BBtrang_SD"/>
      <sheetName val="Vuong_do_l2_sd_17"/>
      <sheetName val="Vuong_do_SD17"/>
      <sheetName val="BG_T_SD17"/>
      <sheetName val="SD_17"/>
      <sheetName val="dn_x"/>
      <sheetName val="dn_xay"/>
      <sheetName val="TONG_HOP_VL-NC"/>
      <sheetName val="DM_67"/>
      <sheetName val="gia_vt,nc,may"/>
      <sheetName val="To_declare"/>
      <sheetName val="MAIN_GATE_HOUSE"/>
      <sheetName val="CT_Thang_Mo"/>
      <sheetName val="CT__PL"/>
      <sheetName val="Summary_(1)"/>
      <sheetName val="List_of_Houses"/>
      <sheetName val="B2_SITE_WORKS"/>
      <sheetName val="B3_CONCRETE_WORKS"/>
      <sheetName val="B4_MASONRY_WORKS"/>
      <sheetName val="B5_METAL_WORKS"/>
      <sheetName val="B6_THERMAL&amp;MOITURE"/>
      <sheetName val="B7_ALU_GLASS_D&amp;W"/>
      <sheetName val="B8_FINISHING_WORKS"/>
      <sheetName val="B12_EXTERNAL_WORKS"/>
      <sheetName val="DMVT_-_2"/>
      <sheetName val="B__Additional_items"/>
      <sheetName val="C__VE_items_Add1"/>
      <sheetName val="F__VE_items_Updated_Add1"/>
      <sheetName val="G__Duplicated_items"/>
      <sheetName val="AC_equipment1"/>
      <sheetName val="Chung_tu1"/>
      <sheetName val="So_cai1"/>
      <sheetName val="Can_doi1"/>
      <sheetName val="Phat_sinh1"/>
      <sheetName val="[PIPE-03E_XLSÝ26+960-27+150_4(1"/>
      <sheetName val="DMVT1_(2)1"/>
      <sheetName val="Chiet_tinh_6at_lieu_1"/>
      <sheetName val="gia_vat_,ieu1"/>
      <sheetName val="Ki泺m_tra_DS_thue_GTGT1"/>
      <sheetName val="27+740-820_3(k95)1"/>
      <sheetName val="Tojg_hop_thep1"/>
      <sheetName val="tph_AAHSTOT271"/>
      <sheetName val="Van_chtyen1"/>
      <sheetName val="DS_dang_ky_thi_dua_20051"/>
      <sheetName val="DS_khen_thuong20041"/>
      <sheetName val="quy_bao_lu_051"/>
      <sheetName val="VT_co_phuong1"/>
      <sheetName val="Da_hai1"/>
      <sheetName val="VT_A_ma1"/>
      <sheetName val="VT_van_ho1"/>
      <sheetName val="Son_A_Ma1"/>
      <sheetName val="Son_Co_Ph1"/>
      <sheetName val="Mau_giao1"/>
      <sheetName val="TT_TH1"/>
      <sheetName val="vat_lieu_tan_hoat1"/>
      <sheetName val="KL_tonࡧ1"/>
      <sheetName val="QUY_TM_2004_(3)1"/>
      <sheetName val="QUY_TM_2004_(2)1"/>
      <sheetName val="SO_CAI_2004_TK_111_(2)1"/>
      <sheetName val="CTGS_N111_(2)1"/>
      <sheetName val="Can_doi_TK_(2)1"/>
      <sheetName val="CTGS_Co_1111"/>
      <sheetName val="Bang_1"/>
      <sheetName val="So_TGNH__(2)1"/>
      <sheetName val="N_1111"/>
      <sheetName val="Sheet1_(3)1"/>
      <sheetName val="C_1111"/>
      <sheetName val="KD_Theo_YTo1"/>
      <sheetName val="Tang_giam_TSCD1"/>
      <sheetName val="TK_Ngoai_bang1"/>
      <sheetName val="TMinh_BC_TC1"/>
      <sheetName val="Can_doi_TK1"/>
      <sheetName val="BCD_KToan1"/>
      <sheetName val="So_TGNH_1"/>
      <sheetName val="SO_CAI_TK_1121"/>
      <sheetName val="SO_CAI_2004_TK_1111"/>
      <sheetName val="Tien_Vay_3111"/>
      <sheetName val="DT_BH1"/>
      <sheetName val="So_QTM_20051"/>
      <sheetName val="QUY_TM_20041"/>
      <sheetName val="Ca_D1"/>
      <sheetName val="bang_ke_nop`thue1"/>
      <sheetName val="TK_9111"/>
      <sheetName val="H_long1"/>
      <sheetName val="C_Mong1"/>
      <sheetName val="M_Phu1"/>
      <sheetName val="T_Son1"/>
      <sheetName val="V_Don1"/>
      <sheetName val="Y_Kien1"/>
      <sheetName val="V_Quang1"/>
      <sheetName val="Q_Lam1"/>
      <sheetName val="P_Thu1"/>
      <sheetName val="T_Coc1"/>
      <sheetName val="D_Nghia1"/>
      <sheetName val="TT_DH1"/>
      <sheetName val="P_Phu1"/>
      <sheetName val="P_Lai1"/>
      <sheetName val="N_Xuyen1"/>
      <sheetName val="H_quan1"/>
      <sheetName val="S_Dang1"/>
      <sheetName val="N_Quan1"/>
      <sheetName val="C_Dam1"/>
      <sheetName val="B_luan1"/>
      <sheetName val="M_Luong1"/>
      <sheetName val="B_Doan1"/>
      <sheetName val="H_Do1"/>
      <sheetName val="D_Khe1"/>
      <sheetName val="P_Trung1"/>
      <sheetName val="V_du1"/>
      <sheetName val="TK_7111"/>
      <sheetName val="TK_6321"/>
      <sheetName val="Chi_tiet_5111"/>
      <sheetName val="TK_5111"/>
      <sheetName val="TK_342_(_thue_T_C_)1"/>
      <sheetName val="Phat_sinh_20051"/>
      <sheetName val="TK_341vay_dai_han_1"/>
      <sheetName val="TK_2141"/>
      <sheetName val="TK_2121"/>
      <sheetName val="Chi_tiet_TK_2111"/>
      <sheetName val="TK_2111"/>
      <sheetName val="TK_1541"/>
      <sheetName val="Chi_tiet_TK_1521"/>
      <sheetName val="TK_1521"/>
      <sheetName val="Chung_tu_ghi_so_1"/>
      <sheetName val="TK_1421"/>
      <sheetName val="TK_1411"/>
      <sheetName val="TK_1331"/>
      <sheetName val="Chi_tiet_TK1311"/>
      <sheetName val="TK_1311"/>
      <sheetName val="TK_1121"/>
      <sheetName val="TK_1111"/>
      <sheetName val="Phieu_thu1"/>
      <sheetName val="Phieu_chi_1"/>
      <sheetName val="Phieu_nhap_VTu_1"/>
      <sheetName val="Phieu_xuat_VTu1"/>
      <sheetName val="Can_doi_vat_tu_nhap_xuat_1"/>
      <sheetName val="Vat_tu_nhapxuat_nam_20051"/>
      <sheetName val="Ca_may_can_dung_nam_20051"/>
      <sheetName val="Vat_Tu_can_cho_CT_nam_20051"/>
      <sheetName val="HD_thu_mua_hang_NLS_1"/>
      <sheetName val="HD_thu_mua_cat_soi_1"/>
      <sheetName val="TLy_HD_mua_ban_1"/>
      <sheetName val="CAU5_A_Thu1"/>
      <sheetName val="yen_lenh1"/>
      <sheetName val="CAU5_(1+2)1"/>
      <sheetName val="CAU_7_(O_Hien)1"/>
      <sheetName val="CAU_71"/>
      <sheetName val="TCCG_(_NH)1"/>
      <sheetName val="Cau_91"/>
      <sheetName val="Cau_111"/>
      <sheetName val="Chi_tieu_KT-KT1"/>
      <sheetName val="BGDO_Sdong1"/>
      <sheetName val="BBtrang_SD1"/>
      <sheetName val="Vuong_do_l2_sd_171"/>
      <sheetName val="Vuong_do_SD171"/>
      <sheetName val="BG_T_SD171"/>
      <sheetName val="SD_171"/>
      <sheetName val="dn_x1"/>
      <sheetName val="dn_xay1"/>
      <sheetName val="TONG_HOP_VL-NC1"/>
      <sheetName val="DM_671"/>
      <sheetName val="gia_vt,nc,may1"/>
      <sheetName val="To_declare1"/>
      <sheetName val="MAIN_GATE_HOUSE1"/>
      <sheetName val="CT_Thang_Mo1"/>
      <sheetName val="CT__PL1"/>
      <sheetName val="Summary_(1)1"/>
      <sheetName val="List_of_Houses1"/>
      <sheetName val="B2_SITE_WORKS1"/>
      <sheetName val="B3_CONCRETE_WORKS1"/>
      <sheetName val="B4_MASONRY_WORKS1"/>
      <sheetName val="B5_METAL_WORKS1"/>
      <sheetName val="B6_THERMAL&amp;MOITURE1"/>
      <sheetName val="B7_ALU_GLASS_D&amp;W1"/>
      <sheetName val="B8_FINISHING_WORKS1"/>
      <sheetName val="B12_EXTERNAL_WORKS1"/>
      <sheetName val="DMVT_-_21"/>
      <sheetName val="B__Additional_items1"/>
      <sheetName val="C__VE_items_Add11"/>
      <sheetName val="F__VE_items_Updated_Add11"/>
      <sheetName val="G__Duplicated_items1"/>
      <sheetName val="Corewall Rb-Mezz"/>
      <sheetName val="집계표"/>
      <sheetName val="실행철강하도"/>
      <sheetName val="149-2"/>
      <sheetName val="Pr- AC"/>
      <sheetName val="dongia (2)"/>
      <sheetName val="Temp&amp;Site"/>
      <sheetName val="FitOutConfCentre"/>
      <sheetName val="B3A - TOWER A"/>
      <sheetName val="Budget E"/>
      <sheetName val="연령현황"/>
      <sheetName val="총무"/>
      <sheetName val="고객별 담당자"/>
      <sheetName val="chitimc"/>
      <sheetName val="BX T7"/>
      <sheetName val="Giai trinh"/>
      <sheetName val="Đon gia"/>
      <sheetName val="Rates"/>
      <sheetName val="NKC6"/>
      <sheetName val="01. KHO A-&gt;E"/>
      <sheetName val="RAB AR&amp;STR"/>
      <sheetName val="SITE-E"/>
      <sheetName val="날개벽(시점좌측)"/>
      <sheetName val="설계조건"/>
      <sheetName val="안정계산"/>
      <sheetName val="단면검토"/>
      <sheetName val="마산방향철근집계"/>
      <sheetName val="진주방향"/>
      <sheetName val="마산방향"/>
      <sheetName val="ABUT수량-A1"/>
      <sheetName val="GAEYO"/>
      <sheetName val="sub struc-Omission"/>
      <sheetName val="BQ-E20-02(Rp)"/>
      <sheetName val="alpha1"/>
      <sheetName val="Gia_GC_Satthep"/>
      <sheetName val="一発シート"/>
      <sheetName val="LB020A(月)"/>
      <sheetName val="完成工事"/>
      <sheetName val="未成工事"/>
      <sheetName val="外気負荷"/>
      <sheetName val="FI"/>
      <sheetName val="工事名、社内ﾚｰﾄ"/>
      <sheetName val="電気設備表"/>
      <sheetName val="AG原単位"/>
      <sheetName val="社内ﾚｰﾄ"/>
      <sheetName val="当初予算"/>
      <sheetName val="4月分"/>
      <sheetName val="6月分"/>
      <sheetName val="8月分"/>
      <sheetName val="#REF!"/>
      <sheetName val="設備Pe"/>
      <sheetName val="p1016-p1069(Aｻｲﾄ内訳) "/>
      <sheetName val="MOTO"/>
      <sheetName val="AUTOMATIC SELECT"/>
      <sheetName val="Page 3"/>
      <sheetName val="K260 BßGe"/>
      <sheetName val="見積原稿99831"/>
      <sheetName val="Packing type 2"/>
      <sheetName val="CNKH"/>
      <sheetName val="Data.T8"/>
      <sheetName val="Transaction"/>
      <sheetName val="HTTK"/>
      <sheetName val="THCP198"/>
      <sheetName val="DataSheet"/>
      <sheetName val="Income Statement1"/>
      <sheetName val="Original"/>
      <sheetName val="TB Grouping"/>
      <sheetName val="OAR-FS"/>
      <sheetName val="Summary ( No use) "/>
      <sheetName val="Income Statement 1"/>
      <sheetName val="CT_LCGT"/>
      <sheetName val="CT_LCTT"/>
      <sheetName val="TM_ChenhLechCT"/>
      <sheetName val="Dieu_chinh"/>
      <sheetName val="Danh_muc"/>
      <sheetName val="Phan_bo"/>
      <sheetName val="Thong_tin"/>
      <sheetName val="bcth.Hoang"/>
      <sheetName val="bcth.Nhung"/>
      <sheetName val="bcth.Ngoc"/>
      <sheetName val="bcth.Vu"/>
      <sheetName val="CDQDT"/>
      <sheetName val=" 10 ngày"/>
      <sheetName val="20ngay"/>
      <sheetName val="31 ngày"/>
      <sheetName val="bcthang"/>
      <sheetName val="báo cáo thang11 mới"/>
      <sheetName val="AC_DATA"/>
      <sheetName val="qhlk"/>
      <sheetName val="Trang mở đầu"/>
      <sheetName val="TransIn"/>
      <sheetName val="RAB"/>
      <sheetName val="WT-LIST"/>
      <sheetName val="Dbase"/>
      <sheetName val="custom check"/>
      <sheetName val="atap"/>
      <sheetName val="harga"/>
      <sheetName val="Sensitivitas"/>
      <sheetName val="Mau nha DD"/>
      <sheetName val="경비2내역"/>
      <sheetName val="tifico"/>
      <sheetName val="C.S.A"/>
      <sheetName val="CONSOIDATE 4"/>
      <sheetName val="CONSOIDATE 2"/>
      <sheetName val="1CT-CAUTHANG-TT-T13(TRIU)&lt;16&gt;16"/>
      <sheetName val="3,CT-CAUTHANG-T23-24&gt;50"/>
      <sheetName val="ATS Report"/>
      <sheetName val="Doc Count"/>
      <sheetName val="Electrical"/>
      <sheetName val="Instrument"/>
      <sheetName val="Structural"/>
      <sheetName val="Mechanical"/>
      <sheetName val="Process"/>
      <sheetName val="Safety"/>
      <sheetName val="Telecoms"/>
      <sheetName val="Pipeline"/>
      <sheetName val="DATA ENTRY"/>
      <sheetName val="PEDESB"/>
      <sheetName val="Cham cong T8 "/>
      <sheetName val="K5-1"/>
      <sheetName val="기안"/>
      <sheetName val="BechLab"/>
      <sheetName val="個案9411"/>
      <sheetName val="IBASE"/>
      <sheetName val="van_phong_Quy_1"/>
      <sheetName val="Cong_ty_Quy_1"/>
      <sheetName val="Buy_vs__Lease_Car"/>
      <sheetName val="CP_Khac_cuoc_VC"/>
      <sheetName val="T_KE_CP1"/>
      <sheetName val="Phieu_NX"/>
      <sheetName val="THEKHO"/>
      <sheetName val="SCOPE OF WORK"/>
      <sheetName val="Ref"/>
      <sheetName val="THONG KE CAU KIEN"/>
      <sheetName val="PRE (E)"/>
      <sheetName val="6PILE  (돌출)"/>
      <sheetName val="공사개요-C"/>
      <sheetName val="Div26 - Elect"/>
      <sheetName val="총원가계산서(요율)"/>
      <sheetName val="Thoat nuoc"/>
      <sheetName val="FD"/>
      <sheetName val="GI"/>
      <sheetName val="EE (3)"/>
      <sheetName val="PAVEMENT"/>
      <sheetName val="TRAFFIC"/>
      <sheetName val="Planning"/>
      <sheetName val="대비"/>
      <sheetName val="hinhhoc"/>
      <sheetName val="공사개요"/>
      <sheetName val="매부"/>
      <sheetName val="현관"/>
      <sheetName val="breakdown"/>
      <sheetName val="Duc_bk"/>
      <sheetName val="B15"/>
      <sheetName val="B16"/>
      <sheetName val="B17"/>
      <sheetName val="B4-D3"/>
      <sheetName val="B8"/>
      <sheetName val="VTu nam"/>
      <sheetName val="CFNlieu"/>
      <sheetName val="CFDien"/>
      <sheetName val="Nuoc"/>
      <sheetName val="SPTDoi"/>
      <sheetName val="KH SClon"/>
      <sheetName val="KH DTtapchung"/>
      <sheetName val="KLSCTX"/>
      <sheetName val="NSL"/>
      <sheetName val="san "/>
      <sheetName val="Casting"/>
      <sheetName val="THU _x0005_"/>
      <sheetName val="Ts"/>
      <sheetName val="発注"/>
      <sheetName val="Ty trong phan A"/>
      <sheetName val="Details"/>
      <sheetName val="SLCB"/>
      <sheetName val="STRU-4"/>
      <sheetName val="Balance Sheet"/>
      <sheetName val="DM 285"/>
      <sheetName val="Request"/>
      <sheetName val="前期_BS"/>
      <sheetName val="Tong_Thu4"/>
      <sheetName val="Tong_Chi4"/>
      <sheetName val="Truong_hoc4"/>
      <sheetName val="Cty_CP4"/>
      <sheetName val="G_thau_3B4"/>
      <sheetName val="T_Hop_Thu-chi4"/>
      <sheetName val="DG_SOC5"/>
      <sheetName val="DG_HQ5"/>
      <sheetName val="Bot_Giat_C5"/>
      <sheetName val="Bot_Giat_P_5"/>
      <sheetName val="THAY_THUNG_H5"/>
      <sheetName val="thi_nghiem5"/>
      <sheetName val="Tong_Thu5"/>
      <sheetName val="Tong_Chi5"/>
      <sheetName val="Truong_hoc5"/>
      <sheetName val="Cty_CP5"/>
      <sheetName val="G_thau_3B5"/>
      <sheetName val="T_Hop_Thu-chi5"/>
      <sheetName val="DG_SOC6"/>
      <sheetName val="DG_HQ6"/>
      <sheetName val="Bot_Giat_C6"/>
      <sheetName val="Bot_Giat_P_6"/>
      <sheetName val="THAY_THUNG_H6"/>
      <sheetName val="thi_nghiem6"/>
      <sheetName val="Tong_Thu6"/>
      <sheetName val="Tong_Chi6"/>
      <sheetName val="Truong_hoc6"/>
      <sheetName val="Cty_CP6"/>
      <sheetName val="G_thau_3B6"/>
      <sheetName val="T_Hop_Thu-chi6"/>
      <sheetName val="Tien_ung5"/>
      <sheetName val="phi_luong35"/>
      <sheetName val="THVT_T55"/>
      <sheetName val="XL1_t55"/>
      <sheetName val="XL2_T55"/>
      <sheetName val="XL3_T55"/>
      <sheetName val="XL5_T55"/>
      <sheetName val="CC_XL15"/>
      <sheetName val="KKTS_045"/>
      <sheetName val="nha_kct5"/>
      <sheetName val="VAT_TU_NHAN_TXQN4"/>
      <sheetName val="bang_tong_ke_khoi_luong_vat_tu4"/>
      <sheetName val="hcong_tkhe4"/>
      <sheetName val="VAT_TU_NHAN_TKHE4"/>
      <sheetName val="hcong_qn4"/>
      <sheetName val="VAT_TU_NHAN_(2)4"/>
      <sheetName val="TH_mau_moi_tu_T104"/>
      <sheetName val="Tong_hop_Quy_IV4"/>
      <sheetName val="TH_du_toan_5"/>
      <sheetName val="Du_toan_5"/>
      <sheetName val="C_Tinh5"/>
      <sheetName val="congtac_vien-uy5"/>
      <sheetName val="Nhan_luc20015"/>
      <sheetName val="huy_dong_von5"/>
      <sheetName val="Lai_vayxd5"/>
      <sheetName val="Lai_vayphaitra5"/>
      <sheetName val="Lai_vay_5"/>
      <sheetName val="tra_von5"/>
      <sheetName val="KH_chi_tiet5"/>
      <sheetName val="XE_DAU5"/>
      <sheetName val="XE_XANG5"/>
      <sheetName val="Hat_15"/>
      <sheetName val="_H8_duong5"/>
      <sheetName val="Hat_7dg5"/>
      <sheetName val="TH_duong_1B5"/>
      <sheetName val="TH_cau_1B5"/>
      <sheetName val="cau_H15"/>
      <sheetName val="Son_dg5"/>
      <sheetName val="THKL_H95"/>
      <sheetName val="VAT_TU_NHAN_TXQN5"/>
      <sheetName val="bang_tong_ke_khoi_luong_vat_tu5"/>
      <sheetName val="hcong_tkhe5"/>
      <sheetName val="VAT_TU_NHAN_TKHE5"/>
      <sheetName val="hcong_qn5"/>
      <sheetName val="VAT_TU_NHAN_(2)5"/>
      <sheetName val="CO_SO_DU_LIEU_PTVL5"/>
      <sheetName val="Thang_125"/>
      <sheetName val="Thang_16"/>
      <sheetName val="Thang_12_(2)5"/>
      <sheetName val="Thang_015"/>
      <sheetName val="TH_mau_moi_tu_T105"/>
      <sheetName val="Tong_hop_Quy_IV5"/>
      <sheetName val="DG_SOC7"/>
      <sheetName val="DG_HQ7"/>
      <sheetName val="Bot_Giat_C7"/>
      <sheetName val="Bot_Giat_P_7"/>
      <sheetName val="THAY_THUNG_H7"/>
      <sheetName val="thi_nghiem7"/>
      <sheetName val="Tong_Thu7"/>
      <sheetName val="Tong_Chi7"/>
      <sheetName val="Truong_hoc7"/>
      <sheetName val="Cty_CP7"/>
      <sheetName val="G_thau_3B7"/>
      <sheetName val="T_Hop_Thu-chi7"/>
      <sheetName val="Tien_ung6"/>
      <sheetName val="phi_luong36"/>
      <sheetName val="THVT_T56"/>
      <sheetName val="XL1_t56"/>
      <sheetName val="XL2_T56"/>
      <sheetName val="XL3_T56"/>
      <sheetName val="XL5_T56"/>
      <sheetName val="CC_XL16"/>
      <sheetName val="KKTS_046"/>
      <sheetName val="nha_kct6"/>
      <sheetName val="TH_du_toan_6"/>
      <sheetName val="Du_toan_6"/>
      <sheetName val="C_Tinh6"/>
      <sheetName val="congtac_vien-uy6"/>
      <sheetName val="Nhan_luc20016"/>
      <sheetName val="huy_dong_von6"/>
      <sheetName val="Lai_vayxd6"/>
      <sheetName val="Lai_vayphaitra6"/>
      <sheetName val="Lai_vay_6"/>
      <sheetName val="tra_von6"/>
      <sheetName val="KH_chi_tiet6"/>
      <sheetName val="XE_DAU6"/>
      <sheetName val="XE_XANG6"/>
      <sheetName val="Hat_16"/>
      <sheetName val="_H8_duong6"/>
      <sheetName val="Hat_7dg6"/>
      <sheetName val="TH_duong_1B6"/>
      <sheetName val="TH_cau_1B6"/>
      <sheetName val="cau_H16"/>
      <sheetName val="Son_dg6"/>
      <sheetName val="THKL_H96"/>
      <sheetName val="VAT_TU_NHAN_TXQN6"/>
      <sheetName val="bang_tong_ke_khoi_luong_vat_tu6"/>
      <sheetName val="hcong_tkhe6"/>
      <sheetName val="VAT_TU_NHAN_TKHE6"/>
      <sheetName val="hcong_qn6"/>
      <sheetName val="VAT_TU_NHAN_(2)6"/>
      <sheetName val="CO_SO_DU_LIEU_PTVL6"/>
      <sheetName val="Thang_126"/>
      <sheetName val="Thang_17"/>
      <sheetName val="Thang_12_(2)6"/>
      <sheetName val="Thang_016"/>
      <sheetName val="TH_mau_moi_tu_T106"/>
      <sheetName val="Tong_hop_Quy_IV6"/>
      <sheetName val="DG_SOC8"/>
      <sheetName val="DG_HQ8"/>
      <sheetName val="Bot_Giat_C8"/>
      <sheetName val="Bot_Giat_P_8"/>
      <sheetName val="THAY_THUNG_H8"/>
      <sheetName val="thi_nghiem8"/>
      <sheetName val="Tong_Thu8"/>
      <sheetName val="Tong_Chi8"/>
      <sheetName val="Truong_hoc8"/>
      <sheetName val="Cty_CP8"/>
      <sheetName val="G_thau_3B8"/>
      <sheetName val="T_Hop_Thu-chi8"/>
      <sheetName val="Tien_ung7"/>
      <sheetName val="phi_luong37"/>
      <sheetName val="THVT_T57"/>
      <sheetName val="XL1_t57"/>
      <sheetName val="XL2_T57"/>
      <sheetName val="XL3_T57"/>
      <sheetName val="XL5_T57"/>
      <sheetName val="CC_XL17"/>
      <sheetName val="KKTS_047"/>
      <sheetName val="nha_kct7"/>
      <sheetName val="TH_du_toan_7"/>
      <sheetName val="Du_toan_7"/>
      <sheetName val="C_Tinh7"/>
      <sheetName val="congtac_vien-uy7"/>
      <sheetName val="Nhan_luc20017"/>
      <sheetName val="huy_dong_von7"/>
      <sheetName val="Lai_vayxd7"/>
      <sheetName val="Lai_vayphaitra7"/>
      <sheetName val="Lai_vay_7"/>
      <sheetName val="tra_von7"/>
      <sheetName val="KH_chi_tiet7"/>
      <sheetName val="XE_DAU7"/>
      <sheetName val="XE_XANG7"/>
      <sheetName val="Hat_17"/>
      <sheetName val="_H8_duong7"/>
      <sheetName val="Hat_7dg7"/>
      <sheetName val="TH_duong_1B7"/>
      <sheetName val="TH_cau_1B7"/>
      <sheetName val="cau_H17"/>
      <sheetName val="Son_dg7"/>
      <sheetName val="THKL_H97"/>
      <sheetName val="VAT_TU_NHAN_TXQN7"/>
      <sheetName val="bang_tong_ke_khoi_luong_vat_tu7"/>
      <sheetName val="hcong_tkhe7"/>
      <sheetName val="VAT_TU_NHAN_TKHE7"/>
      <sheetName val="hcong_qn7"/>
      <sheetName val="VAT_TU_NHAN_(2)7"/>
      <sheetName val="CO_SO_DU_LIEU_PTVL7"/>
      <sheetName val="Thang_127"/>
      <sheetName val="Thang_18"/>
      <sheetName val="Thang_12_(2)7"/>
      <sheetName val="Thang_017"/>
      <sheetName val="TH_mau_moi_tu_T107"/>
      <sheetName val="Tong_hop_Quy_IV7"/>
      <sheetName val="DG_SOC9"/>
      <sheetName val="DG_HQ9"/>
      <sheetName val="Bot_Giat_C9"/>
      <sheetName val="Bot_Giat_P_9"/>
      <sheetName val="THAY_THUNG_H9"/>
      <sheetName val="thi_nghiem9"/>
      <sheetName val="Tong_Thu9"/>
      <sheetName val="Tong_Chi9"/>
      <sheetName val="Truong_hoc9"/>
      <sheetName val="Cty_CP9"/>
      <sheetName val="G_thau_3B9"/>
      <sheetName val="T_Hop_Thu-chi9"/>
      <sheetName val="DG_SOC11"/>
      <sheetName val="DG_HQ11"/>
      <sheetName val="Bot_Giat_C11"/>
      <sheetName val="Bot_Giat_P_11"/>
      <sheetName val="THAY_THUNG_H11"/>
      <sheetName val="thi_nghiem11"/>
      <sheetName val="Tong_Thu11"/>
      <sheetName val="Tong_Chi11"/>
      <sheetName val="Truong_hoc11"/>
      <sheetName val="Cty_CP11"/>
      <sheetName val="G_thau_3B11"/>
      <sheetName val="T_Hop_Thu-chi11"/>
      <sheetName val="Tien_ung9"/>
      <sheetName val="phi_luong39"/>
      <sheetName val="THVT_T59"/>
      <sheetName val="XL1_t59"/>
      <sheetName val="XL2_T59"/>
      <sheetName val="XL3_T59"/>
      <sheetName val="XL5_T59"/>
      <sheetName val="CC_XL19"/>
      <sheetName val="KKTS_049"/>
      <sheetName val="nha_kct9"/>
      <sheetName val="TH_du_toan_9"/>
      <sheetName val="Du_toan_9"/>
      <sheetName val="C_Tinh9"/>
      <sheetName val="congtac_vien-uy9"/>
      <sheetName val="Nhan_luc20019"/>
      <sheetName val="huy_dong_von9"/>
      <sheetName val="Lai_vayxd9"/>
      <sheetName val="Lai_vayphaitra9"/>
      <sheetName val="Lai_vay_9"/>
      <sheetName val="tra_von9"/>
      <sheetName val="KH_chi_tiet9"/>
      <sheetName val="XE_DAU9"/>
      <sheetName val="XE_XANG9"/>
      <sheetName val="Hat_19"/>
      <sheetName val="_H8_duong9"/>
      <sheetName val="Hat_7dg9"/>
      <sheetName val="TH_duong_1B9"/>
      <sheetName val="TH_cau_1B9"/>
      <sheetName val="cau_H19"/>
      <sheetName val="Son_dg9"/>
      <sheetName val="THKL_H99"/>
      <sheetName val="VAT_TU_NHAN_TXQN9"/>
      <sheetName val="bang_tong_ke_khoi_luong_vat_tu9"/>
      <sheetName val="hcong_tkhe9"/>
      <sheetName val="VAT_TU_NHAN_TKHE9"/>
      <sheetName val="hcong_qn9"/>
      <sheetName val="VAT_TU_NHAN_(2)9"/>
      <sheetName val="CO_SO_DU_LIEU_PTVL9"/>
      <sheetName val="Thang_129"/>
      <sheetName val="Thang_110"/>
      <sheetName val="Thang_12_(2)9"/>
      <sheetName val="Thang_019"/>
      <sheetName val="TH_mau_moi_tu_T109"/>
      <sheetName val="Tong_hop_Quy_IV9"/>
      <sheetName val="DG_SOC10"/>
      <sheetName val="DG_HQ10"/>
      <sheetName val="Bot_Giat_C10"/>
      <sheetName val="Bot_Giat_P_10"/>
      <sheetName val="THAY_THUNG_H10"/>
      <sheetName val="thi_nghiem10"/>
      <sheetName val="Tong_Thu10"/>
      <sheetName val="Tong_Chi10"/>
      <sheetName val="Truong_hoc10"/>
      <sheetName val="Cty_CP10"/>
      <sheetName val="G_thau_3B10"/>
      <sheetName val="T_Hop_Thu-chi10"/>
      <sheetName val="Tien_ung8"/>
      <sheetName val="phi_luong38"/>
      <sheetName val="THVT_T58"/>
      <sheetName val="XL1_t58"/>
      <sheetName val="XL2_T58"/>
      <sheetName val="XL3_T58"/>
      <sheetName val="XL5_T58"/>
      <sheetName val="CC_XL18"/>
      <sheetName val="KKTS_048"/>
      <sheetName val="nha_kct8"/>
      <sheetName val="TH_du_toan_8"/>
      <sheetName val="Du_toan_8"/>
      <sheetName val="C_Tinh8"/>
      <sheetName val="congtac_vien-uy8"/>
      <sheetName val="Nhan_luc20018"/>
      <sheetName val="huy_dong_von8"/>
      <sheetName val="Lai_vayxd8"/>
      <sheetName val="Lai_vayphaitra8"/>
      <sheetName val="Lai_vay_8"/>
      <sheetName val="tra_von8"/>
      <sheetName val="KH_chi_tiet8"/>
      <sheetName val="XE_DAU8"/>
      <sheetName val="XE_XANG8"/>
      <sheetName val="Hat_18"/>
      <sheetName val="_H8_duong8"/>
      <sheetName val="Hat_7dg8"/>
      <sheetName val="TH_duong_1B8"/>
      <sheetName val="TH_cau_1B8"/>
      <sheetName val="cau_H18"/>
      <sheetName val="Son_dg8"/>
      <sheetName val="THKL_H98"/>
      <sheetName val="VAT_TU_NHAN_TXQN8"/>
      <sheetName val="bang_tong_ke_khoi_luong_vat_tu8"/>
      <sheetName val="hcong_tkhe8"/>
      <sheetName val="VAT_TU_NHAN_TKHE8"/>
      <sheetName val="hcong_qn8"/>
      <sheetName val="VAT_TU_NHAN_(2)8"/>
      <sheetName val="CO_SO_DU_LIEU_PTVL8"/>
      <sheetName val="Thang_128"/>
      <sheetName val="Thang_19"/>
      <sheetName val="Thang_12_(2)8"/>
      <sheetName val="Thang_018"/>
      <sheetName val="TH_mau_moi_tu_T108"/>
      <sheetName val="Tong_hop_Quy_IV8"/>
      <sheetName val="DG_SOC12"/>
      <sheetName val="DG_HQ12"/>
      <sheetName val="Bot_Giat_C12"/>
      <sheetName val="Bot_Giat_P_12"/>
      <sheetName val="THAY_THUNG_H12"/>
      <sheetName val="thi_nghiem12"/>
      <sheetName val="Tong_Thu12"/>
      <sheetName val="Tong_Chi12"/>
      <sheetName val="Truong_hoc12"/>
      <sheetName val="Cty_CP12"/>
      <sheetName val="G_thau_3B12"/>
      <sheetName val="T_Hop_Thu-chi12"/>
      <sheetName val="Tien_ung10"/>
      <sheetName val="phi_luong310"/>
      <sheetName val="THVT_T510"/>
      <sheetName val="XL1_t510"/>
      <sheetName val="XL2_T510"/>
      <sheetName val="XL3_T510"/>
      <sheetName val="XL5_T510"/>
      <sheetName val="CC_XL110"/>
      <sheetName val="KKTS_0410"/>
      <sheetName val="nha_kct10"/>
      <sheetName val="TH_du_toan_10"/>
      <sheetName val="Du_toan_10"/>
      <sheetName val="C_Tinh10"/>
      <sheetName val="congtac_vien-uy10"/>
      <sheetName val="Nhan_luc200110"/>
      <sheetName val="huy_dong_von10"/>
      <sheetName val="Lai_vayxd10"/>
      <sheetName val="Lai_vayphaitra10"/>
      <sheetName val="Lai_vay_10"/>
      <sheetName val="tra_von10"/>
      <sheetName val="KH_chi_tiet10"/>
      <sheetName val="XE_DAU10"/>
      <sheetName val="XE_XANG10"/>
      <sheetName val="Hat_110"/>
      <sheetName val="_H8_duong10"/>
      <sheetName val="Hat_7dg10"/>
      <sheetName val="TH_duong_1B10"/>
      <sheetName val="TH_cau_1B10"/>
      <sheetName val="cau_H110"/>
      <sheetName val="Son_dg10"/>
      <sheetName val="THKL_H910"/>
      <sheetName val="VAT_TU_NHAN_TXQN10"/>
      <sheetName val="bang_tong_ke_khoi_luong_vat_t10"/>
      <sheetName val="hcong_tkhe10"/>
      <sheetName val="VAT_TU_NHAN_TKHE10"/>
      <sheetName val="hcong_qn10"/>
      <sheetName val="VAT_TU_NHAN_(2)10"/>
      <sheetName val="CO_SO_DU_LIEU_PTVL10"/>
      <sheetName val="Thang_1210"/>
      <sheetName val="Thang_111"/>
      <sheetName val="Thang_12_(2)10"/>
      <sheetName val="Thang_0110"/>
      <sheetName val="TH_mau_moi_tu_T1010"/>
      <sheetName val="Tong_hop_Quy_IV10"/>
      <sheetName val="DG_SOC13"/>
      <sheetName val="DG_HQ13"/>
      <sheetName val="Bot_Giat_C13"/>
      <sheetName val="Bot_Giat_P_13"/>
      <sheetName val="THAY_THUNG_H13"/>
      <sheetName val="thi_nghiem13"/>
      <sheetName val="Tong_Thu13"/>
      <sheetName val="Tong_Chi13"/>
      <sheetName val="Truong_hoc13"/>
      <sheetName val="Cty_CP13"/>
      <sheetName val="G_thau_3B13"/>
      <sheetName val="T_Hop_Thu-chi13"/>
      <sheetName val="Tien_ung11"/>
      <sheetName val="phi_luong311"/>
      <sheetName val="THVT_T511"/>
      <sheetName val="XL1_t511"/>
      <sheetName val="XL2_T511"/>
      <sheetName val="XL3_T511"/>
      <sheetName val="XL5_T511"/>
      <sheetName val="CC_XL111"/>
      <sheetName val="KKTS_0411"/>
      <sheetName val="nha_kct11"/>
      <sheetName val="TH_du_toan_11"/>
      <sheetName val="Du_toan_11"/>
      <sheetName val="C_Tinh11"/>
      <sheetName val="congtac_vien-uy11"/>
      <sheetName val="Nhan_luc200111"/>
      <sheetName val="huy_dong_von11"/>
      <sheetName val="Lai_vayxd11"/>
      <sheetName val="Lai_vayphaitra11"/>
      <sheetName val="Lai_vay_11"/>
      <sheetName val="tra_von11"/>
      <sheetName val="KH_chi_tiet11"/>
      <sheetName val="XE_DAU11"/>
      <sheetName val="XE_XANG11"/>
      <sheetName val="Hat_111"/>
      <sheetName val="_H8_duong11"/>
      <sheetName val="Hat_7dg11"/>
      <sheetName val="TH_duong_1B11"/>
      <sheetName val="TH_cau_1B11"/>
      <sheetName val="cau_H111"/>
      <sheetName val="Son_dg11"/>
      <sheetName val="THKL_H911"/>
      <sheetName val="VAT_TU_NHAN_TXQN11"/>
      <sheetName val="bang_tong_ke_khoi_luong_vat_t11"/>
      <sheetName val="hcong_tkhe11"/>
      <sheetName val="VAT_TU_NHAN_TKHE11"/>
      <sheetName val="hcong_qn11"/>
      <sheetName val="VAT_TU_NHAN_(2)11"/>
      <sheetName val="CO_SO_DU_LIEU_PTVL11"/>
      <sheetName val="Thang_1211"/>
      <sheetName val="Thang_112"/>
      <sheetName val="Thang_12_(2)11"/>
      <sheetName val="Thang_0111"/>
      <sheetName val="TH_mau_moi_tu_T1011"/>
      <sheetName val="Tong_hop_Quy_IV11"/>
      <sheetName val="DG_SOC14"/>
      <sheetName val="DG_HQ14"/>
      <sheetName val="Bot_Giat_C14"/>
      <sheetName val="Bot_Giat_P_14"/>
      <sheetName val="THAY_THUNG_H14"/>
      <sheetName val="thi_nghiem14"/>
      <sheetName val="Tong_Thu14"/>
      <sheetName val="Tong_Chi14"/>
      <sheetName val="Truong_hoc14"/>
      <sheetName val="Cty_CP14"/>
      <sheetName val="G_thau_3B14"/>
      <sheetName val="T_Hop_Thu-chi14"/>
      <sheetName val="Tien_ung12"/>
      <sheetName val="phi_luong312"/>
      <sheetName val="THVT_T512"/>
      <sheetName val="XL1_t512"/>
      <sheetName val="XL2_T512"/>
      <sheetName val="XL3_T512"/>
      <sheetName val="XL5_T512"/>
      <sheetName val="CC_XL112"/>
      <sheetName val="KKTS_0412"/>
      <sheetName val="nha_kct12"/>
      <sheetName val="TH_du_toan_12"/>
      <sheetName val="Du_toan_12"/>
      <sheetName val="C_Tinh12"/>
      <sheetName val="congtac_vien-uy12"/>
      <sheetName val="Nhan_luc200112"/>
      <sheetName val="huy_dong_von12"/>
      <sheetName val="Lai_vayxd12"/>
      <sheetName val="Lai_vayphaitra12"/>
      <sheetName val="Lai_vay_12"/>
      <sheetName val="tra_von12"/>
      <sheetName val="KH_chi_tiet12"/>
      <sheetName val="XE_DAU12"/>
      <sheetName val="XE_XANG12"/>
      <sheetName val="Hat_112"/>
      <sheetName val="_H8_duong12"/>
      <sheetName val="Hat_7dg12"/>
      <sheetName val="TH_duong_1B12"/>
      <sheetName val="TH_cau_1B12"/>
      <sheetName val="cau_H112"/>
      <sheetName val="Son_dg12"/>
      <sheetName val="THKL_H912"/>
      <sheetName val="VAT_TU_NHAN_TXQN12"/>
      <sheetName val="bang_tong_ke_khoi_luong_vat_t12"/>
      <sheetName val="hcong_tkhe12"/>
      <sheetName val="VAT_TU_NHAN_TKHE12"/>
      <sheetName val="hcong_qn12"/>
      <sheetName val="VAT_TU_NHAN_(2)12"/>
      <sheetName val="CO_SO_DU_LIEU_PTVL12"/>
      <sheetName val="Thang_1212"/>
      <sheetName val="Thang_113"/>
      <sheetName val="Thang_12_(2)12"/>
      <sheetName val="Thang_0112"/>
      <sheetName val="TH_mau_moi_tu_T1012"/>
      <sheetName val="Tong_hop_Quy_IV12"/>
      <sheetName val="DG_SOC15"/>
      <sheetName val="DG_HQ15"/>
      <sheetName val="Bot_Giat_C15"/>
      <sheetName val="Bot_Giat_P_15"/>
      <sheetName val="THAY_THUNG_H15"/>
      <sheetName val="thi_nghiem15"/>
      <sheetName val="Tong_Thu15"/>
      <sheetName val="Tong_Chi15"/>
      <sheetName val="Truong_hoc15"/>
      <sheetName val="Cty_CP15"/>
      <sheetName val="G_thau_3B15"/>
      <sheetName val="T_Hop_Thu-chi15"/>
      <sheetName val="Tien_ung13"/>
      <sheetName val="phi_luong313"/>
      <sheetName val="THVT_T513"/>
      <sheetName val="XL1_t513"/>
      <sheetName val="XL2_T513"/>
      <sheetName val="XL3_T513"/>
      <sheetName val="XL5_T513"/>
      <sheetName val="CC_XL113"/>
      <sheetName val="KKTS_0413"/>
      <sheetName val="nha_kct13"/>
      <sheetName val="TH_du_toan_13"/>
      <sheetName val="Du_toan_13"/>
      <sheetName val="C_Tinh13"/>
      <sheetName val="congtac_vien-uy13"/>
      <sheetName val="Nhan_luc200113"/>
      <sheetName val="huy_dong_von13"/>
      <sheetName val="Lai_vayxd13"/>
      <sheetName val="Lai_vayphaitra13"/>
      <sheetName val="Lai_vay_13"/>
      <sheetName val="tra_von13"/>
      <sheetName val="KH_chi_tiet13"/>
      <sheetName val="XE_DAU13"/>
      <sheetName val="XE_XANG13"/>
      <sheetName val="Hat_113"/>
      <sheetName val="_H8_duong13"/>
      <sheetName val="Hat_7dg13"/>
      <sheetName val="TH_duong_1B13"/>
      <sheetName val="TH_cau_1B13"/>
      <sheetName val="cau_H113"/>
      <sheetName val="Son_dg13"/>
      <sheetName val="THKL_H913"/>
      <sheetName val="VAT_TU_NHAN_TXQN13"/>
      <sheetName val="bang_tong_ke_khoi_luong_vat_t13"/>
      <sheetName val="hcong_tkhe13"/>
      <sheetName val="VAT_TU_NHAN_TKHE13"/>
      <sheetName val="hcong_qn13"/>
      <sheetName val="VAT_TU_NHAN_(2)13"/>
      <sheetName val="CO_SO_DU_LIEU_PTVL13"/>
      <sheetName val="Thang_1213"/>
      <sheetName val="Thang_114"/>
      <sheetName val="Thang_12_(2)13"/>
      <sheetName val="Thang_0113"/>
      <sheetName val="TH_mau_moi_tu_T1013"/>
      <sheetName val="Tong_hop_Quy_IV13"/>
      <sheetName val="DG_SOC16"/>
      <sheetName val="DG_HQ16"/>
      <sheetName val="Bot_Giat_C16"/>
      <sheetName val="Bot_Giat_P_16"/>
      <sheetName val="THAY_THUNG_H16"/>
      <sheetName val="thi_nghiem16"/>
      <sheetName val="Tong_Thu16"/>
      <sheetName val="Tong_Chi16"/>
      <sheetName val="Truong_hoc16"/>
      <sheetName val="Cty_CP16"/>
      <sheetName val="G_thau_3B16"/>
      <sheetName val="T_Hop_Thu-chi16"/>
      <sheetName val="Tien_ung14"/>
      <sheetName val="phi_luong314"/>
      <sheetName val="THVT_T514"/>
      <sheetName val="XL1_t514"/>
      <sheetName val="XL2_T514"/>
      <sheetName val="XL3_T514"/>
      <sheetName val="XL5_T514"/>
      <sheetName val="CC_XL114"/>
      <sheetName val="KKTS_0414"/>
      <sheetName val="nha_kct14"/>
      <sheetName val="TH_du_toan_14"/>
      <sheetName val="Du_toan_14"/>
      <sheetName val="C_Tinh14"/>
      <sheetName val="congtac_vien-uy14"/>
      <sheetName val="Nhan_luc200114"/>
      <sheetName val="huy_dong_von14"/>
      <sheetName val="Lai_vayxd14"/>
      <sheetName val="Lai_vayphaitra14"/>
      <sheetName val="Lai_vay_14"/>
      <sheetName val="tra_von14"/>
      <sheetName val="KH_chi_tiet14"/>
      <sheetName val="XE_DAU14"/>
      <sheetName val="XE_XANG14"/>
      <sheetName val="Hat_114"/>
      <sheetName val="_H8_duong14"/>
      <sheetName val="Hat_7dg14"/>
      <sheetName val="TH_duong_1B14"/>
      <sheetName val="TH_cau_1B14"/>
      <sheetName val="cau_H114"/>
      <sheetName val="Son_dg14"/>
      <sheetName val="THKL_H914"/>
      <sheetName val="VAT_TU_NHAN_TXQN14"/>
      <sheetName val="bang_tong_ke_khoi_luong_vat_t14"/>
      <sheetName val="hcong_tkhe14"/>
      <sheetName val="VAT_TU_NHAN_TKHE14"/>
      <sheetName val="hcong_qn14"/>
      <sheetName val="VAT_TU_NHAN_(2)14"/>
      <sheetName val="CO_SO_DU_LIEU_PTVL14"/>
      <sheetName val="Thang_1214"/>
      <sheetName val="Thang_115"/>
      <sheetName val="Thang_12_(2)14"/>
      <sheetName val="Thang_0114"/>
      <sheetName val="TH_mau_moi_tu_T1014"/>
      <sheetName val="Tong_hop_Quy_IV14"/>
      <sheetName val="data07fib"/>
      <sheetName val="data08fib"/>
      <sheetName val="data09fib"/>
      <sheetName val="Package1"/>
      <sheetName val="Dept code"/>
      <sheetName val="docket"/>
      <sheetName val="Line code"/>
      <sheetName val="PSB.TB"/>
      <sheetName val="Weekly"/>
      <sheetName val="transfer"/>
      <sheetName val="X"/>
      <sheetName val="è"/>
      <sheetName val="2012"/>
      <sheetName val="DS_10"/>
      <sheetName val="TK11_x0018_"/>
      <sheetName val="Sprachelemente"/>
      <sheetName val="theo doi sach T11"/>
      <sheetName val="Record CR"/>
      <sheetName val="U102-U104 Detail"/>
      <sheetName val="TB"/>
      <sheetName val="TB_220"/>
      <sheetName val="ctdz10"/>
      <sheetName val="Phuc loi׮"/>
      <sheetName val="Phuc loiԼ"/>
      <sheetName val="Phuc loiע_x0000__x0000__x0000_Ꮆ最"/>
      <sheetName val="DATA10"/>
      <sheetName val="DATA1"/>
      <sheetName val="t_x0005_"/>
      <sheetName val="t&lt;"/>
      <sheetName val="t_x001c_"/>
      <sheetName val="CPLT"/>
      <sheetName val="BAL42"/>
      <sheetName val="Breakeven Analysis"/>
      <sheetName val="CST1198"/>
      <sheetName val="Daily Record"/>
      <sheetName val="gene0402AMT&gt;0"/>
      <sheetName val="대구"/>
      <sheetName val="GTGT2004"/>
      <sheetName val="TNDN2004"/>
      <sheetName val="ChitietTNDN"/>
      <sheetName val="Dukien2005"/>
      <sheetName val="Dangkyluong05"/>
      <sheetName val="99원가원판"/>
      <sheetName val="Allocation-out"/>
      <sheetName val="kh(r)"/>
      <sheetName val="Справочник статей ОРЕХ"/>
      <sheetName val="Справочник МВЗ-ЦФО "/>
      <sheetName val="справочники разные"/>
      <sheetName val="справоч САРЕХ 2 уровень"/>
      <sheetName val="справочн САРЕХ 1 уровень"/>
      <sheetName val="Блоки"/>
      <sheetName val="Справочник ОРЕХ I и II уровни"/>
      <sheetName val="Справочник Блоки"/>
      <sheetName val="Справочник структ. предп.ЦФО"/>
      <sheetName val="vs"/>
      <sheetName val="HD"/>
      <sheetName val="VB"/>
      <sheetName val="DGTH_CT"/>
      <sheetName val="1-TH"/>
      <sheetName val="KHAI THAC"/>
      <sheetName val="XN XAY LAP"/>
      <sheetName val="CO DIEN"/>
      <sheetName val="Y TE"/>
      <sheetName val="T.T"/>
      <sheetName val="XN KHOAN"/>
      <sheetName val="NI PI"/>
      <sheetName val="CONG TAC"/>
      <sheetName val="THBCOM 12-03"/>
      <sheetName val="BEST FOODS"/>
      <sheetName val="6.0 DGCT"/>
      <sheetName val="Parameters"/>
      <sheetName val="Rev domes 17"/>
      <sheetName val="Control"/>
      <sheetName val="5%"/>
      <sheetName val="Project Data"/>
      <sheetName val="bo ma"/>
      <sheetName val="TH06"/>
      <sheetName val="SLTB PT T06"/>
      <sheetName val="VT Nhap - Xuat T06"/>
      <sheetName val="Hướng dẫn"/>
      <sheetName val="Nhap_VT_oto1"/>
      <sheetName val="Don_gia1"/>
      <sheetName val="Project_Data1"/>
      <sheetName val="Check_C1"/>
      <sheetName val="bo_ma1"/>
      <sheetName val="SLTB_PT_T061"/>
      <sheetName val="VT_Nhap_-_Xuat_T061"/>
      <sheetName val="Hướng_dẫn1"/>
      <sheetName val="Nhap_VT_oto"/>
      <sheetName val="Don_gia"/>
      <sheetName val="Project_Data"/>
      <sheetName val="Check_C"/>
      <sheetName val="bo_ma"/>
      <sheetName val="SLTB_PT_T06"/>
      <sheetName val="VT_Nhap_-_Xuat_T06"/>
      <sheetName val="Hướng_dẫn"/>
      <sheetName val="PTMQT"/>
      <sheetName val="Q1-0_x0000_"/>
      <sheetName val="ESTI."/>
      <sheetName val="Gr"/>
      <sheetName val="P7_HO Termination 07"/>
      <sheetName val="Aging"/>
      <sheetName val="Credit"/>
      <sheetName val="CustList"/>
      <sheetName val="Info"/>
      <sheetName val="Tool"/>
      <sheetName val="ton"/>
      <sheetName val="Thông tin"/>
      <sheetName val="IBs"/>
      <sheetName val="BJ1"/>
      <sheetName val="BJ0"/>
      <sheetName val="BJc"/>
      <sheetName val="Bang CDTK"/>
      <sheetName val="FF-2"/>
      <sheetName val="LUþ"/>
      <sheetName val="NKY"/>
      <sheetName val="dongiaTH "/>
      <sheetName val="dongiaTH_"/>
      <sheetName val="CompanyValTable"/>
      <sheetName val="CTNX"/>
      <sheetName val="Data2013"/>
      <sheetName val="CDKT01"/>
      <sheetName val="TC01"/>
      <sheetName val="TC nguon"/>
      <sheetName val="NV01"/>
      <sheetName val="CNo"/>
      <sheetName val="BC Tai san"/>
      <sheetName val="Xac nhan kho bac"/>
      <sheetName val="SOE - USD"/>
      <sheetName val="SOE-EUR"/>
      <sheetName val="BC TKTU-ADB"/>
      <sheetName val="BC TKTU-AFD"/>
      <sheetName val="Bao cao GT KL XDCB thuc hien"/>
      <sheetName val="KL datdaolap "/>
      <sheetName val="Chi tiet ma"/>
      <sheetName val="BU9-10_x0000__x0000__x0000__x0015_[PIPE-03E.XLS]BU10-11"/>
      <sheetName val="Nnh1-2+80_x0000__x0000__x0000__x0000__x0019_[PIPE-03E.XLS]MD1"/>
      <sheetName val="Mnh0-1_x0000__x0000__x0000__x0014_[PIPE-03E.XLS]Nnh0-1_x0000_"/>
      <sheetName val="EDITPAGE"/>
      <sheetName val="ton T1"/>
      <sheetName val="thang 2"/>
      <sheetName val="Thang1"/>
      <sheetName val="loai cd"/>
      <sheetName val="loai khac"/>
      <sheetName val="26+180-000.2"/>
      <sheetName val="26+180.Sub0"/>
      <sheetName val="26+960-23+150.12"/>
      <sheetName val="BangkeNX"/>
      <sheetName val="SoTHVT"/>
      <sheetName val="設備仕様一覧"/>
      <sheetName val="新ｶﾞｽ設計"/>
      <sheetName val="Quotation(Ref)byPOLYCO"/>
      <sheetName val="CDV"/>
      <sheetName val="HSXL"/>
      <sheetName val="cuoc13"/>
      <sheetName val="Đơn giá kết cấu"/>
      <sheetName val="Elec LG"/>
      <sheetName val="Doi so"/>
      <sheetName val="BMS"/>
      <sheetName val="20110731수금"/>
      <sheetName val="상세"/>
      <sheetName val="외상매출금시산"/>
      <sheetName val="Reference"/>
      <sheetName val="table"/>
      <sheetName val="Dec3_x0000_"/>
      <sheetName val="T진도"/>
      <sheetName val="Report_WH"/>
      <sheetName val="JANTB"/>
      <sheetName val="Report KPI "/>
      <sheetName val="Sau do~g"/>
      <sheetName val="detial TSA"/>
      <sheetName val="K242 K98"/>
      <sheetName val="Chh tiet - Dv lap"/>
      <sheetName val="Phuc loiע"/>
      <sheetName val="P&amp;L"/>
      <sheetName val="Data-creditor"/>
      <sheetName val="GS"/>
      <sheetName val="FF-50"/>
      <sheetName val="PL"/>
      <sheetName val="Lban"/>
      <sheetName val="Parameter"/>
      <sheetName val="conbs"/>
      <sheetName val="Tinh KH"/>
      <sheetName val="수입"/>
      <sheetName val="DM Dân tộc"/>
      <sheetName val="DM Tỉnh thành"/>
      <sheetName val="DM Tôn giáo"/>
      <sheetName val="DS NHAN VIEN NMHM"/>
      <sheetName val="M201"/>
      <sheetName val="Deferred Sales Aug04"/>
      <sheetName val="Deferred Sales Dec04"/>
      <sheetName val="[PIPE-03E.XLS]__Kaefer_delhi__2"/>
      <sheetName val="Quotation AREA"/>
      <sheetName val="Tra Cứu"/>
      <sheetName val="Tai khoan"/>
      <sheetName val="KH-200"/>
      <sheetName val="Caod"/>
      <sheetName val="CaodÈ"/>
      <sheetName val="DaÈ"/>
      <sheetName val="Daþ"/>
      <sheetName val="CTTra"/>
      <sheetName val="dg285"/>
      <sheetName val="NC"/>
      <sheetName val="nphꗃ〒_x0005_"/>
      <sheetName val="DG "/>
      <sheetName val="II.5.B"/>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sheetData sheetId="339"/>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refreshError="1"/>
      <sheetData sheetId="636" refreshError="1"/>
      <sheetData sheetId="637" refreshError="1"/>
      <sheetData sheetId="638" refreshError="1"/>
      <sheetData sheetId="639" refreshError="1"/>
      <sheetData sheetId="640"/>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sheetData sheetId="88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refreshError="1"/>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refreshError="1"/>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sheetData sheetId="1241"/>
      <sheetData sheetId="1242"/>
      <sheetData sheetId="1243"/>
      <sheetData sheetId="1244"/>
      <sheetData sheetId="1245"/>
      <sheetData sheetId="1246"/>
      <sheetData sheetId="1247"/>
      <sheetData sheetId="1248"/>
      <sheetData sheetId="1249"/>
      <sheetData sheetId="1250" refreshError="1"/>
      <sheetData sheetId="1251" refreshError="1"/>
      <sheetData sheetId="1252" refreshError="1"/>
      <sheetData sheetId="1253" refreshError="1"/>
      <sheetData sheetId="1254"/>
      <sheetData sheetId="1255"/>
      <sheetData sheetId="1256"/>
      <sheetData sheetId="1257"/>
      <sheetData sheetId="1258"/>
      <sheetData sheetId="1259"/>
      <sheetData sheetId="1260"/>
      <sheetData sheetId="1261"/>
      <sheetData sheetId="1262"/>
      <sheetData sheetId="1263"/>
      <sheetData sheetId="1264" refreshError="1"/>
      <sheetData sheetId="1265" refreshError="1"/>
      <sheetData sheetId="1266" refreshError="1"/>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refreshError="1"/>
      <sheetData sheetId="1288" refreshError="1"/>
      <sheetData sheetId="1289" refreshError="1"/>
      <sheetData sheetId="1290" refreshError="1"/>
      <sheetData sheetId="1291"/>
      <sheetData sheetId="1292"/>
      <sheetData sheetId="1293" refreshError="1"/>
      <sheetData sheetId="1294" refreshError="1"/>
      <sheetData sheetId="1295"/>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sheetData sheetId="1335"/>
      <sheetData sheetId="1336"/>
      <sheetData sheetId="1337"/>
      <sheetData sheetId="1338"/>
      <sheetData sheetId="1339"/>
      <sheetData sheetId="1340"/>
      <sheetData sheetId="134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sheetData sheetId="1524" refreshError="1"/>
      <sheetData sheetId="1525" refreshError="1"/>
      <sheetData sheetId="1526" refreshError="1"/>
      <sheetData sheetId="1527"/>
      <sheetData sheetId="1528" refreshError="1"/>
      <sheetData sheetId="1529" refreshError="1"/>
      <sheetData sheetId="1530" refreshError="1"/>
      <sheetData sheetId="1531" refreshError="1"/>
      <sheetData sheetId="1532" refreshError="1"/>
      <sheetData sheetId="1533"/>
      <sheetData sheetId="1534"/>
      <sheetData sheetId="1535"/>
      <sheetData sheetId="1536"/>
      <sheetData sheetId="1537"/>
      <sheetData sheetId="1538"/>
      <sheetData sheetId="1539" refreshError="1"/>
      <sheetData sheetId="1540" refreshError="1"/>
      <sheetData sheetId="1541"/>
      <sheetData sheetId="1542" refreshError="1"/>
      <sheetData sheetId="1543" refreshError="1"/>
      <sheetData sheetId="1544" refreshError="1"/>
      <sheetData sheetId="1545" refreshError="1"/>
      <sheetData sheetId="1546"/>
      <sheetData sheetId="1547"/>
      <sheetData sheetId="1548"/>
      <sheetData sheetId="1549"/>
      <sheetData sheetId="1550"/>
      <sheetData sheetId="1551"/>
      <sheetData sheetId="1552" refreshError="1"/>
      <sheetData sheetId="1553" refreshError="1"/>
      <sheetData sheetId="1554"/>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refreshError="1"/>
      <sheetData sheetId="1583" refreshError="1"/>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refreshError="1"/>
      <sheetData sheetId="1606" refreshError="1"/>
      <sheetData sheetId="1607" refreshError="1"/>
      <sheetData sheetId="1608"/>
      <sheetData sheetId="1609"/>
      <sheetData sheetId="1610" refreshError="1"/>
      <sheetData sheetId="1611" refreshError="1"/>
      <sheetData sheetId="1612" refreshError="1"/>
      <sheetData sheetId="1613" refreshError="1"/>
      <sheetData sheetId="1614" refreshError="1"/>
      <sheetData sheetId="1615"/>
      <sheetData sheetId="1616"/>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sheetData sheetId="1657" refreshError="1"/>
      <sheetData sheetId="1658"/>
      <sheetData sheetId="1659"/>
      <sheetData sheetId="1660"/>
      <sheetData sheetId="1661"/>
      <sheetData sheetId="1662"/>
      <sheetData sheetId="1663" refreshError="1"/>
      <sheetData sheetId="1664" refreshError="1"/>
      <sheetData sheetId="1665" refreshError="1"/>
      <sheetData sheetId="1666" refreshError="1"/>
      <sheetData sheetId="1667" refreshError="1"/>
      <sheetData sheetId="1668" refreshError="1"/>
      <sheetData sheetId="1669"/>
      <sheetData sheetId="1670"/>
      <sheetData sheetId="167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sheetData sheetId="1891"/>
      <sheetData sheetId="1892"/>
      <sheetData sheetId="1893" refreshError="1"/>
      <sheetData sheetId="1894"/>
      <sheetData sheetId="1895" refreshError="1"/>
      <sheetData sheetId="1896" refreshError="1"/>
      <sheetData sheetId="1897"/>
      <sheetData sheetId="1898" refreshError="1"/>
      <sheetData sheetId="1899" refreshError="1"/>
      <sheetData sheetId="1900" refreshError="1"/>
      <sheetData sheetId="1901" refreshError="1"/>
      <sheetData sheetId="1902" refreshError="1"/>
      <sheetData sheetId="1903" refreshError="1"/>
      <sheetData sheetId="1904"/>
      <sheetData sheetId="1905"/>
      <sheetData sheetId="1906"/>
      <sheetData sheetId="1907"/>
      <sheetData sheetId="1908"/>
      <sheetData sheetId="1909"/>
      <sheetData sheetId="1910"/>
      <sheetData sheetId="1911"/>
      <sheetData sheetId="1912" refreshError="1"/>
      <sheetData sheetId="1913" refreshError="1"/>
      <sheetData sheetId="1914" refreshError="1"/>
      <sheetData sheetId="1915" refreshError="1"/>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refreshError="1"/>
      <sheetData sheetId="2220" refreshError="1"/>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refreshError="1"/>
      <sheetData sheetId="2486" refreshError="1"/>
      <sheetData sheetId="2487"/>
      <sheetData sheetId="2488"/>
      <sheetData sheetId="2489"/>
      <sheetData sheetId="2490"/>
      <sheetData sheetId="2491" refreshError="1"/>
      <sheetData sheetId="2492" refreshError="1"/>
      <sheetData sheetId="2493"/>
      <sheetData sheetId="2494" refreshError="1"/>
      <sheetData sheetId="2495" refreshError="1"/>
      <sheetData sheetId="2496" refreshError="1"/>
      <sheetData sheetId="2497" refreshError="1"/>
      <sheetData sheetId="2498" refreshError="1"/>
      <sheetData sheetId="2499" refreshError="1"/>
      <sheetData sheetId="2500" refreshError="1"/>
      <sheetData sheetId="2501"/>
      <sheetData sheetId="2502"/>
      <sheetData sheetId="2503"/>
      <sheetData sheetId="2504"/>
      <sheetData sheetId="2505"/>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sheetData sheetId="2528"/>
      <sheetData sheetId="2529" refreshError="1"/>
      <sheetData sheetId="2530" refreshError="1"/>
      <sheetData sheetId="2531" refreshError="1"/>
      <sheetData sheetId="2532" refreshError="1"/>
      <sheetData sheetId="2533" refreshError="1"/>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refreshError="1"/>
      <sheetData sheetId="2569"/>
      <sheetData sheetId="2570"/>
      <sheetData sheetId="2571"/>
      <sheetData sheetId="2572"/>
      <sheetData sheetId="2573"/>
      <sheetData sheetId="2574"/>
      <sheetData sheetId="2575" refreshError="1"/>
      <sheetData sheetId="2576" refreshError="1"/>
      <sheetData sheetId="2577" refreshError="1"/>
      <sheetData sheetId="2578" refreshError="1"/>
      <sheetData sheetId="2579" refreshError="1"/>
      <sheetData sheetId="2580" refreshError="1"/>
      <sheetData sheetId="2581"/>
      <sheetData sheetId="2582"/>
      <sheetData sheetId="2583"/>
      <sheetData sheetId="2584"/>
      <sheetData sheetId="2585" refreshError="1"/>
      <sheetData sheetId="2586" refreshError="1"/>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refreshError="1"/>
      <sheetData sheetId="2615" refreshError="1"/>
      <sheetData sheetId="2616" refreshError="1"/>
      <sheetData sheetId="2617" refreshError="1"/>
      <sheetData sheetId="2618"/>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sheetData sheetId="2631" refreshError="1"/>
      <sheetData sheetId="2632" refreshError="1"/>
      <sheetData sheetId="2633" refreshError="1"/>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refreshError="1"/>
      <sheetData sheetId="2659" refreshError="1"/>
      <sheetData sheetId="2660" refreshError="1"/>
      <sheetData sheetId="2661"/>
      <sheetData sheetId="2662"/>
      <sheetData sheetId="2663"/>
      <sheetData sheetId="2664"/>
      <sheetData sheetId="2665"/>
      <sheetData sheetId="2666"/>
      <sheetData sheetId="2667"/>
      <sheetData sheetId="2668" refreshError="1"/>
      <sheetData sheetId="2669"/>
      <sheetData sheetId="2670"/>
      <sheetData sheetId="2671"/>
      <sheetData sheetId="2672"/>
      <sheetData sheetId="2673"/>
      <sheetData sheetId="2674" refreshError="1"/>
      <sheetData sheetId="2675"/>
      <sheetData sheetId="2676"/>
      <sheetData sheetId="2677"/>
      <sheetData sheetId="2678"/>
      <sheetData sheetId="2679"/>
      <sheetData sheetId="2680" refreshError="1"/>
      <sheetData sheetId="2681" refreshError="1"/>
      <sheetData sheetId="2682" refreshError="1"/>
      <sheetData sheetId="2683" refreshError="1"/>
      <sheetData sheetId="2684" refreshError="1"/>
      <sheetData sheetId="2685" refreshError="1"/>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sheetData sheetId="2794" refreshError="1"/>
      <sheetData sheetId="2795" refreshError="1"/>
      <sheetData sheetId="2796" refreshError="1"/>
      <sheetData sheetId="2797" refreshError="1"/>
      <sheetData sheetId="2798" refreshError="1"/>
      <sheetData sheetId="2799"/>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sheetData sheetId="2819"/>
      <sheetData sheetId="2820"/>
      <sheetData sheetId="282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refreshError="1"/>
      <sheetData sheetId="2857"/>
      <sheetData sheetId="2858"/>
      <sheetData sheetId="2859"/>
      <sheetData sheetId="2860" refreshError="1"/>
      <sheetData sheetId="2861" refreshError="1"/>
      <sheetData sheetId="2862"/>
      <sheetData sheetId="2863"/>
      <sheetData sheetId="2864"/>
      <sheetData sheetId="2865"/>
      <sheetData sheetId="2866"/>
      <sheetData sheetId="2867"/>
      <sheetData sheetId="2868"/>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sheetData sheetId="2883" refreshError="1"/>
      <sheetData sheetId="2884" refreshError="1"/>
      <sheetData sheetId="2885" refreshError="1"/>
      <sheetData sheetId="2886" refreshError="1"/>
      <sheetData sheetId="2887"/>
      <sheetData sheetId="2888" refreshError="1"/>
      <sheetData sheetId="2889"/>
      <sheetData sheetId="2890"/>
      <sheetData sheetId="2891"/>
      <sheetData sheetId="2892"/>
      <sheetData sheetId="2893"/>
      <sheetData sheetId="2894"/>
      <sheetData sheetId="2895" refreshError="1"/>
      <sheetData sheetId="2896" refreshError="1"/>
      <sheetData sheetId="2897" refreshError="1"/>
      <sheetData sheetId="2898"/>
      <sheetData sheetId="2899" refreshError="1"/>
      <sheetData sheetId="2900" refreshError="1"/>
      <sheetData sheetId="2901"/>
      <sheetData sheetId="2902"/>
      <sheetData sheetId="2903" refreshError="1"/>
      <sheetData sheetId="2904" refreshError="1"/>
      <sheetData sheetId="2905" refreshError="1"/>
      <sheetData sheetId="2906" refreshError="1"/>
      <sheetData sheetId="2907"/>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sheetData sheetId="2950" refreshError="1"/>
      <sheetData sheetId="2951"/>
      <sheetData sheetId="2952"/>
      <sheetData sheetId="2953"/>
      <sheetData sheetId="2954"/>
      <sheetData sheetId="2955"/>
      <sheetData sheetId="2956"/>
      <sheetData sheetId="2957"/>
      <sheetData sheetId="2958"/>
      <sheetData sheetId="2959"/>
      <sheetData sheetId="2960"/>
      <sheetData sheetId="296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sheetData sheetId="2986"/>
      <sheetData sheetId="2987"/>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sheetData sheetId="2999"/>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sheetData sheetId="3190"/>
      <sheetData sheetId="3191"/>
      <sheetData sheetId="3192"/>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sheetData sheetId="3208"/>
      <sheetData sheetId="3209"/>
      <sheetData sheetId="3210"/>
      <sheetData sheetId="3211"/>
      <sheetData sheetId="3212"/>
      <sheetData sheetId="3213"/>
      <sheetData sheetId="3214"/>
      <sheetData sheetId="3215"/>
      <sheetData sheetId="3216"/>
      <sheetData sheetId="3217"/>
      <sheetData sheetId="3218"/>
      <sheetData sheetId="3219"/>
      <sheetData sheetId="3220" refreshError="1"/>
      <sheetData sheetId="3221" refreshError="1"/>
      <sheetData sheetId="3222" refreshError="1"/>
      <sheetData sheetId="3223" refreshError="1"/>
      <sheetData sheetId="3224"/>
      <sheetData sheetId="3225"/>
      <sheetData sheetId="3226"/>
      <sheetData sheetId="3227"/>
      <sheetData sheetId="3228"/>
      <sheetData sheetId="3229"/>
      <sheetData sheetId="3230"/>
      <sheetData sheetId="3231"/>
      <sheetData sheetId="3232"/>
      <sheetData sheetId="3233"/>
      <sheetData sheetId="3234"/>
      <sheetData sheetId="3235" refreshError="1"/>
      <sheetData sheetId="3236"/>
      <sheetData sheetId="3237"/>
      <sheetData sheetId="3238"/>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sheetData sheetId="3392"/>
      <sheetData sheetId="3393"/>
      <sheetData sheetId="3394"/>
      <sheetData sheetId="3395"/>
      <sheetData sheetId="3396"/>
      <sheetData sheetId="3397"/>
      <sheetData sheetId="3398"/>
      <sheetData sheetId="3399"/>
      <sheetData sheetId="3400" refreshError="1"/>
      <sheetData sheetId="3401" refreshError="1"/>
      <sheetData sheetId="3402" refreshError="1"/>
      <sheetData sheetId="3403" refreshError="1"/>
      <sheetData sheetId="3404" refreshError="1"/>
      <sheetData sheetId="3405" refreshError="1"/>
      <sheetData sheetId="3406" refreshError="1"/>
      <sheetData sheetId="3407"/>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sheetData sheetId="3471"/>
      <sheetData sheetId="3472"/>
      <sheetData sheetId="3473"/>
      <sheetData sheetId="3474"/>
      <sheetData sheetId="3475"/>
      <sheetData sheetId="3476"/>
      <sheetData sheetId="3477"/>
      <sheetData sheetId="3478"/>
      <sheetData sheetId="3479"/>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sheetData sheetId="355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sheetData sheetId="3604"/>
      <sheetData sheetId="3605" refreshError="1"/>
      <sheetData sheetId="3606" refreshError="1"/>
      <sheetData sheetId="3607" refreshError="1"/>
      <sheetData sheetId="3608" refreshError="1"/>
      <sheetData sheetId="3609" refreshError="1"/>
      <sheetData sheetId="3610" refreshError="1"/>
      <sheetData sheetId="3611" refreshError="1"/>
      <sheetData sheetId="3612"/>
      <sheetData sheetId="3613"/>
      <sheetData sheetId="3614" refreshError="1"/>
      <sheetData sheetId="3615" refreshError="1"/>
      <sheetData sheetId="3616" refreshError="1"/>
      <sheetData sheetId="3617" refreshError="1"/>
      <sheetData sheetId="3618"/>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row r="3">
          <cell r="A3" t="str">
            <v>Ban hành kèm theo Quyết định số: 237/QĐ-VNPT Net-KHĐT ngày 10/02/2020</v>
          </cell>
        </row>
      </sheetData>
      <sheetData sheetId="4007"/>
      <sheetData sheetId="4008">
        <row r="3">
          <cell r="A3" t="str">
            <v>Ban hành kèm theo Quyết định số: 237/QĐ-VNPT Net-KHĐT ngày 10/02/2020</v>
          </cell>
        </row>
      </sheetData>
      <sheetData sheetId="4009"/>
      <sheetData sheetId="4010"/>
      <sheetData sheetId="4011"/>
      <sheetData sheetId="4012"/>
      <sheetData sheetId="4013">
        <row r="3">
          <cell r="A3" t="str">
            <v>Ban hành kèm theo Quyết định số: 237/QĐ-VNPT Net-KHĐT ngày 10/02/2020</v>
          </cell>
        </row>
      </sheetData>
      <sheetData sheetId="4014"/>
      <sheetData sheetId="4015">
        <row r="3">
          <cell r="A3" t="str">
            <v>Ban hành kèm theo Quyết định số: 237/QĐ-VNPT Net-KHĐT ngày 10/02/2020</v>
          </cell>
        </row>
      </sheetData>
      <sheetData sheetId="4016"/>
      <sheetData sheetId="4017">
        <row r="3">
          <cell r="A3" t="str">
            <v>Ban hành kèm theo Quyết định số: 237/QĐ-VNPT Net-KHĐT ngày 10/02/2020</v>
          </cell>
        </row>
      </sheetData>
      <sheetData sheetId="4018"/>
      <sheetData sheetId="4019"/>
      <sheetData sheetId="4020"/>
      <sheetData sheetId="4021"/>
      <sheetData sheetId="4022">
        <row r="3">
          <cell r="A3" t="str">
            <v>Ban hành kèm theo Quyết định số: 237/QĐ-VNPT Net-KHĐT ngày 10/02/2020</v>
          </cell>
        </row>
      </sheetData>
      <sheetData sheetId="4023"/>
      <sheetData sheetId="4024">
        <row r="3">
          <cell r="A3" t="str">
            <v>Ban hành kèm theo Quyết định số: 237/QĐ-VNPT Net-KHĐT ngày 10/02/2020</v>
          </cell>
        </row>
      </sheetData>
      <sheetData sheetId="4025"/>
      <sheetData sheetId="4026"/>
      <sheetData sheetId="4027"/>
      <sheetData sheetId="4028"/>
      <sheetData sheetId="4029"/>
      <sheetData sheetId="4030"/>
      <sheetData sheetId="4031">
        <row r="3">
          <cell r="A3" t="str">
            <v>Ban hành kèm theo Quyết định số: 237/QĐ-VNPT Net-KHĐT ngày 10/02/2020</v>
          </cell>
        </row>
      </sheetData>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row r="3">
          <cell r="A3" t="str">
            <v>Ban hành kèm theo Quyết định số: 237/QĐ-VNPT Net-KHĐT ngày 10/02/2020</v>
          </cell>
        </row>
      </sheetData>
      <sheetData sheetId="4047"/>
      <sheetData sheetId="4048">
        <row r="3">
          <cell r="A3" t="str">
            <v>Ban hành kèm theo Quyết định số: 237/QĐ-VNPT Net-KHĐT ngày 10/02/2020</v>
          </cell>
        </row>
      </sheetData>
      <sheetData sheetId="4049"/>
      <sheetData sheetId="4050"/>
      <sheetData sheetId="4051"/>
      <sheetData sheetId="4052"/>
      <sheetData sheetId="4053">
        <row r="3">
          <cell r="A3" t="str">
            <v>Ban hành kèm theo Quyết định số: 237/QĐ-VNPT Net-KHĐT ngày 10/02/2020</v>
          </cell>
        </row>
      </sheetData>
      <sheetData sheetId="4054"/>
      <sheetData sheetId="4055">
        <row r="3">
          <cell r="A3" t="str">
            <v>Ban hành kèm theo Quyết định số: 237/QĐ-VNPT Net-KHĐT ngày 10/02/2020</v>
          </cell>
        </row>
      </sheetData>
      <sheetData sheetId="4056"/>
      <sheetData sheetId="4057">
        <row r="3">
          <cell r="A3" t="str">
            <v>Ban hành kèm theo Quyết định số: 237/QĐ-VNPT Net-KHĐT ngày 10/02/2020</v>
          </cell>
        </row>
      </sheetData>
      <sheetData sheetId="4058"/>
      <sheetData sheetId="4059"/>
      <sheetData sheetId="4060"/>
      <sheetData sheetId="4061"/>
      <sheetData sheetId="4062">
        <row r="3">
          <cell r="A3" t="str">
            <v>Ban hành kèm theo Quyết định số: 237/QĐ-VNPT Net-KHĐT ngày 10/02/2020</v>
          </cell>
        </row>
      </sheetData>
      <sheetData sheetId="4063"/>
      <sheetData sheetId="4064">
        <row r="3">
          <cell r="A3" t="str">
            <v>Ban hành kèm theo Quyết định số: 237/QĐ-VNPT Net-KHĐT ngày 10/02/2020</v>
          </cell>
        </row>
      </sheetData>
      <sheetData sheetId="4065"/>
      <sheetData sheetId="4066"/>
      <sheetData sheetId="4067"/>
      <sheetData sheetId="4068"/>
      <sheetData sheetId="4069"/>
      <sheetData sheetId="4070"/>
      <sheetData sheetId="4071">
        <row r="3">
          <cell r="A3" t="str">
            <v>Ban hành kèm theo Quyết định số: 237/QĐ-VNPT Net-KHĐT ngày 10/02/2020</v>
          </cell>
        </row>
      </sheetData>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row r="3">
          <cell r="A3" t="str">
            <v>Ban hành kèm theo Quyết định số: 237/QĐ-VNPT Net-KHĐT ngày 10/02/2020</v>
          </cell>
        </row>
      </sheetData>
      <sheetData sheetId="4094"/>
      <sheetData sheetId="4095">
        <row r="3">
          <cell r="A3" t="str">
            <v>Ban hành kèm theo Quyết định số: 237/QĐ-VNPT Net-KHĐT ngày 10/02/2020</v>
          </cell>
        </row>
      </sheetData>
      <sheetData sheetId="4096"/>
      <sheetData sheetId="4097"/>
      <sheetData sheetId="4098"/>
      <sheetData sheetId="4099"/>
      <sheetData sheetId="4100"/>
      <sheetData sheetId="4101"/>
      <sheetData sheetId="4102">
        <row r="3">
          <cell r="A3" t="str">
            <v>Ban hành kèm theo Quyết định số: 237/QĐ-VNPT Net-KHĐT ngày 10/02/2020</v>
          </cell>
        </row>
      </sheetData>
      <sheetData sheetId="4103"/>
      <sheetData sheetId="4104">
        <row r="3">
          <cell r="A3" t="str">
            <v>Ban hành kèm theo Quyết định số: 237/QĐ-VNPT Net-KHĐT ngày 10/02/2020</v>
          </cell>
        </row>
      </sheetData>
      <sheetData sheetId="4105"/>
      <sheetData sheetId="4106"/>
      <sheetData sheetId="4107"/>
      <sheetData sheetId="4108"/>
      <sheetData sheetId="4109"/>
      <sheetData sheetId="4110"/>
      <sheetData sheetId="4111">
        <row r="3">
          <cell r="A3" t="str">
            <v>Ban hành kèm theo Quyết định số: 237/QĐ-VNPT Net-KHĐT ngày 10/02/2020</v>
          </cell>
        </row>
      </sheetData>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sheetData sheetId="13846"/>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refreshError="1"/>
      <sheetData sheetId="14218"/>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refreshError="1"/>
      <sheetData sheetId="14231"/>
      <sheetData sheetId="14232" refreshError="1"/>
      <sheetData sheetId="14233" refreshError="1"/>
      <sheetData sheetId="14234" refreshError="1"/>
      <sheetData sheetId="14235" refreshError="1"/>
      <sheetData sheetId="14236" refreshError="1"/>
      <sheetData sheetId="14237" refreshError="1"/>
      <sheetData sheetId="14238" refreshError="1"/>
      <sheetData sheetId="14239"/>
      <sheetData sheetId="14240"/>
      <sheetData sheetId="14241" refreshError="1"/>
      <sheetData sheetId="14242" refreshError="1"/>
      <sheetData sheetId="14243"/>
      <sheetData sheetId="14244" refreshError="1"/>
      <sheetData sheetId="14245" refreshError="1"/>
      <sheetData sheetId="14246" refreshError="1"/>
      <sheetData sheetId="14247"/>
      <sheetData sheetId="14248" refreshError="1"/>
      <sheetData sheetId="14249" refreshError="1"/>
      <sheetData sheetId="14250"/>
      <sheetData sheetId="14251"/>
      <sheetData sheetId="14252"/>
      <sheetData sheetId="14253" refreshError="1"/>
      <sheetData sheetId="14254"/>
      <sheetData sheetId="14255"/>
      <sheetData sheetId="14256" refreshError="1"/>
      <sheetData sheetId="14257"/>
      <sheetData sheetId="14258"/>
      <sheetData sheetId="14259"/>
      <sheetData sheetId="14260"/>
      <sheetData sheetId="14261"/>
      <sheetData sheetId="14262"/>
      <sheetData sheetId="14263"/>
      <sheetData sheetId="14264"/>
      <sheetData sheetId="14265"/>
      <sheetData sheetId="14266"/>
      <sheetData sheetId="14267"/>
      <sheetData sheetId="14268"/>
      <sheetData sheetId="14269"/>
      <sheetData sheetId="14270"/>
      <sheetData sheetId="14271"/>
      <sheetData sheetId="14272"/>
      <sheetData sheetId="14273"/>
      <sheetData sheetId="14274"/>
      <sheetData sheetId="14275"/>
      <sheetData sheetId="14276"/>
      <sheetData sheetId="14277"/>
      <sheetData sheetId="14278"/>
      <sheetData sheetId="14279"/>
      <sheetData sheetId="14280"/>
      <sheetData sheetId="14281"/>
      <sheetData sheetId="14282"/>
      <sheetData sheetId="14283"/>
      <sheetData sheetId="14284"/>
      <sheetData sheetId="14285"/>
      <sheetData sheetId="14286"/>
      <sheetData sheetId="14287"/>
      <sheetData sheetId="14288"/>
      <sheetData sheetId="14289"/>
      <sheetData sheetId="14290"/>
      <sheetData sheetId="14291"/>
      <sheetData sheetId="14292"/>
      <sheetData sheetId="14293"/>
      <sheetData sheetId="14294"/>
      <sheetData sheetId="14295"/>
      <sheetData sheetId="14296"/>
      <sheetData sheetId="14297"/>
      <sheetData sheetId="14298"/>
      <sheetData sheetId="14299"/>
      <sheetData sheetId="14300"/>
      <sheetData sheetId="14301"/>
      <sheetData sheetId="14302"/>
      <sheetData sheetId="14303"/>
      <sheetData sheetId="14304"/>
      <sheetData sheetId="14305"/>
      <sheetData sheetId="14306"/>
      <sheetData sheetId="14307"/>
      <sheetData sheetId="14308"/>
      <sheetData sheetId="14309"/>
      <sheetData sheetId="14310"/>
      <sheetData sheetId="14311"/>
      <sheetData sheetId="14312"/>
      <sheetData sheetId="14313"/>
      <sheetData sheetId="14314"/>
      <sheetData sheetId="14315"/>
      <sheetData sheetId="14316"/>
      <sheetData sheetId="14317"/>
      <sheetData sheetId="14318"/>
      <sheetData sheetId="14319"/>
      <sheetData sheetId="14320"/>
      <sheetData sheetId="14321"/>
      <sheetData sheetId="14322"/>
      <sheetData sheetId="14323"/>
      <sheetData sheetId="14324"/>
      <sheetData sheetId="14325"/>
      <sheetData sheetId="14326"/>
      <sheetData sheetId="14327"/>
      <sheetData sheetId="14328"/>
      <sheetData sheetId="14329"/>
      <sheetData sheetId="14330"/>
      <sheetData sheetId="14331"/>
      <sheetData sheetId="14332"/>
      <sheetData sheetId="14333"/>
      <sheetData sheetId="14334"/>
      <sheetData sheetId="14335"/>
      <sheetData sheetId="14336"/>
      <sheetData sheetId="14337"/>
      <sheetData sheetId="14338"/>
      <sheetData sheetId="14339"/>
      <sheetData sheetId="14340"/>
      <sheetData sheetId="14341"/>
      <sheetData sheetId="14342"/>
      <sheetData sheetId="14343"/>
      <sheetData sheetId="14344"/>
      <sheetData sheetId="14345"/>
      <sheetData sheetId="14346"/>
      <sheetData sheetId="14347"/>
      <sheetData sheetId="14348"/>
      <sheetData sheetId="14349"/>
      <sheetData sheetId="14350"/>
      <sheetData sheetId="14351"/>
      <sheetData sheetId="14352"/>
      <sheetData sheetId="14353"/>
      <sheetData sheetId="14354"/>
      <sheetData sheetId="14355"/>
      <sheetData sheetId="14356"/>
      <sheetData sheetId="14357"/>
      <sheetData sheetId="14358"/>
      <sheetData sheetId="14359"/>
      <sheetData sheetId="14360"/>
      <sheetData sheetId="14361"/>
      <sheetData sheetId="14362"/>
      <sheetData sheetId="14363"/>
      <sheetData sheetId="14364"/>
      <sheetData sheetId="14365"/>
      <sheetData sheetId="14366"/>
      <sheetData sheetId="14367"/>
      <sheetData sheetId="14368"/>
      <sheetData sheetId="14369"/>
      <sheetData sheetId="14370"/>
      <sheetData sheetId="14371"/>
      <sheetData sheetId="14372"/>
      <sheetData sheetId="14373"/>
      <sheetData sheetId="14374"/>
      <sheetData sheetId="14375"/>
      <sheetData sheetId="14376"/>
      <sheetData sheetId="14377"/>
      <sheetData sheetId="14378"/>
      <sheetData sheetId="14379"/>
      <sheetData sheetId="14380"/>
      <sheetData sheetId="14381"/>
      <sheetData sheetId="14382"/>
      <sheetData sheetId="14383"/>
      <sheetData sheetId="14384"/>
      <sheetData sheetId="14385"/>
      <sheetData sheetId="14386"/>
      <sheetData sheetId="14387"/>
      <sheetData sheetId="14388"/>
      <sheetData sheetId="14389"/>
      <sheetData sheetId="14390"/>
      <sheetData sheetId="14391"/>
      <sheetData sheetId="14392"/>
      <sheetData sheetId="14393"/>
      <sheetData sheetId="14394"/>
      <sheetData sheetId="14395"/>
      <sheetData sheetId="14396"/>
      <sheetData sheetId="14397"/>
      <sheetData sheetId="14398"/>
      <sheetData sheetId="14399"/>
      <sheetData sheetId="14400"/>
      <sheetData sheetId="14401"/>
      <sheetData sheetId="14402"/>
      <sheetData sheetId="14403"/>
      <sheetData sheetId="14404"/>
      <sheetData sheetId="14405"/>
      <sheetData sheetId="14406"/>
      <sheetData sheetId="14407"/>
      <sheetData sheetId="14408"/>
      <sheetData sheetId="14409"/>
      <sheetData sheetId="14410"/>
      <sheetData sheetId="14411"/>
      <sheetData sheetId="14412"/>
      <sheetData sheetId="14413"/>
      <sheetData sheetId="14414"/>
      <sheetData sheetId="14415"/>
      <sheetData sheetId="14416"/>
      <sheetData sheetId="14417"/>
      <sheetData sheetId="14418"/>
      <sheetData sheetId="14419"/>
      <sheetData sheetId="14420"/>
      <sheetData sheetId="14421"/>
      <sheetData sheetId="14422"/>
      <sheetData sheetId="14423"/>
      <sheetData sheetId="14424"/>
      <sheetData sheetId="14425"/>
      <sheetData sheetId="14426"/>
      <sheetData sheetId="14427"/>
      <sheetData sheetId="14428"/>
      <sheetData sheetId="14429"/>
      <sheetData sheetId="14430"/>
      <sheetData sheetId="14431"/>
      <sheetData sheetId="14432"/>
      <sheetData sheetId="14433"/>
      <sheetData sheetId="14434"/>
      <sheetData sheetId="14435"/>
      <sheetData sheetId="14436"/>
      <sheetData sheetId="14437"/>
      <sheetData sheetId="14438"/>
      <sheetData sheetId="14439"/>
      <sheetData sheetId="14440"/>
      <sheetData sheetId="14441"/>
      <sheetData sheetId="14442"/>
      <sheetData sheetId="14443"/>
      <sheetData sheetId="14444"/>
      <sheetData sheetId="14445"/>
      <sheetData sheetId="14446"/>
      <sheetData sheetId="14447"/>
      <sheetData sheetId="14448"/>
      <sheetData sheetId="14449"/>
      <sheetData sheetId="14450"/>
      <sheetData sheetId="14451"/>
      <sheetData sheetId="14452"/>
      <sheetData sheetId="14453"/>
      <sheetData sheetId="14454"/>
      <sheetData sheetId="14455"/>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sheetData sheetId="14478"/>
      <sheetData sheetId="14479"/>
      <sheetData sheetId="14480"/>
      <sheetData sheetId="14481"/>
      <sheetData sheetId="14482"/>
      <sheetData sheetId="14483"/>
      <sheetData sheetId="14484"/>
      <sheetData sheetId="14485"/>
      <sheetData sheetId="14486"/>
      <sheetData sheetId="14487"/>
      <sheetData sheetId="14488"/>
      <sheetData sheetId="14489"/>
      <sheetData sheetId="14490"/>
      <sheetData sheetId="14491"/>
      <sheetData sheetId="14492"/>
      <sheetData sheetId="14493"/>
      <sheetData sheetId="14494"/>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sheetData sheetId="14511"/>
      <sheetData sheetId="14512"/>
      <sheetData sheetId="14513"/>
      <sheetData sheetId="14514"/>
      <sheetData sheetId="14515"/>
      <sheetData sheetId="14516"/>
      <sheetData sheetId="14517"/>
      <sheetData sheetId="14518"/>
      <sheetData sheetId="14519"/>
      <sheetData sheetId="14520"/>
      <sheetData sheetId="14521"/>
      <sheetData sheetId="14522"/>
      <sheetData sheetId="14523"/>
      <sheetData sheetId="14524"/>
      <sheetData sheetId="14525"/>
      <sheetData sheetId="14526"/>
      <sheetData sheetId="14527"/>
      <sheetData sheetId="14528"/>
      <sheetData sheetId="14529"/>
      <sheetData sheetId="14530"/>
      <sheetData sheetId="14531"/>
      <sheetData sheetId="14532"/>
      <sheetData sheetId="14533"/>
      <sheetData sheetId="14534"/>
      <sheetData sheetId="14535"/>
      <sheetData sheetId="14536"/>
      <sheetData sheetId="14537"/>
      <sheetData sheetId="14538"/>
      <sheetData sheetId="14539"/>
      <sheetData sheetId="14540"/>
      <sheetData sheetId="14541"/>
      <sheetData sheetId="14542"/>
      <sheetData sheetId="14543"/>
      <sheetData sheetId="14544"/>
      <sheetData sheetId="14545"/>
      <sheetData sheetId="14546"/>
      <sheetData sheetId="14547"/>
      <sheetData sheetId="14548"/>
      <sheetData sheetId="14549"/>
      <sheetData sheetId="14550"/>
      <sheetData sheetId="14551"/>
      <sheetData sheetId="14552"/>
      <sheetData sheetId="14553"/>
      <sheetData sheetId="14554"/>
      <sheetData sheetId="14555"/>
      <sheetData sheetId="14556"/>
      <sheetData sheetId="14557"/>
      <sheetData sheetId="14558"/>
      <sheetData sheetId="14559"/>
      <sheetData sheetId="14560"/>
      <sheetData sheetId="14561"/>
      <sheetData sheetId="14562"/>
      <sheetData sheetId="14563"/>
      <sheetData sheetId="14564"/>
      <sheetData sheetId="14565"/>
      <sheetData sheetId="14566"/>
      <sheetData sheetId="14567"/>
      <sheetData sheetId="14568"/>
      <sheetData sheetId="14569"/>
      <sheetData sheetId="14570"/>
      <sheetData sheetId="14571"/>
      <sheetData sheetId="14572"/>
      <sheetData sheetId="14573"/>
      <sheetData sheetId="14574"/>
      <sheetData sheetId="14575"/>
      <sheetData sheetId="14576"/>
      <sheetData sheetId="14577"/>
      <sheetData sheetId="14578"/>
      <sheetData sheetId="14579"/>
      <sheetData sheetId="14580"/>
      <sheetData sheetId="14581"/>
      <sheetData sheetId="14582"/>
      <sheetData sheetId="14583"/>
      <sheetData sheetId="14584"/>
      <sheetData sheetId="14585"/>
      <sheetData sheetId="14586"/>
      <sheetData sheetId="14587"/>
      <sheetData sheetId="14588"/>
      <sheetData sheetId="14589"/>
      <sheetData sheetId="14590"/>
      <sheetData sheetId="14591"/>
      <sheetData sheetId="14592"/>
      <sheetData sheetId="14593"/>
      <sheetData sheetId="14594"/>
      <sheetData sheetId="14595"/>
      <sheetData sheetId="14596"/>
      <sheetData sheetId="14597"/>
      <sheetData sheetId="14598"/>
      <sheetData sheetId="14599"/>
      <sheetData sheetId="14600"/>
      <sheetData sheetId="14601"/>
      <sheetData sheetId="14602"/>
      <sheetData sheetId="14603"/>
      <sheetData sheetId="14604"/>
      <sheetData sheetId="14605"/>
      <sheetData sheetId="14606"/>
      <sheetData sheetId="14607"/>
      <sheetData sheetId="14608"/>
      <sheetData sheetId="14609"/>
      <sheetData sheetId="14610"/>
      <sheetData sheetId="14611"/>
      <sheetData sheetId="14612"/>
      <sheetData sheetId="14613"/>
      <sheetData sheetId="14614"/>
      <sheetData sheetId="14615"/>
      <sheetData sheetId="14616"/>
      <sheetData sheetId="14617"/>
      <sheetData sheetId="14618"/>
      <sheetData sheetId="14619"/>
      <sheetData sheetId="14620"/>
      <sheetData sheetId="14621"/>
      <sheetData sheetId="14622"/>
      <sheetData sheetId="14623"/>
      <sheetData sheetId="14624"/>
      <sheetData sheetId="14625"/>
      <sheetData sheetId="14626"/>
      <sheetData sheetId="14627"/>
      <sheetData sheetId="14628"/>
      <sheetData sheetId="14629"/>
      <sheetData sheetId="14630"/>
      <sheetData sheetId="14631"/>
      <sheetData sheetId="14632"/>
      <sheetData sheetId="14633"/>
      <sheetData sheetId="14634"/>
      <sheetData sheetId="14635"/>
      <sheetData sheetId="14636"/>
      <sheetData sheetId="14637"/>
      <sheetData sheetId="14638"/>
      <sheetData sheetId="14639"/>
      <sheetData sheetId="14640"/>
      <sheetData sheetId="14641"/>
      <sheetData sheetId="14642"/>
      <sheetData sheetId="14643"/>
      <sheetData sheetId="14644"/>
      <sheetData sheetId="14645"/>
      <sheetData sheetId="14646"/>
      <sheetData sheetId="14647"/>
      <sheetData sheetId="14648"/>
      <sheetData sheetId="14649"/>
      <sheetData sheetId="14650"/>
      <sheetData sheetId="14651"/>
      <sheetData sheetId="14652"/>
      <sheetData sheetId="14653"/>
      <sheetData sheetId="14654"/>
      <sheetData sheetId="14655"/>
      <sheetData sheetId="14656"/>
      <sheetData sheetId="14657"/>
      <sheetData sheetId="14658"/>
      <sheetData sheetId="14659"/>
      <sheetData sheetId="14660"/>
      <sheetData sheetId="14661"/>
      <sheetData sheetId="14662"/>
      <sheetData sheetId="14663"/>
      <sheetData sheetId="14664"/>
      <sheetData sheetId="14665"/>
      <sheetData sheetId="14666"/>
      <sheetData sheetId="14667"/>
      <sheetData sheetId="14668"/>
      <sheetData sheetId="14669"/>
      <sheetData sheetId="14670"/>
      <sheetData sheetId="14671"/>
      <sheetData sheetId="14672"/>
      <sheetData sheetId="14673"/>
      <sheetData sheetId="14674"/>
      <sheetData sheetId="14675"/>
      <sheetData sheetId="14676"/>
      <sheetData sheetId="14677"/>
      <sheetData sheetId="14678"/>
      <sheetData sheetId="14679"/>
      <sheetData sheetId="14680"/>
      <sheetData sheetId="14681"/>
      <sheetData sheetId="14682"/>
      <sheetData sheetId="14683"/>
      <sheetData sheetId="14684"/>
      <sheetData sheetId="14685"/>
      <sheetData sheetId="14686"/>
      <sheetData sheetId="14687"/>
      <sheetData sheetId="14688"/>
      <sheetData sheetId="14689"/>
      <sheetData sheetId="14690"/>
      <sheetData sheetId="14691"/>
      <sheetData sheetId="14692"/>
      <sheetData sheetId="14693"/>
      <sheetData sheetId="14694"/>
      <sheetData sheetId="14695"/>
      <sheetData sheetId="14696"/>
      <sheetData sheetId="14697"/>
      <sheetData sheetId="14698"/>
      <sheetData sheetId="14699"/>
      <sheetData sheetId="14700"/>
      <sheetData sheetId="14701"/>
      <sheetData sheetId="14702"/>
      <sheetData sheetId="14703"/>
      <sheetData sheetId="14704"/>
      <sheetData sheetId="14705"/>
      <sheetData sheetId="14706"/>
      <sheetData sheetId="14707"/>
      <sheetData sheetId="14708"/>
      <sheetData sheetId="14709"/>
      <sheetData sheetId="14710"/>
      <sheetData sheetId="14711"/>
      <sheetData sheetId="14712"/>
      <sheetData sheetId="14713"/>
      <sheetData sheetId="14714"/>
      <sheetData sheetId="14715"/>
      <sheetData sheetId="14716"/>
      <sheetData sheetId="14717"/>
      <sheetData sheetId="14718"/>
      <sheetData sheetId="14719"/>
      <sheetData sheetId="14720"/>
      <sheetData sheetId="14721"/>
      <sheetData sheetId="14722"/>
      <sheetData sheetId="14723"/>
      <sheetData sheetId="14724"/>
      <sheetData sheetId="14725"/>
      <sheetData sheetId="14726"/>
      <sheetData sheetId="14727"/>
      <sheetData sheetId="14728"/>
      <sheetData sheetId="14729"/>
      <sheetData sheetId="14730"/>
      <sheetData sheetId="14731"/>
      <sheetData sheetId="14732"/>
      <sheetData sheetId="14733"/>
      <sheetData sheetId="14734"/>
      <sheetData sheetId="14735"/>
      <sheetData sheetId="14736"/>
      <sheetData sheetId="14737"/>
      <sheetData sheetId="14738"/>
      <sheetData sheetId="14739"/>
      <sheetData sheetId="14740"/>
      <sheetData sheetId="14741"/>
      <sheetData sheetId="14742"/>
      <sheetData sheetId="14743"/>
      <sheetData sheetId="14744"/>
      <sheetData sheetId="14745"/>
      <sheetData sheetId="14746"/>
      <sheetData sheetId="14747"/>
      <sheetData sheetId="14748"/>
      <sheetData sheetId="14749"/>
      <sheetData sheetId="14750"/>
      <sheetData sheetId="14751"/>
      <sheetData sheetId="14752"/>
      <sheetData sheetId="14753"/>
      <sheetData sheetId="14754"/>
      <sheetData sheetId="14755"/>
      <sheetData sheetId="14756"/>
      <sheetData sheetId="14757"/>
      <sheetData sheetId="14758"/>
      <sheetData sheetId="14759"/>
      <sheetData sheetId="14760"/>
      <sheetData sheetId="14761"/>
      <sheetData sheetId="14762"/>
      <sheetData sheetId="14763"/>
      <sheetData sheetId="14764"/>
      <sheetData sheetId="14765"/>
      <sheetData sheetId="14766"/>
      <sheetData sheetId="14767"/>
      <sheetData sheetId="14768"/>
      <sheetData sheetId="14769"/>
      <sheetData sheetId="14770"/>
      <sheetData sheetId="14771"/>
      <sheetData sheetId="14772"/>
      <sheetData sheetId="14773"/>
      <sheetData sheetId="14774"/>
      <sheetData sheetId="14775"/>
      <sheetData sheetId="14776"/>
      <sheetData sheetId="14777"/>
      <sheetData sheetId="14778"/>
      <sheetData sheetId="14779"/>
      <sheetData sheetId="14780"/>
      <sheetData sheetId="14781"/>
      <sheetData sheetId="14782"/>
      <sheetData sheetId="14783"/>
      <sheetData sheetId="14784"/>
      <sheetData sheetId="14785"/>
      <sheetData sheetId="14786"/>
      <sheetData sheetId="14787"/>
      <sheetData sheetId="14788"/>
      <sheetData sheetId="14789"/>
      <sheetData sheetId="14790"/>
      <sheetData sheetId="14791"/>
      <sheetData sheetId="14792"/>
      <sheetData sheetId="14793"/>
      <sheetData sheetId="14794"/>
      <sheetData sheetId="14795"/>
      <sheetData sheetId="14796"/>
      <sheetData sheetId="14797"/>
      <sheetData sheetId="14798"/>
      <sheetData sheetId="14799"/>
      <sheetData sheetId="14800"/>
      <sheetData sheetId="14801"/>
      <sheetData sheetId="14802"/>
      <sheetData sheetId="14803"/>
      <sheetData sheetId="14804"/>
      <sheetData sheetId="14805"/>
      <sheetData sheetId="14806"/>
      <sheetData sheetId="14807"/>
      <sheetData sheetId="14808"/>
      <sheetData sheetId="14809"/>
      <sheetData sheetId="14810"/>
      <sheetData sheetId="14811"/>
      <sheetData sheetId="14812"/>
      <sheetData sheetId="14813"/>
      <sheetData sheetId="14814"/>
      <sheetData sheetId="14815"/>
      <sheetData sheetId="14816"/>
      <sheetData sheetId="14817"/>
      <sheetData sheetId="14818"/>
      <sheetData sheetId="14819"/>
      <sheetData sheetId="14820"/>
      <sheetData sheetId="14821"/>
      <sheetData sheetId="14822"/>
      <sheetData sheetId="14823"/>
      <sheetData sheetId="14824"/>
      <sheetData sheetId="14825"/>
      <sheetData sheetId="14826"/>
      <sheetData sheetId="14827"/>
      <sheetData sheetId="14828"/>
      <sheetData sheetId="14829"/>
      <sheetData sheetId="14830"/>
      <sheetData sheetId="14831"/>
      <sheetData sheetId="14832"/>
      <sheetData sheetId="14833"/>
      <sheetData sheetId="14834"/>
      <sheetData sheetId="14835"/>
      <sheetData sheetId="14836"/>
      <sheetData sheetId="14837"/>
      <sheetData sheetId="14838"/>
      <sheetData sheetId="14839"/>
      <sheetData sheetId="14840"/>
      <sheetData sheetId="14841"/>
      <sheetData sheetId="14842"/>
      <sheetData sheetId="14843"/>
      <sheetData sheetId="14844"/>
      <sheetData sheetId="14845"/>
      <sheetData sheetId="14846"/>
      <sheetData sheetId="14847"/>
      <sheetData sheetId="14848"/>
      <sheetData sheetId="14849"/>
      <sheetData sheetId="14850"/>
      <sheetData sheetId="14851"/>
      <sheetData sheetId="14852"/>
      <sheetData sheetId="14853"/>
      <sheetData sheetId="14854"/>
      <sheetData sheetId="14855"/>
      <sheetData sheetId="14856"/>
      <sheetData sheetId="14857"/>
      <sheetData sheetId="14858"/>
      <sheetData sheetId="14859"/>
      <sheetData sheetId="14860"/>
      <sheetData sheetId="14861"/>
      <sheetData sheetId="14862"/>
      <sheetData sheetId="14863"/>
      <sheetData sheetId="14864"/>
      <sheetData sheetId="14865"/>
      <sheetData sheetId="14866"/>
      <sheetData sheetId="14867"/>
      <sheetData sheetId="14868"/>
      <sheetData sheetId="14869"/>
      <sheetData sheetId="14870"/>
      <sheetData sheetId="14871"/>
      <sheetData sheetId="14872"/>
      <sheetData sheetId="14873"/>
      <sheetData sheetId="14874"/>
      <sheetData sheetId="14875"/>
      <sheetData sheetId="14876"/>
      <sheetData sheetId="14877"/>
      <sheetData sheetId="14878"/>
      <sheetData sheetId="14879"/>
      <sheetData sheetId="14880"/>
      <sheetData sheetId="14881"/>
      <sheetData sheetId="14882"/>
      <sheetData sheetId="14883"/>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sheetData sheetId="14897"/>
      <sheetData sheetId="14898"/>
      <sheetData sheetId="14899"/>
      <sheetData sheetId="14900"/>
      <sheetData sheetId="14901"/>
      <sheetData sheetId="14902"/>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sheetData sheetId="14927"/>
      <sheetData sheetId="14928"/>
      <sheetData sheetId="14929"/>
      <sheetData sheetId="14930"/>
      <sheetData sheetId="14931"/>
      <sheetData sheetId="14932"/>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sheetData sheetId="14988"/>
      <sheetData sheetId="14989"/>
      <sheetData sheetId="14990"/>
      <sheetData sheetId="14991"/>
      <sheetData sheetId="14992"/>
      <sheetData sheetId="14993"/>
      <sheetData sheetId="14994"/>
      <sheetData sheetId="14995"/>
      <sheetData sheetId="14996"/>
      <sheetData sheetId="14997"/>
      <sheetData sheetId="14998"/>
      <sheetData sheetId="14999"/>
      <sheetData sheetId="15000"/>
      <sheetData sheetId="15001"/>
      <sheetData sheetId="15002"/>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sheetData sheetId="15017"/>
      <sheetData sheetId="15018"/>
      <sheetData sheetId="15019"/>
      <sheetData sheetId="15020" refreshError="1"/>
      <sheetData sheetId="15021" refreshError="1"/>
      <sheetData sheetId="15022"/>
      <sheetData sheetId="15023"/>
      <sheetData sheetId="15024"/>
      <sheetData sheetId="15025"/>
      <sheetData sheetId="15026"/>
      <sheetData sheetId="15027"/>
      <sheetData sheetId="15028"/>
      <sheetData sheetId="15029"/>
      <sheetData sheetId="15030"/>
      <sheetData sheetId="15031"/>
      <sheetData sheetId="15032"/>
      <sheetData sheetId="15033"/>
      <sheetData sheetId="15034"/>
      <sheetData sheetId="15035"/>
      <sheetData sheetId="15036"/>
      <sheetData sheetId="15037"/>
      <sheetData sheetId="15038"/>
      <sheetData sheetId="15039"/>
      <sheetData sheetId="15040"/>
      <sheetData sheetId="15041"/>
      <sheetData sheetId="15042"/>
      <sheetData sheetId="15043"/>
      <sheetData sheetId="15044"/>
      <sheetData sheetId="15045"/>
      <sheetData sheetId="15046"/>
      <sheetData sheetId="15047"/>
      <sheetData sheetId="15048"/>
      <sheetData sheetId="15049"/>
      <sheetData sheetId="15050"/>
      <sheetData sheetId="15051"/>
      <sheetData sheetId="15052"/>
      <sheetData sheetId="15053"/>
      <sheetData sheetId="15054"/>
      <sheetData sheetId="15055"/>
      <sheetData sheetId="15056"/>
      <sheetData sheetId="15057"/>
      <sheetData sheetId="15058"/>
      <sheetData sheetId="15059"/>
      <sheetData sheetId="15060"/>
      <sheetData sheetId="15061"/>
      <sheetData sheetId="15062"/>
      <sheetData sheetId="15063"/>
      <sheetData sheetId="15064"/>
      <sheetData sheetId="15065"/>
      <sheetData sheetId="15066"/>
      <sheetData sheetId="15067"/>
      <sheetData sheetId="15068"/>
      <sheetData sheetId="15069"/>
      <sheetData sheetId="15070"/>
      <sheetData sheetId="15071"/>
      <sheetData sheetId="15072"/>
      <sheetData sheetId="15073"/>
      <sheetData sheetId="15074"/>
      <sheetData sheetId="15075"/>
      <sheetData sheetId="15076"/>
      <sheetData sheetId="15077"/>
      <sheetData sheetId="15078"/>
      <sheetData sheetId="15079"/>
      <sheetData sheetId="15080"/>
      <sheetData sheetId="15081"/>
      <sheetData sheetId="15082"/>
      <sheetData sheetId="15083"/>
      <sheetData sheetId="15084"/>
      <sheetData sheetId="15085"/>
      <sheetData sheetId="15086"/>
      <sheetData sheetId="15087"/>
      <sheetData sheetId="15088"/>
      <sheetData sheetId="15089"/>
      <sheetData sheetId="15090"/>
      <sheetData sheetId="15091"/>
      <sheetData sheetId="15092"/>
      <sheetData sheetId="15093"/>
      <sheetData sheetId="15094"/>
      <sheetData sheetId="15095"/>
      <sheetData sheetId="15096"/>
      <sheetData sheetId="15097"/>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sheetData sheetId="15116"/>
      <sheetData sheetId="15117"/>
      <sheetData sheetId="15118"/>
      <sheetData sheetId="15119"/>
      <sheetData sheetId="15120"/>
      <sheetData sheetId="15121"/>
      <sheetData sheetId="15122"/>
      <sheetData sheetId="15123"/>
      <sheetData sheetId="15124"/>
      <sheetData sheetId="15125"/>
      <sheetData sheetId="15126"/>
      <sheetData sheetId="15127"/>
      <sheetData sheetId="15128"/>
      <sheetData sheetId="15129"/>
      <sheetData sheetId="15130"/>
      <sheetData sheetId="15131"/>
      <sheetData sheetId="15132"/>
      <sheetData sheetId="15133"/>
      <sheetData sheetId="15134"/>
      <sheetData sheetId="15135"/>
      <sheetData sheetId="15136"/>
      <sheetData sheetId="15137"/>
      <sheetData sheetId="15138"/>
      <sheetData sheetId="15139"/>
      <sheetData sheetId="15140"/>
      <sheetData sheetId="15141"/>
      <sheetData sheetId="15142"/>
      <sheetData sheetId="15143"/>
      <sheetData sheetId="15144"/>
      <sheetData sheetId="15145"/>
      <sheetData sheetId="15146"/>
      <sheetData sheetId="15147"/>
      <sheetData sheetId="15148"/>
      <sheetData sheetId="15149"/>
      <sheetData sheetId="15150"/>
      <sheetData sheetId="15151"/>
      <sheetData sheetId="15152"/>
      <sheetData sheetId="15153"/>
      <sheetData sheetId="15154"/>
      <sheetData sheetId="15155"/>
      <sheetData sheetId="15156"/>
      <sheetData sheetId="15157"/>
      <sheetData sheetId="15158"/>
      <sheetData sheetId="15159"/>
      <sheetData sheetId="15160"/>
      <sheetData sheetId="15161"/>
      <sheetData sheetId="15162"/>
      <sheetData sheetId="15163"/>
      <sheetData sheetId="15164"/>
      <sheetData sheetId="15165"/>
      <sheetData sheetId="15166"/>
      <sheetData sheetId="15167"/>
      <sheetData sheetId="15168"/>
      <sheetData sheetId="15169"/>
      <sheetData sheetId="15170"/>
      <sheetData sheetId="15171"/>
      <sheetData sheetId="15172"/>
      <sheetData sheetId="15173"/>
      <sheetData sheetId="15174"/>
      <sheetData sheetId="15175"/>
      <sheetData sheetId="15176"/>
      <sheetData sheetId="15177"/>
      <sheetData sheetId="15178"/>
      <sheetData sheetId="15179"/>
      <sheetData sheetId="15180"/>
      <sheetData sheetId="15181"/>
      <sheetData sheetId="15182"/>
      <sheetData sheetId="15183"/>
      <sheetData sheetId="15184"/>
      <sheetData sheetId="15185"/>
      <sheetData sheetId="15186"/>
      <sheetData sheetId="15187"/>
      <sheetData sheetId="15188"/>
      <sheetData sheetId="15189"/>
      <sheetData sheetId="15190"/>
      <sheetData sheetId="15191"/>
      <sheetData sheetId="15192"/>
      <sheetData sheetId="15193"/>
      <sheetData sheetId="15194"/>
      <sheetData sheetId="15195"/>
      <sheetData sheetId="15196"/>
      <sheetData sheetId="15197"/>
      <sheetData sheetId="15198"/>
      <sheetData sheetId="15199"/>
      <sheetData sheetId="15200"/>
      <sheetData sheetId="15201"/>
      <sheetData sheetId="15202"/>
      <sheetData sheetId="15203"/>
      <sheetData sheetId="15204"/>
      <sheetData sheetId="15205"/>
      <sheetData sheetId="15206"/>
      <sheetData sheetId="15207"/>
      <sheetData sheetId="15208"/>
      <sheetData sheetId="15209"/>
      <sheetData sheetId="15210"/>
      <sheetData sheetId="15211"/>
      <sheetData sheetId="15212"/>
      <sheetData sheetId="15213"/>
      <sheetData sheetId="15214"/>
      <sheetData sheetId="15215"/>
      <sheetData sheetId="15216"/>
      <sheetData sheetId="15217"/>
      <sheetData sheetId="15218"/>
      <sheetData sheetId="15219"/>
      <sheetData sheetId="15220"/>
      <sheetData sheetId="15221"/>
      <sheetData sheetId="15222"/>
      <sheetData sheetId="15223"/>
      <sheetData sheetId="15224"/>
      <sheetData sheetId="15225"/>
      <sheetData sheetId="15226"/>
      <sheetData sheetId="15227"/>
      <sheetData sheetId="15228"/>
      <sheetData sheetId="15229"/>
      <sheetData sheetId="15230"/>
      <sheetData sheetId="15231"/>
      <sheetData sheetId="15232"/>
      <sheetData sheetId="15233"/>
      <sheetData sheetId="15234"/>
      <sheetData sheetId="15235"/>
      <sheetData sheetId="15236"/>
      <sheetData sheetId="15237"/>
      <sheetData sheetId="15238"/>
      <sheetData sheetId="15239"/>
      <sheetData sheetId="15240"/>
      <sheetData sheetId="15241"/>
      <sheetData sheetId="15242"/>
      <sheetData sheetId="15243"/>
      <sheetData sheetId="15244"/>
      <sheetData sheetId="15245"/>
      <sheetData sheetId="15246"/>
      <sheetData sheetId="15247"/>
      <sheetData sheetId="15248"/>
      <sheetData sheetId="15249"/>
      <sheetData sheetId="15250"/>
      <sheetData sheetId="15251"/>
      <sheetData sheetId="15252"/>
      <sheetData sheetId="15253"/>
      <sheetData sheetId="15254"/>
      <sheetData sheetId="15255"/>
      <sheetData sheetId="15256"/>
      <sheetData sheetId="15257"/>
      <sheetData sheetId="15258"/>
      <sheetData sheetId="15259"/>
      <sheetData sheetId="15260"/>
      <sheetData sheetId="15261"/>
      <sheetData sheetId="15262"/>
      <sheetData sheetId="15263"/>
      <sheetData sheetId="15264"/>
      <sheetData sheetId="15265"/>
      <sheetData sheetId="15266"/>
      <sheetData sheetId="15267"/>
      <sheetData sheetId="15268"/>
      <sheetData sheetId="15269"/>
      <sheetData sheetId="15270"/>
      <sheetData sheetId="15271"/>
      <sheetData sheetId="15272"/>
      <sheetData sheetId="15273"/>
      <sheetData sheetId="15274"/>
      <sheetData sheetId="15275"/>
      <sheetData sheetId="15276"/>
      <sheetData sheetId="15277"/>
      <sheetData sheetId="15278"/>
      <sheetData sheetId="15279"/>
      <sheetData sheetId="15280"/>
      <sheetData sheetId="15281"/>
      <sheetData sheetId="15282"/>
      <sheetData sheetId="15283"/>
      <sheetData sheetId="15284"/>
      <sheetData sheetId="15285"/>
      <sheetData sheetId="15286"/>
      <sheetData sheetId="15287"/>
      <sheetData sheetId="15288"/>
      <sheetData sheetId="15289"/>
      <sheetData sheetId="15290"/>
      <sheetData sheetId="15291"/>
      <sheetData sheetId="15292"/>
      <sheetData sheetId="15293"/>
      <sheetData sheetId="15294"/>
      <sheetData sheetId="15295"/>
      <sheetData sheetId="15296"/>
      <sheetData sheetId="15297"/>
      <sheetData sheetId="15298"/>
      <sheetData sheetId="15299"/>
      <sheetData sheetId="15300"/>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sheetData sheetId="15437"/>
      <sheetData sheetId="15438"/>
      <sheetData sheetId="15439"/>
      <sheetData sheetId="15440"/>
      <sheetData sheetId="15441"/>
      <sheetData sheetId="15442"/>
      <sheetData sheetId="15443"/>
      <sheetData sheetId="15444"/>
      <sheetData sheetId="15445"/>
      <sheetData sheetId="15446"/>
      <sheetData sheetId="15447"/>
      <sheetData sheetId="15448"/>
      <sheetData sheetId="15449"/>
      <sheetData sheetId="15450"/>
      <sheetData sheetId="15451"/>
      <sheetData sheetId="15452"/>
      <sheetData sheetId="15453"/>
      <sheetData sheetId="15454"/>
      <sheetData sheetId="15455"/>
      <sheetData sheetId="15456"/>
      <sheetData sheetId="15457"/>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sheetData sheetId="15508"/>
      <sheetData sheetId="15509"/>
      <sheetData sheetId="15510"/>
      <sheetData sheetId="15511"/>
      <sheetData sheetId="15512"/>
      <sheetData sheetId="15513"/>
      <sheetData sheetId="15514"/>
      <sheetData sheetId="15515"/>
      <sheetData sheetId="15516"/>
      <sheetData sheetId="15517"/>
      <sheetData sheetId="15518"/>
      <sheetData sheetId="15519"/>
      <sheetData sheetId="15520"/>
      <sheetData sheetId="15521"/>
      <sheetData sheetId="15522"/>
      <sheetData sheetId="15523"/>
      <sheetData sheetId="15524"/>
      <sheetData sheetId="15525"/>
      <sheetData sheetId="15526"/>
      <sheetData sheetId="15527"/>
      <sheetData sheetId="15528"/>
      <sheetData sheetId="15529"/>
      <sheetData sheetId="15530"/>
      <sheetData sheetId="15531"/>
      <sheetData sheetId="15532"/>
      <sheetData sheetId="15533"/>
      <sheetData sheetId="15534"/>
      <sheetData sheetId="15535"/>
      <sheetData sheetId="15536"/>
      <sheetData sheetId="15537"/>
      <sheetData sheetId="15538"/>
      <sheetData sheetId="15539"/>
      <sheetData sheetId="15540"/>
      <sheetData sheetId="15541"/>
      <sheetData sheetId="15542"/>
      <sheetData sheetId="15543"/>
      <sheetData sheetId="15544"/>
      <sheetData sheetId="15545"/>
      <sheetData sheetId="15546"/>
      <sheetData sheetId="15547"/>
      <sheetData sheetId="15548"/>
      <sheetData sheetId="15549"/>
      <sheetData sheetId="15550"/>
      <sheetData sheetId="15551"/>
      <sheetData sheetId="15552"/>
      <sheetData sheetId="15553"/>
      <sheetData sheetId="15554"/>
      <sheetData sheetId="15555"/>
      <sheetData sheetId="15556"/>
      <sheetData sheetId="15557"/>
      <sheetData sheetId="15558"/>
      <sheetData sheetId="15559"/>
      <sheetData sheetId="15560"/>
      <sheetData sheetId="15561"/>
      <sheetData sheetId="15562"/>
      <sheetData sheetId="15563"/>
      <sheetData sheetId="15564"/>
      <sheetData sheetId="15565"/>
      <sheetData sheetId="15566"/>
      <sheetData sheetId="15567"/>
      <sheetData sheetId="15568"/>
      <sheetData sheetId="15569"/>
      <sheetData sheetId="15570"/>
      <sheetData sheetId="15571"/>
      <sheetData sheetId="15572"/>
      <sheetData sheetId="15573"/>
      <sheetData sheetId="15574"/>
      <sheetData sheetId="15575"/>
      <sheetData sheetId="15576"/>
      <sheetData sheetId="15577"/>
      <sheetData sheetId="15578"/>
      <sheetData sheetId="15579"/>
      <sheetData sheetId="15580"/>
      <sheetData sheetId="15581"/>
      <sheetData sheetId="15582"/>
      <sheetData sheetId="15583"/>
      <sheetData sheetId="15584"/>
      <sheetData sheetId="15585"/>
      <sheetData sheetId="15586"/>
      <sheetData sheetId="15587"/>
      <sheetData sheetId="15588"/>
      <sheetData sheetId="15589"/>
      <sheetData sheetId="15590"/>
      <sheetData sheetId="15591"/>
      <sheetData sheetId="15592"/>
      <sheetData sheetId="15593"/>
      <sheetData sheetId="15594"/>
      <sheetData sheetId="15595"/>
      <sheetData sheetId="15596"/>
      <sheetData sheetId="15597"/>
      <sheetData sheetId="15598"/>
      <sheetData sheetId="15599"/>
      <sheetData sheetId="15600"/>
      <sheetData sheetId="15601"/>
      <sheetData sheetId="15602"/>
      <sheetData sheetId="15603"/>
      <sheetData sheetId="15604"/>
      <sheetData sheetId="15605"/>
      <sheetData sheetId="15606"/>
      <sheetData sheetId="15607"/>
      <sheetData sheetId="15608"/>
      <sheetData sheetId="15609"/>
      <sheetData sheetId="15610"/>
      <sheetData sheetId="15611"/>
      <sheetData sheetId="15612"/>
      <sheetData sheetId="15613"/>
      <sheetData sheetId="15614"/>
      <sheetData sheetId="15615"/>
      <sheetData sheetId="15616"/>
      <sheetData sheetId="15617"/>
      <sheetData sheetId="15618"/>
      <sheetData sheetId="15619"/>
      <sheetData sheetId="15620"/>
      <sheetData sheetId="15621"/>
      <sheetData sheetId="15622"/>
      <sheetData sheetId="15623"/>
      <sheetData sheetId="15624"/>
      <sheetData sheetId="15625"/>
      <sheetData sheetId="15626"/>
      <sheetData sheetId="15627"/>
      <sheetData sheetId="15628"/>
      <sheetData sheetId="15629"/>
      <sheetData sheetId="15630"/>
      <sheetData sheetId="15631"/>
      <sheetData sheetId="15632"/>
      <sheetData sheetId="15633"/>
      <sheetData sheetId="15634"/>
      <sheetData sheetId="15635"/>
      <sheetData sheetId="15636"/>
      <sheetData sheetId="15637"/>
      <sheetData sheetId="15638"/>
      <sheetData sheetId="15639"/>
      <sheetData sheetId="15640"/>
      <sheetData sheetId="15641"/>
      <sheetData sheetId="15642"/>
      <sheetData sheetId="15643"/>
      <sheetData sheetId="15644"/>
      <sheetData sheetId="15645"/>
      <sheetData sheetId="15646"/>
      <sheetData sheetId="15647"/>
      <sheetData sheetId="15648"/>
      <sheetData sheetId="15649"/>
      <sheetData sheetId="15650"/>
      <sheetData sheetId="15651"/>
      <sheetData sheetId="15652"/>
      <sheetData sheetId="15653"/>
      <sheetData sheetId="15654"/>
      <sheetData sheetId="15655"/>
      <sheetData sheetId="15656"/>
      <sheetData sheetId="15657"/>
      <sheetData sheetId="15658"/>
      <sheetData sheetId="15659"/>
      <sheetData sheetId="15660"/>
      <sheetData sheetId="15661"/>
      <sheetData sheetId="15662"/>
      <sheetData sheetId="15663"/>
      <sheetData sheetId="15664"/>
      <sheetData sheetId="15665"/>
      <sheetData sheetId="15666"/>
      <sheetData sheetId="15667"/>
      <sheetData sheetId="15668"/>
      <sheetData sheetId="15669"/>
      <sheetData sheetId="15670"/>
      <sheetData sheetId="15671"/>
      <sheetData sheetId="15672"/>
      <sheetData sheetId="15673"/>
      <sheetData sheetId="15674"/>
      <sheetData sheetId="15675"/>
      <sheetData sheetId="15676"/>
      <sheetData sheetId="15677"/>
      <sheetData sheetId="15678"/>
      <sheetData sheetId="15679"/>
      <sheetData sheetId="15680"/>
      <sheetData sheetId="15681"/>
      <sheetData sheetId="15682"/>
      <sheetData sheetId="15683"/>
      <sheetData sheetId="15684"/>
      <sheetData sheetId="15685"/>
      <sheetData sheetId="15686"/>
      <sheetData sheetId="15687"/>
      <sheetData sheetId="15688"/>
      <sheetData sheetId="15689"/>
      <sheetData sheetId="15690"/>
      <sheetData sheetId="15691"/>
      <sheetData sheetId="15692"/>
      <sheetData sheetId="15693"/>
      <sheetData sheetId="15694"/>
      <sheetData sheetId="15695"/>
      <sheetData sheetId="15696"/>
      <sheetData sheetId="15697"/>
      <sheetData sheetId="15698"/>
      <sheetData sheetId="15699"/>
      <sheetData sheetId="15700"/>
      <sheetData sheetId="15701"/>
      <sheetData sheetId="15702"/>
      <sheetData sheetId="15703"/>
      <sheetData sheetId="15704"/>
      <sheetData sheetId="15705"/>
      <sheetData sheetId="15706"/>
      <sheetData sheetId="15707"/>
      <sheetData sheetId="15708"/>
      <sheetData sheetId="15709"/>
      <sheetData sheetId="15710"/>
      <sheetData sheetId="15711"/>
      <sheetData sheetId="15712"/>
      <sheetData sheetId="15713"/>
      <sheetData sheetId="15714"/>
      <sheetData sheetId="15715"/>
      <sheetData sheetId="15716"/>
      <sheetData sheetId="15717"/>
      <sheetData sheetId="15718"/>
      <sheetData sheetId="15719"/>
      <sheetData sheetId="15720"/>
      <sheetData sheetId="15721"/>
      <sheetData sheetId="15722"/>
      <sheetData sheetId="15723"/>
      <sheetData sheetId="15724"/>
      <sheetData sheetId="15725"/>
      <sheetData sheetId="15726"/>
      <sheetData sheetId="15727"/>
      <sheetData sheetId="15728"/>
      <sheetData sheetId="15729"/>
      <sheetData sheetId="15730"/>
      <sheetData sheetId="15731"/>
      <sheetData sheetId="15732"/>
      <sheetData sheetId="15733"/>
      <sheetData sheetId="15734"/>
      <sheetData sheetId="15735"/>
      <sheetData sheetId="15736"/>
      <sheetData sheetId="15737"/>
      <sheetData sheetId="15738"/>
      <sheetData sheetId="15739"/>
      <sheetData sheetId="15740"/>
      <sheetData sheetId="15741"/>
      <sheetData sheetId="15742"/>
      <sheetData sheetId="15743"/>
      <sheetData sheetId="15744"/>
      <sheetData sheetId="15745"/>
      <sheetData sheetId="15746"/>
      <sheetData sheetId="15747"/>
      <sheetData sheetId="15748"/>
      <sheetData sheetId="15749"/>
      <sheetData sheetId="15750"/>
      <sheetData sheetId="15751"/>
      <sheetData sheetId="15752"/>
      <sheetData sheetId="15753"/>
      <sheetData sheetId="15754"/>
      <sheetData sheetId="15755"/>
      <sheetData sheetId="15756"/>
      <sheetData sheetId="15757"/>
      <sheetData sheetId="15758"/>
      <sheetData sheetId="15759"/>
      <sheetData sheetId="15760"/>
      <sheetData sheetId="15761"/>
      <sheetData sheetId="15762"/>
      <sheetData sheetId="15763"/>
      <sheetData sheetId="15764"/>
      <sheetData sheetId="15765"/>
      <sheetData sheetId="15766"/>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sheetData sheetId="15796"/>
      <sheetData sheetId="15797"/>
      <sheetData sheetId="15798"/>
      <sheetData sheetId="15799"/>
      <sheetData sheetId="15800"/>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sheetData sheetId="15836"/>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sheetData sheetId="15861"/>
      <sheetData sheetId="15862"/>
      <sheetData sheetId="15863"/>
      <sheetData sheetId="15864"/>
      <sheetData sheetId="15865"/>
      <sheetData sheetId="15866"/>
      <sheetData sheetId="15867"/>
      <sheetData sheetId="15868"/>
      <sheetData sheetId="15869"/>
      <sheetData sheetId="15870"/>
      <sheetData sheetId="15871"/>
      <sheetData sheetId="15872"/>
      <sheetData sheetId="15873"/>
      <sheetData sheetId="15874"/>
      <sheetData sheetId="15875"/>
      <sheetData sheetId="15876"/>
      <sheetData sheetId="15877"/>
      <sheetData sheetId="15878"/>
      <sheetData sheetId="15879"/>
      <sheetData sheetId="15880"/>
      <sheetData sheetId="15881"/>
      <sheetData sheetId="15882"/>
      <sheetData sheetId="15883"/>
      <sheetData sheetId="15884"/>
      <sheetData sheetId="15885"/>
      <sheetData sheetId="15886"/>
      <sheetData sheetId="15887"/>
      <sheetData sheetId="15888"/>
      <sheetData sheetId="15889"/>
      <sheetData sheetId="15890"/>
      <sheetData sheetId="15891"/>
      <sheetData sheetId="15892"/>
      <sheetData sheetId="15893"/>
      <sheetData sheetId="15894"/>
      <sheetData sheetId="15895"/>
      <sheetData sheetId="15896"/>
      <sheetData sheetId="15897"/>
      <sheetData sheetId="15898"/>
      <sheetData sheetId="15899"/>
      <sheetData sheetId="15900"/>
      <sheetData sheetId="15901"/>
      <sheetData sheetId="15902"/>
      <sheetData sheetId="15903"/>
      <sheetData sheetId="15904"/>
      <sheetData sheetId="15905"/>
      <sheetData sheetId="15906"/>
      <sheetData sheetId="15907"/>
      <sheetData sheetId="15908"/>
      <sheetData sheetId="15909"/>
      <sheetData sheetId="15910"/>
      <sheetData sheetId="15911"/>
      <sheetData sheetId="15912"/>
      <sheetData sheetId="15913"/>
      <sheetData sheetId="15914"/>
      <sheetData sheetId="15915"/>
      <sheetData sheetId="15916"/>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sheetData sheetId="15997"/>
      <sheetData sheetId="15998"/>
      <sheetData sheetId="15999"/>
      <sheetData sheetId="16000"/>
      <sheetData sheetId="16001"/>
      <sheetData sheetId="16002"/>
      <sheetData sheetId="16003"/>
      <sheetData sheetId="16004"/>
      <sheetData sheetId="16005"/>
      <sheetData sheetId="16006"/>
      <sheetData sheetId="16007"/>
      <sheetData sheetId="16008"/>
      <sheetData sheetId="16009"/>
      <sheetData sheetId="16010"/>
      <sheetData sheetId="16011"/>
      <sheetData sheetId="16012"/>
      <sheetData sheetId="16013"/>
      <sheetData sheetId="16014"/>
      <sheetData sheetId="16015"/>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refreshError="1"/>
      <sheetData sheetId="16108" refreshError="1"/>
      <sheetData sheetId="16109" refreshError="1"/>
      <sheetData sheetId="16110" refreshError="1"/>
      <sheetData sheetId="16111"/>
      <sheetData sheetId="16112"/>
      <sheetData sheetId="16113"/>
      <sheetData sheetId="16114" refreshError="1"/>
      <sheetData sheetId="16115" refreshError="1"/>
      <sheetData sheetId="16116" refreshError="1"/>
      <sheetData sheetId="16117" refreshError="1"/>
      <sheetData sheetId="16118" refreshError="1"/>
      <sheetData sheetId="16119" refreshError="1"/>
      <sheetData sheetId="16120" refreshError="1"/>
      <sheetData sheetId="16121" refreshError="1"/>
      <sheetData sheetId="16122" refreshError="1"/>
      <sheetData sheetId="16123" refreshError="1"/>
      <sheetData sheetId="16124" refreshError="1"/>
      <sheetData sheetId="16125" refreshError="1"/>
      <sheetData sheetId="16126" refreshError="1"/>
      <sheetData sheetId="16127" refreshError="1"/>
      <sheetData sheetId="16128" refreshError="1"/>
      <sheetData sheetId="16129"/>
      <sheetData sheetId="16130"/>
      <sheetData sheetId="16131"/>
      <sheetData sheetId="16132" refreshError="1"/>
      <sheetData sheetId="16133"/>
      <sheetData sheetId="16134"/>
      <sheetData sheetId="16135"/>
      <sheetData sheetId="16136" refreshError="1"/>
      <sheetData sheetId="16137" refreshError="1"/>
      <sheetData sheetId="16138" refreshError="1"/>
      <sheetData sheetId="16139" refreshError="1"/>
      <sheetData sheetId="16140" refreshError="1"/>
      <sheetData sheetId="16141" refreshError="1"/>
      <sheetData sheetId="16142" refreshError="1"/>
      <sheetData sheetId="16143" refreshError="1"/>
      <sheetData sheetId="16144"/>
      <sheetData sheetId="16145"/>
      <sheetData sheetId="16146"/>
      <sheetData sheetId="16147"/>
      <sheetData sheetId="16148"/>
      <sheetData sheetId="16149" refreshError="1"/>
      <sheetData sheetId="16150" refreshError="1"/>
      <sheetData sheetId="16151" refreshError="1"/>
      <sheetData sheetId="16152" refreshError="1"/>
      <sheetData sheetId="16153" refreshError="1"/>
      <sheetData sheetId="16154" refreshError="1"/>
      <sheetData sheetId="16155" refreshError="1"/>
      <sheetData sheetId="16156" refreshError="1"/>
      <sheetData sheetId="16157" refreshError="1"/>
      <sheetData sheetId="16158" refreshError="1"/>
      <sheetData sheetId="16159" refreshError="1"/>
      <sheetData sheetId="16160" refreshError="1"/>
      <sheetData sheetId="16161" refreshError="1"/>
      <sheetData sheetId="16162" refreshError="1"/>
      <sheetData sheetId="16163" refreshError="1"/>
      <sheetData sheetId="16164" refreshError="1"/>
      <sheetData sheetId="16165">
        <row r="3">
          <cell r="A3" t="str">
            <v>Ban hành kèm theo Quyết định số: 237/QĐ-VNPT Net-KHĐT ngày 10/02/2020</v>
          </cell>
        </row>
      </sheetData>
      <sheetData sheetId="16166"/>
      <sheetData sheetId="16167"/>
      <sheetData sheetId="16168">
        <row r="3">
          <cell r="A3" t="str">
            <v>Ban hành kèm theo Quyết định số: 237/QĐ-VNPT Net-KHĐT ngày 10/02/2020</v>
          </cell>
        </row>
      </sheetData>
      <sheetData sheetId="16169"/>
      <sheetData sheetId="16170">
        <row r="3">
          <cell r="A3" t="str">
            <v>Ban hành kèm theo Quyết định số: 237/QĐ-VNPT Net-KHĐT ngày 10/02/2020</v>
          </cell>
        </row>
      </sheetData>
      <sheetData sheetId="16171"/>
      <sheetData sheetId="16172">
        <row r="3">
          <cell r="A3" t="str">
            <v>Ban hành kèm theo Quyết định số: 237/QĐ-VNPT Net-KHĐT ngày 10/02/2020</v>
          </cell>
        </row>
      </sheetData>
      <sheetData sheetId="16173" refreshError="1"/>
      <sheetData sheetId="16174">
        <row r="3">
          <cell r="A3" t="str">
            <v>Ban hành kèm theo Quyết định số: 237/QĐ-VNPT Net-KHĐT ngày 10/02/2020</v>
          </cell>
        </row>
      </sheetData>
      <sheetData sheetId="16175" refreshError="1"/>
      <sheetData sheetId="16176" refreshError="1"/>
      <sheetData sheetId="16177" refreshError="1"/>
      <sheetData sheetId="16178" refreshError="1"/>
      <sheetData sheetId="16179" refreshError="1"/>
      <sheetData sheetId="16180" refreshError="1"/>
      <sheetData sheetId="16181" refreshError="1"/>
      <sheetData sheetId="16182"/>
      <sheetData sheetId="16183">
        <row r="3">
          <cell r="A3" t="str">
            <v>Ban hành kèm theo Quyết định số: 237/QĐ-VNPT Net-KHĐT ngày 10/02/2020</v>
          </cell>
        </row>
      </sheetData>
      <sheetData sheetId="16184"/>
      <sheetData sheetId="16185">
        <row r="3">
          <cell r="A3" t="str">
            <v>Ban hành kèm theo Quyết định số: 237/QĐ-VNPT Net-KHĐT ngày 10/02/2020</v>
          </cell>
        </row>
      </sheetData>
      <sheetData sheetId="16186"/>
      <sheetData sheetId="16187">
        <row r="3">
          <cell r="A3" t="str">
            <v>Ban hành kèm theo Quyết định số: 237/QĐ-VNPT Net-KHĐT ngày 10/02/2020</v>
          </cell>
        </row>
      </sheetData>
      <sheetData sheetId="16188">
        <row r="3">
          <cell r="A3" t="str">
            <v>Ban hành kèm theo Quyết định số: 237/QĐ-VNPT Net-KHĐT ngày 10/02/2020</v>
          </cell>
        </row>
      </sheetData>
      <sheetData sheetId="16189"/>
      <sheetData sheetId="16190"/>
      <sheetData sheetId="16191"/>
      <sheetData sheetId="16192">
        <row r="3">
          <cell r="A3" t="str">
            <v>Ban hành kèm theo Quyết định số: 237/QĐ-VNPT Net-KHĐT ngày 10/02/2020</v>
          </cell>
        </row>
      </sheetData>
      <sheetData sheetId="16193"/>
      <sheetData sheetId="16194">
        <row r="3">
          <cell r="A3" t="str">
            <v>Ban hành kèm theo Quyết định số: 237/QĐ-VNPT Net-KHĐT ngày 10/02/2020</v>
          </cell>
        </row>
      </sheetData>
      <sheetData sheetId="16195" refreshError="1"/>
      <sheetData sheetId="16196" refreshError="1"/>
      <sheetData sheetId="16197" refreshError="1"/>
      <sheetData sheetId="16198" refreshError="1"/>
      <sheetData sheetId="16199" refreshError="1"/>
      <sheetData sheetId="16200" refreshError="1"/>
      <sheetData sheetId="16201" refreshError="1"/>
      <sheetData sheetId="16202" refreshError="1"/>
      <sheetData sheetId="16203">
        <row r="3">
          <cell r="A3" t="str">
            <v>Ban hành kèm theo Quyết định số: 237/QĐ-VNPT Net-KHĐT ngày 10/02/2020</v>
          </cell>
        </row>
      </sheetData>
      <sheetData sheetId="16204" refreshError="1"/>
      <sheetData sheetId="16205"/>
      <sheetData sheetId="16206" refreshError="1"/>
      <sheetData sheetId="16207" refreshError="1"/>
      <sheetData sheetId="16208" refreshError="1"/>
      <sheetData sheetId="16209" refreshError="1"/>
      <sheetData sheetId="16210" refreshError="1"/>
      <sheetData sheetId="16211" refreshError="1"/>
      <sheetData sheetId="16212" refreshError="1"/>
      <sheetData sheetId="16213" refreshError="1"/>
      <sheetData sheetId="16214"/>
      <sheetData sheetId="16215" refreshError="1"/>
      <sheetData sheetId="16216" refreshError="1"/>
      <sheetData sheetId="16217" refreshError="1"/>
      <sheetData sheetId="16218" refreshError="1"/>
      <sheetData sheetId="16219" refreshError="1"/>
      <sheetData sheetId="16220" refreshError="1"/>
      <sheetData sheetId="16221" refreshError="1"/>
      <sheetData sheetId="16222"/>
      <sheetData sheetId="16223" refreshError="1"/>
      <sheetData sheetId="16224" refreshError="1"/>
      <sheetData sheetId="16225"/>
      <sheetData sheetId="16226" refreshError="1"/>
      <sheetData sheetId="16227" refreshError="1"/>
      <sheetData sheetId="16228" refreshError="1"/>
      <sheetData sheetId="16229" refreshError="1"/>
      <sheetData sheetId="16230" refreshError="1"/>
      <sheetData sheetId="16231" refreshError="1"/>
      <sheetData sheetId="16232" refreshError="1"/>
      <sheetData sheetId="16233" refreshError="1"/>
      <sheetData sheetId="16234" refreshError="1"/>
      <sheetData sheetId="16235" refreshError="1"/>
      <sheetData sheetId="16236" refreshError="1"/>
      <sheetData sheetId="16237" refreshError="1"/>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sheetData sheetId="16251"/>
      <sheetData sheetId="16252" refreshError="1"/>
      <sheetData sheetId="16253" refreshError="1"/>
      <sheetData sheetId="16254" refreshError="1"/>
      <sheetData sheetId="16255" refreshError="1"/>
      <sheetData sheetId="16256"/>
      <sheetData sheetId="16257"/>
      <sheetData sheetId="16258"/>
      <sheetData sheetId="16259"/>
      <sheetData sheetId="16260"/>
      <sheetData sheetId="16261"/>
      <sheetData sheetId="16262"/>
      <sheetData sheetId="16263" refreshError="1"/>
      <sheetData sheetId="16264" refreshError="1"/>
      <sheetData sheetId="16265" refreshError="1"/>
      <sheetData sheetId="16266" refreshError="1"/>
      <sheetData sheetId="16267" refreshError="1"/>
      <sheetData sheetId="16268" refreshError="1"/>
      <sheetData sheetId="16269" refreshError="1"/>
      <sheetData sheetId="16270" refreshError="1"/>
      <sheetData sheetId="16271" refreshError="1"/>
      <sheetData sheetId="16272" refreshError="1"/>
      <sheetData sheetId="16273" refreshError="1"/>
      <sheetData sheetId="16274" refreshError="1"/>
      <sheetData sheetId="16275" refreshError="1"/>
      <sheetData sheetId="16276" refreshError="1"/>
      <sheetData sheetId="16277" refreshError="1"/>
      <sheetData sheetId="16278" refreshError="1"/>
      <sheetData sheetId="16279" refreshError="1"/>
      <sheetData sheetId="16280" refreshError="1"/>
      <sheetData sheetId="16281" refreshError="1"/>
      <sheetData sheetId="16282" refreshError="1"/>
      <sheetData sheetId="16283" refreshError="1"/>
      <sheetData sheetId="16284" refreshError="1"/>
      <sheetData sheetId="16285" refreshError="1"/>
      <sheetData sheetId="16286" refreshError="1"/>
      <sheetData sheetId="16287" refreshError="1"/>
      <sheetData sheetId="16288" refreshError="1"/>
      <sheetData sheetId="16289"/>
      <sheetData sheetId="16290"/>
      <sheetData sheetId="16291"/>
      <sheetData sheetId="16292" refreshError="1"/>
      <sheetData sheetId="16293" refreshError="1"/>
      <sheetData sheetId="16294" refreshError="1"/>
      <sheetData sheetId="16295" refreshError="1"/>
      <sheetData sheetId="16296" refreshError="1"/>
      <sheetData sheetId="16297"/>
      <sheetData sheetId="16298" refreshError="1"/>
      <sheetData sheetId="16299" refreshError="1"/>
      <sheetData sheetId="16300" refreshError="1"/>
      <sheetData sheetId="16301" refreshError="1"/>
      <sheetData sheetId="16302" refreshError="1"/>
      <sheetData sheetId="16303" refreshError="1"/>
      <sheetData sheetId="16304" refreshError="1"/>
      <sheetData sheetId="16305" refreshError="1"/>
      <sheetData sheetId="16306" refreshError="1"/>
      <sheetData sheetId="16307" refreshError="1"/>
      <sheetData sheetId="16308" refreshError="1"/>
      <sheetData sheetId="16309"/>
      <sheetData sheetId="16310" refreshError="1"/>
      <sheetData sheetId="16311" refreshError="1"/>
      <sheetData sheetId="16312" refreshError="1"/>
      <sheetData sheetId="16313" refreshError="1"/>
      <sheetData sheetId="16314" refreshError="1"/>
      <sheetData sheetId="16315" refreshError="1"/>
      <sheetData sheetId="16316" refreshError="1"/>
      <sheetData sheetId="16317" refreshError="1"/>
      <sheetData sheetId="16318"/>
      <sheetData sheetId="16319" refreshError="1"/>
      <sheetData sheetId="16320" refreshError="1"/>
      <sheetData sheetId="16321" refreshError="1"/>
      <sheetData sheetId="16322" refreshError="1"/>
      <sheetData sheetId="16323" refreshError="1"/>
      <sheetData sheetId="16324" refreshError="1"/>
      <sheetData sheetId="16325" refreshError="1"/>
      <sheetData sheetId="16326"/>
      <sheetData sheetId="16327" refreshError="1"/>
      <sheetData sheetId="16328"/>
      <sheetData sheetId="16329"/>
      <sheetData sheetId="16330" refreshError="1"/>
      <sheetData sheetId="16331" refreshError="1"/>
      <sheetData sheetId="16332" refreshError="1"/>
      <sheetData sheetId="16333" refreshError="1"/>
      <sheetData sheetId="16334"/>
      <sheetData sheetId="16335" refreshError="1"/>
      <sheetData sheetId="16336"/>
      <sheetData sheetId="16337"/>
      <sheetData sheetId="16338"/>
      <sheetData sheetId="16339"/>
      <sheetData sheetId="16340"/>
      <sheetData sheetId="16341"/>
      <sheetData sheetId="16342"/>
      <sheetData sheetId="16343"/>
      <sheetData sheetId="16344" refreshError="1"/>
      <sheetData sheetId="16345" refreshError="1"/>
      <sheetData sheetId="16346" refreshError="1"/>
      <sheetData sheetId="16347" refreshError="1"/>
      <sheetData sheetId="16348" refreshError="1"/>
      <sheetData sheetId="16349" refreshError="1"/>
      <sheetData sheetId="16350" refreshError="1"/>
      <sheetData sheetId="16351" refreshError="1"/>
      <sheetData sheetId="16352" refreshError="1"/>
      <sheetData sheetId="16353" refreshError="1"/>
      <sheetData sheetId="16354" refreshError="1"/>
      <sheetData sheetId="16355" refreshError="1"/>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sheetData sheetId="16365" refreshError="1"/>
      <sheetData sheetId="16366" refreshError="1"/>
      <sheetData sheetId="16367" refreshError="1"/>
      <sheetData sheetId="16368" refreshError="1"/>
      <sheetData sheetId="16369" refreshError="1"/>
      <sheetData sheetId="16370" refreshError="1"/>
      <sheetData sheetId="1637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 val="DGIA"/>
      <sheetName val="HM"/>
      <sheetName val="TT"/>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row r="122">
          <cell r="I122">
            <v>6.7156099999999999</v>
          </cell>
        </row>
      </sheetData>
      <sheetData sheetId="57">
        <row r="29">
          <cell r="K29">
            <v>49327</v>
          </cell>
        </row>
      </sheetData>
      <sheetData sheetId="58">
        <row r="99">
          <cell r="BP99">
            <v>6.7156099999999999</v>
          </cell>
        </row>
      </sheetData>
      <sheetData sheetId="59"/>
      <sheetData sheetId="60"/>
      <sheetData sheetId="61">
        <row r="122">
          <cell r="I122">
            <v>6.7156099999999999</v>
          </cell>
        </row>
      </sheetData>
      <sheetData sheetId="62">
        <row r="29">
          <cell r="K29">
            <v>49327</v>
          </cell>
        </row>
      </sheetData>
      <sheetData sheetId="63">
        <row r="99">
          <cell r="BP99">
            <v>6.7156099999999999</v>
          </cell>
        </row>
      </sheetData>
      <sheetData sheetId="64"/>
      <sheetData sheetId="65"/>
      <sheetData sheetId="66"/>
      <sheetData sheetId="67">
        <row r="123">
          <cell r="F123">
            <v>4.5632445555441416E-2</v>
          </cell>
        </row>
      </sheetData>
      <sheetData sheetId="68">
        <row r="99">
          <cell r="BP99">
            <v>6.7156099999999999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조명시설"/>
      <sheetName val="Sheet1"/>
      <sheetName val="DON GIA CAN THO"/>
      <sheetName val="Don gia chi tiet"/>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VL"/>
      <sheetName val="A1.CN"/>
      <sheetName val="PTDG"/>
      <sheetName val="CTG"/>
      <sheetName val="phuluc1"/>
      <sheetName val="So doi chieu LC"/>
      <sheetName val="CBKC-110"/>
      <sheetName val="dnc4"/>
      <sheetName val="project management"/>
      <sheetName val="실행철강하도"/>
      <sheetName val="침하계"/>
      <sheetName val="BETON"/>
      <sheetName val="갑지"/>
      <sheetName val="24-ACMV"/>
      <sheetName val="chitimc"/>
      <sheetName val="giathanh1"/>
      <sheetName val="Titles"/>
      <sheetName val="Rates 2009"/>
      <sheetName val="SL"/>
      <sheetName val="TH_CNO"/>
      <sheetName val="NK_CHUNG"/>
      <sheetName val="May"/>
      <sheetName val="Adix A"/>
      <sheetName val="dg67-1"/>
      <sheetName val="DM 6061"/>
      <sheetName val="Gia"/>
      <sheetName val="dm366"/>
      <sheetName val="DG thep ma kem"/>
      <sheetName val="Don_gia"/>
      <sheetName val="DON_GIA_TRAM_(3)"/>
      <sheetName val="7606_DZ"/>
      <sheetName val="TONG_HOP_VL-NC_TT"/>
      <sheetName val="CHITIET_VL-NC-TT_-1p"/>
      <sheetName val="KPVC-BD_"/>
      <sheetName val="Du_lieu"/>
      <sheetName val="DG7606DZ"/>
      <sheetName val="집계표"/>
      <sheetName val="Ng.hàng xà+bulong"/>
      <sheetName val="TBA"/>
      <sheetName val="DM1776"/>
      <sheetName val="DM228"/>
      <sheetName val="DM4970"/>
      <sheetName val="Camay_DP"/>
      <sheetName val="chiet tinh"/>
      <sheetName val="KPTH-T12"/>
      <sheetName val="Thamgia-T10"/>
      <sheetName val="Đầu vào"/>
      <sheetName val="Ts"/>
      <sheetName val="K95"/>
      <sheetName val="K98"/>
      <sheetName val="THVT"/>
      <sheetName val="O20"/>
      <sheetName val="CAT_5"/>
      <sheetName val="BQMP"/>
      <sheetName val="산근"/>
      <sheetName val="inter"/>
      <sheetName val="대비"/>
      <sheetName val="REINF."/>
      <sheetName val="SKETCH"/>
      <sheetName val="LOADS"/>
      <sheetName val="P"/>
      <sheetName val="MAIN GATE HOUSE"/>
      <sheetName val="CT-35"/>
      <sheetName val="CT-0.4KV"/>
      <sheetName val="Data Input"/>
      <sheetName val="damgiua"/>
      <sheetName val="dgct"/>
      <sheetName val="4.PTDG"/>
      <sheetName val="366"/>
      <sheetName val="DG-VL"/>
      <sheetName val="PTDGCT"/>
      <sheetName val="bt19"/>
      <sheetName val="Btr25"/>
      <sheetName val="Keothep"/>
      <sheetName val="Re-bar"/>
      <sheetName val="DLDTLN"/>
      <sheetName val="Dulieu"/>
      <sheetName val="6787CWFASE2CASE2_00.xls"/>
      <sheetName val="T&amp;D"/>
      <sheetName val="list"/>
      <sheetName val="XD"/>
      <sheetName val="Cuongricc"/>
      <sheetName val="CT vat lieu"/>
      <sheetName val="vcdngan"/>
      <sheetName val="DG DZ"/>
      <sheetName val="DG TBA"/>
      <sheetName val="DGXD"/>
      <sheetName val="????"/>
      <sheetName val="TONG HOP T5 1998"/>
      <sheetName val="A1, May"/>
      <sheetName val="Máy"/>
      <sheetName val="Vat lieu"/>
      <sheetName val="DTXL"/>
      <sheetName val="EIRR&gt;1&lt;1"/>
      <sheetName val="EIRR&gt; 2"/>
      <sheetName val="EIRR&lt;2"/>
      <sheetName val="Cp&gt;10-Ln&lt;10"/>
      <sheetName val="Ln&lt;20"/>
      <sheetName val="차액보증"/>
      <sheetName val="SITE-E"/>
      <sheetName val="Bang KL"/>
      <sheetName val="Config"/>
      <sheetName val="DMCP"/>
      <sheetName val="HS_TDT"/>
      <sheetName val="ALLOWANCE"/>
      <sheetName val="MH RATE"/>
      <sheetName val="Sheet3"/>
      <sheetName val="금융비용"/>
      <sheetName val="입찰안"/>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BGD"/>
      <sheetName val="KCS"/>
      <sheetName val="KD"/>
      <sheetName val="KT"/>
      <sheetName val="KTNL"/>
      <sheetName val="KH"/>
      <sheetName val="PX-SX"/>
      <sheetName val="TC"/>
      <sheetName val="Lcau - Lxuc"/>
      <sheetName val="LaborPY"/>
      <sheetName val="LaborKH"/>
      <sheetName val="Equip "/>
      <sheetName val="Material"/>
      <sheetName val="WT-LIST"/>
      <sheetName val="EXTERNAL"/>
      <sheetName val="Trạm biến áp"/>
      <sheetName val="Đơn Giá "/>
      <sheetName val="Chi tiet XD TBA"/>
      <sheetName val="Giá"/>
      <sheetName val="DM6061"/>
      <sheetName val="Luong2"/>
      <sheetName val="Chenh lech vat tu"/>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M"/>
      <sheetName val="KL Chi tiết Xây tô"/>
      <sheetName val="Sheet2"/>
      <sheetName val="Chi tiet"/>
      <sheetName val="07Base Cost"/>
      <sheetName val="DonGiaLD"/>
      <sheetName val="7606-TBA"/>
      <sheetName val="7606-ĐZ"/>
      <sheetName val="DM 67"/>
      <sheetName val="負荷集計（断熱不燃）"/>
      <sheetName val="Duc_bk"/>
      <sheetName val="CE(E)"/>
      <sheetName val="CE(M)"/>
      <sheetName val="Project Data"/>
      <sheetName val="Phan khai KLuong"/>
      <sheetName val="Duphong"/>
      <sheetName val="Bill 1_Quy dinh chung"/>
      <sheetName val="1.R18 BF"/>
      <sheetName val="A"/>
      <sheetName val="G"/>
      <sheetName val="F-B"/>
      <sheetName val="H-J"/>
      <sheetName val="6.External works-R18"/>
      <sheetName val="chiettinh"/>
      <sheetName val="INFO"/>
      <sheetName val="Summary"/>
      <sheetName val="Chi tiet KL"/>
      <sheetName val="Tổng hợp KL"/>
      <sheetName val="갑지1"/>
      <sheetName val="BM"/>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rrem"/>
      <sheetName val="Xay lapduongR3"/>
      <sheetName val="CANDOI"/>
      <sheetName val="MATK"/>
      <sheetName val="NHATKY"/>
      <sheetName val="Standardwerte"/>
      <sheetName val="base"/>
      <sheetName val="DGG"/>
      <sheetName val="INDEX"/>
      <sheetName val="Area Cal"/>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PAGE 1"/>
      <sheetName val="BKBANRA"/>
      <sheetName val="BKMUAVAO"/>
      <sheetName val="GAEYO"/>
      <sheetName val="Đầu tư"/>
      <sheetName val="DL"/>
      <sheetName val="실행"/>
      <sheetName val="BIDDING-SUM"/>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Bill-04 ket cau thap- UNI"/>
      <sheetName val="DTICH"/>
      <sheetName val="Loại Vật tư"/>
      <sheetName val="tonghop"/>
      <sheetName val="DATA2"/>
      <sheetName val="PEDESB"/>
      <sheetName val="TH Vat tu"/>
      <sheetName val="Cửa"/>
      <sheetName val="dg tphcm"/>
      <sheetName val="DUCVIETPQ"/>
      <sheetName val="INFOR-ST"/>
      <sheetName val="T.KÊ K.CẤU"/>
      <sheetName val="Bill 01 - CTN"/>
      <sheetName val="Bill 2.2 Villa 2 beds"/>
      <sheetName val="D&amp;W"/>
      <sheetName val="Bang trong luong rieng thep"/>
      <sheetName val="LEGEND"/>
      <sheetName val="6PILE  (돌출)"/>
      <sheetName val="6MONTHS"/>
      <sheetName val="???S"/>
      <sheetName val="???"/>
      <sheetName val="??"/>
      <sheetName val="HÐ ngoài"/>
      <sheetName val="??????"/>
      <sheetName val="HÐ_ngoài"/>
      <sheetName val="gia cong tac"/>
      <sheetName val="____"/>
      <sheetName val="Measure 1306"/>
      <sheetName val="0"/>
      <sheetName val="NVL"/>
      <sheetName val="PU_ITALY_3"/>
      <sheetName val="Tro_giup3"/>
      <sheetName val="TH_DZ353"/>
      <sheetName val="CHITIET_VL-NC-TT_-1p1"/>
      <sheetName val="TONG_HOP_VL-NC_TT1"/>
      <sheetName val="KPVC-BD_1"/>
      <sheetName val="Don_gia1"/>
      <sheetName val="DON_GIA_TRAM_(3)1"/>
      <sheetName val="DON_GIA_CAN_THO3"/>
      <sheetName val="Don_gia_chi_tiet1"/>
      <sheetName val="7606_DZ1"/>
      <sheetName val="project_management"/>
      <sheetName val="MAIN_GATE_HOUSE"/>
      <sheetName val="REINF_"/>
      <sheetName val="Rates_2009"/>
      <sheetName val="Du_toan"/>
      <sheetName val="Commercial_value"/>
      <sheetName val="Ky_Lam_Bridge"/>
      <sheetName val="Provisional_Sums_Item"/>
      <sheetName val="Gas_Pressure_Welding"/>
      <sheetName val="General_Item&amp;General_Requiremen"/>
      <sheetName val="General_Items"/>
      <sheetName val="Regenral_Requirements"/>
      <sheetName val="chiet_tinh"/>
      <sheetName val="Ng_hàng_xà+bulong"/>
      <sheetName val="TONG_HOP_VL-NC"/>
      <sheetName val="Bang_KL"/>
      <sheetName val="MH_RATE"/>
      <sheetName val="Lcau_-_Lxuc"/>
      <sheetName val="Note"/>
      <sheetName val="DLdauvao"/>
      <sheetName val="CẤP THOÁT NƯỚC"/>
      <sheetName val="PRI-LS"/>
      <sheetName val="NKC6"/>
      <sheetName val="Cước VC + ĐM CP Tư vấn"/>
      <sheetName val="Hệ số"/>
      <sheetName val="DG-TNHC-85"/>
      <sheetName val="Dia"/>
      <sheetName val="SP10"/>
      <sheetName val="THDT goi thau TB"/>
      <sheetName val="Tien do TV"/>
      <sheetName val="QD957"/>
      <sheetName val="Harga ME "/>
      <sheetName val="토공"/>
      <sheetName val="Alat"/>
      <sheetName val="Analisa Gabungan"/>
      <sheetName val="Sub"/>
      <sheetName val="I-KAMAR"/>
      <sheetName val="TH MTC"/>
      <sheetName val="TH N.Cong"/>
      <sheetName val="Gia vat tu"/>
      <sheetName val="Ca máy"/>
      <sheetName val="Dự toán"/>
      <sheetName val="Đơn Giá TH"/>
      <sheetName val="Nhân công"/>
      <sheetName val="Phân tích"/>
      <sheetName val="C.P Thiết bị"/>
      <sheetName val="T.H Kinh phí"/>
      <sheetName val="Vật tư"/>
      <sheetName val="Trang bìa"/>
      <sheetName val="CT_vat_lieu"/>
      <sheetName val="DM_6061"/>
      <sheetName val="DG_thep_ma_kem"/>
      <sheetName val="DG_DZ"/>
      <sheetName val="DG_TBA"/>
      <sheetName val="Data_Input"/>
      <sheetName val="DG7606"/>
      <sheetName val="GV1-D13 (Casement door)"/>
      <sheetName val="MTL$-INTER"/>
      <sheetName val="DK"/>
      <sheetName val="Isolasi Luar Dalam"/>
      <sheetName val="Isolasi Luar"/>
      <sheetName val="Setting"/>
      <sheetName val="Settings"/>
      <sheetName val="Door and window"/>
      <sheetName val="DETAIL "/>
      <sheetName val="Luong NII"/>
      <sheetName val="Cpbetong"/>
      <sheetName val="366fun"/>
      <sheetName val="DM_60606061"/>
      <sheetName val="DINH MUC THI NGHIEM"/>
      <sheetName val="CUOCVC"/>
      <sheetName val="Luong NI"/>
      <sheetName val="Vatlieu"/>
      <sheetName val="CT"/>
      <sheetName val="DTCTchung"/>
      <sheetName val="Don gia chi tiet DIEN 2"/>
      <sheetName val="NEW-PANEL"/>
      <sheetName val="___S"/>
      <sheetName val="___"/>
      <sheetName val="__"/>
      <sheetName val="______"/>
      <sheetName val="GTTBA"/>
      <sheetName val="Chenh lech ca may"/>
      <sheetName val="TLg CN&amp;Laixe"/>
      <sheetName val="TLg CN&amp;Laixe (2)"/>
      <sheetName val="TLg Laitau"/>
      <sheetName val="TLg Laitau (2)"/>
      <sheetName val="Equipment list (PAC)"/>
      <sheetName val="計算条件"/>
      <sheetName val="TINH KHOI LUONG"/>
      <sheetName val="DATA BASE"/>
      <sheetName val="Mat_Source"/>
      <sheetName val="入力作成表"/>
      <sheetName val="CPA"/>
      <sheetName val="Sheet4"/>
      <sheetName val="Supplier"/>
      <sheetName val=" Bill.5-Earthing.2 - Add Works"/>
      <sheetName val="DTXD"/>
      <sheetName val="JP_List"/>
      <sheetName val="SUBS"/>
      <sheetName val="Feeds"/>
      <sheetName val="final list 2005"/>
      <sheetName val="final_list_2005"/>
      <sheetName val="WORKINGS"/>
      <sheetName val="LV data"/>
      <sheetName val="ESTI."/>
      <sheetName val="CPDDII"/>
      <sheetName val="KHOI LUONG"/>
      <sheetName val="Hardware"/>
      <sheetName val="HWW"/>
      <sheetName val="DGsuyrong"/>
      <sheetName val="PhanTichVua"/>
      <sheetName val="PhanTichVT"/>
      <sheetName val="KhoiluongDT"/>
      <sheetName val="CT1"/>
      <sheetName val="DG1426"/>
      <sheetName val="KH-Q1,Q2,01"/>
      <sheetName val="Dlieu dau vao"/>
      <sheetName val="7606"/>
      <sheetName val="OT"/>
      <sheetName val="Income Statement"/>
      <sheetName val="Shareholders' Equity"/>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A1_CN"/>
      <sheetName val="Đầu_vào"/>
      <sheetName val="Gia_vat_tu"/>
      <sheetName val="Income_Statement"/>
      <sheetName val="Shareholders'_Equity"/>
      <sheetName val="Bang 3_Chi tiet phan Dz"/>
      <sheetName val="bridge # 1"/>
      <sheetName val="TK-COL"/>
      <sheetName val="02_Dulieu_Cua"/>
      <sheetName val="HMCV"/>
      <sheetName val="CauKien"/>
      <sheetName val="KL san lap"/>
      <sheetName val="PS-Labour_M"/>
      <sheetName val="SEX"/>
      <sheetName val="HVAC.BLOCK B4"/>
      <sheetName val="subcon sched"/>
      <sheetName val="VND"/>
      <sheetName val="Buy vs. Lease Car"/>
      <sheetName val="daf-3(OK)"/>
      <sheetName val="daf-7(OK)"/>
      <sheetName val="SourceData"/>
      <sheetName val="新规"/>
      <sheetName val="Master"/>
      <sheetName val="BẢNG KHỐI LƯỢNG TỔNG HỢP"/>
      <sheetName val="TH_CPTB"/>
      <sheetName val="CP Khac cuoc VC"/>
      <sheetName val="Code"/>
      <sheetName val="Budget Code"/>
      <sheetName val="CTKL KTX HT"/>
      <sheetName val="PRE (E)"/>
      <sheetName val="2.Chiet tinh"/>
      <sheetName val="NHÀ NHẬP LIỆU"/>
      <sheetName val="MÓNG SILO"/>
      <sheetName val="Z"/>
      <sheetName val="Tong du toan"/>
      <sheetName val="Bill 2 - ketcau"/>
      <sheetName val="A1"/>
      <sheetName val="IBASE"/>
      <sheetName val="DANHMUC"/>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DM_4970"/>
      <sheetName val="don_giaQB"/>
      <sheetName val="dm 366"/>
      <sheetName val="DM 6060"/>
      <sheetName val="DM7606"/>
      <sheetName val="XDM22"/>
      <sheetName val="DinhMuc"/>
      <sheetName val="Gvlch"/>
      <sheetName val="DGLX"/>
      <sheetName val="TK-TUBU"/>
      <sheetName val="DGIA"/>
      <sheetName val="TT"/>
      <sheetName val="D &amp; W sizes"/>
      <sheetName val="Formwork"/>
      <sheetName val="Phan_khai_KLuong"/>
      <sheetName val="Bill_1_Quy_dinh_chung"/>
      <sheetName val="1_R18_BF"/>
      <sheetName val="6_External_works-R18"/>
      <sheetName val="Project_Data"/>
      <sheetName val="chieu_day_san"/>
      <sheetName val="Podium_Concrete_Works"/>
      <sheetName val="KLCT-_TOWER"/>
      <sheetName val="KLCT-_PODIUM"/>
      <sheetName val="Gia_thanh_chuoi_su"/>
      <sheetName val="Tiep_dia"/>
      <sheetName val="Don_gia_vung_III-Can_Tho"/>
      <sheetName val="Area_Cal"/>
      <sheetName val="Elect_(3)"/>
      <sheetName val="plan&amp;section_of_foundation"/>
      <sheetName val="design_criteria"/>
      <sheetName val="Bond_수수료_계산_포맷"/>
      <sheetName val="ITB_COST"/>
      <sheetName val="PAGE_1"/>
      <sheetName val="6PILE__(돌출)"/>
      <sheetName val="HÐ_ngoài1"/>
      <sheetName val="EIRR&gt;_2"/>
      <sheetName val="DETAIL_"/>
      <sheetName val="DG 1426"/>
      <sheetName val="Dongia7606new"/>
      <sheetName val="dgtn"/>
      <sheetName val="VC.xd"/>
      <sheetName val="Gia.VLTB"/>
      <sheetName val="B.Luong"/>
      <sheetName val="C.May"/>
      <sheetName val="7606(TT01)"/>
      <sheetName val="7606TBA(TT01)"/>
      <sheetName val="DG7606TBA"/>
      <sheetName val="CTTN"/>
      <sheetName val="Luong_Cnhan"/>
      <sheetName val="DMTN"/>
      <sheetName val="VatTU"/>
      <sheetName val="DM_336cai tao"/>
      <sheetName val="Thongtin"/>
      <sheetName val="Theo doi Doanh thu 2017"/>
      <sheetName val="DGiaT"/>
      <sheetName val="DGiaTN"/>
      <sheetName val="Chi tiet lan can"/>
      <sheetName val="Main"/>
      <sheetName val="DL ĐẦU VÀO"/>
      <sheetName val="경비2내역"/>
      <sheetName val="project_management1"/>
      <sheetName val="REINF_1"/>
      <sheetName val="Rates_20091"/>
      <sheetName val="Du_toan1"/>
      <sheetName val="MAIN_GATE_HOUSE1"/>
      <sheetName val="Commercial_value1"/>
      <sheetName val="chiet_tinh1"/>
      <sheetName val="Bang_KL1"/>
      <sheetName val="TONG_HOP_VL-NC1"/>
      <sheetName val="MH_RATE1"/>
      <sheetName val="Lcau_-_Lxuc1"/>
      <sheetName val="DM_67"/>
      <sheetName val="Unit_Div6"/>
      <sheetName val="Purchase Order"/>
      <sheetName val="6787CWFASE2CASE2_00_xls"/>
      <sheetName val="Xay_lapduongR3"/>
      <sheetName val="A6,MAY"/>
      <sheetName val="dutoan"/>
      <sheetName val="dghn"/>
      <sheetName val="Loại_Vật_tư"/>
      <sheetName val="Đầu_tư"/>
      <sheetName val="dg_tphcm"/>
      <sheetName val="T_KÊ_K_CẤU"/>
      <sheetName val="4_PTDG"/>
      <sheetName val="A1,_May"/>
      <sheetName val="Vat_lieu"/>
      <sheetName val="Door_and_window"/>
      <sheetName val="wsLists"/>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BOQ THAN"/>
      <sheetName val="Analisa &amp; Upah"/>
      <sheetName val="CTEMCOST"/>
      <sheetName val="DongiaVL2"/>
      <sheetName val="Active"/>
      <sheetName val="PMS"/>
      <sheetName val="1_MV"/>
      <sheetName val="Ktmo"/>
      <sheetName val="Du lieu"/>
      <sheetName val="Cash2"/>
      <sheetName val="Markup"/>
      <sheetName val="BOQ건축"/>
      <sheetName val="BocXep"/>
      <sheetName val="VCBo"/>
      <sheetName val="VCThuy"/>
      <sheetName val="Phan tich"/>
      <sheetName val="INPUT-STR"/>
      <sheetName val="REF"/>
      <sheetName val="CT Thang Mo"/>
      <sheetName val="CT  PL"/>
      <sheetName val="dongia _2_"/>
      <sheetName val="FAB별"/>
      <sheetName val="Thép CKN"/>
      <sheetName val="GOC-KO IN"/>
      <sheetName val="TMinh"/>
      <sheetName val="MAU 8A"/>
      <sheetName val="MAU 8B"/>
      <sheetName val="MAU 9"/>
      <sheetName val="MAU 10"/>
      <sheetName val="TLuong"/>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cash budget"/>
      <sheetName val="Criteria"/>
      <sheetName val="ICGSIP"/>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Chenh_lech_ca_may"/>
      <sheetName val="TLg_CN&amp;Laixe"/>
      <sheetName val="TLg_CN&amp;Laixe_(2)"/>
      <sheetName val="TLg_Laitau"/>
      <sheetName val="TLg_Laitau_(2)"/>
      <sheetName val="Bang_3_Chi_tiet_phan_Dz"/>
      <sheetName val="KHOI_LUONG"/>
      <sheetName val="TH_MTC"/>
      <sheetName val="TH_N_Cong"/>
      <sheetName val="Chi_tiet"/>
      <sheetName val="PRE_(E)"/>
      <sheetName val="subcon_sched"/>
      <sheetName val="HVAC_BLOCK_B4"/>
      <sheetName val="SORT"/>
      <sheetName val="Luong_NII"/>
      <sheetName val="DINH_MUC_THI_NGHIEM"/>
      <sheetName val="Luong_NI"/>
      <sheetName val="THCT"/>
      <sheetName val="DM-1776"/>
      <sheetName val="Kê 0,4"/>
      <sheetName val="TH 0,4"/>
      <sheetName val="Kê 22"/>
      <sheetName val="TH 22"/>
      <sheetName val="TBA CAI TAO"/>
      <sheetName val="TBA XDM"/>
      <sheetName val="V-N-M"/>
      <sheetName val="TONG HOP DU TOAN"/>
      <sheetName val="Thop XAY DUNG"/>
      <sheetName val="CP HANG MUC CHUNG"/>
      <sheetName val="thiet bi"/>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DG-1776KV4"/>
      <sheetName val="DG 4970"/>
      <sheetName val="TDTKP"/>
      <sheetName val="DK-KH"/>
      <sheetName val="DG Chi tiet"/>
      <sheetName val="Dự thầu"/>
      <sheetName val="Nhap VT oto"/>
      <sheetName val="gtrinh"/>
      <sheetName val="Cotthep.NPT"/>
      <sheetName val="vl.nc.mtc"/>
      <sheetName val="DMSC"/>
      <sheetName val="Heso DZ"/>
      <sheetName val="DGiaDZ"/>
      <sheetName val="Gia VT-TB"/>
      <sheetName val="noi suy xa"/>
      <sheetName val="noi suy xa thu hoi"/>
      <sheetName val="Chi tiet -tong 9 thang"/>
      <sheetName val="BangMa"/>
      <sheetName val="DK1.Don gia"/>
      <sheetName val="02. PTDG"/>
      <sheetName val="外気負荷"/>
      <sheetName val="Chiết tính"/>
      <sheetName val="Don gia (khong in)"/>
      <sheetName val="1.MONG 1-2"/>
      <sheetName val="TB NẶNG"/>
      <sheetName val="Du tru CP-Bieu 01"/>
      <sheetName val="MTL(AG)"/>
      <sheetName val="Hao phí"/>
      <sheetName val=" 1710 HOINGHINLD"/>
      <sheetName val="99"/>
      <sheetName val="99 (2)"/>
      <sheetName val="134 "/>
      <sheetName val="cuocbd"/>
      <sheetName val="CUOC"/>
      <sheetName val="#REF!"/>
      <sheetName val="CTKL_KTX_HT"/>
      <sheetName val="NHÀ_NHẬP_LIỆU"/>
      <sheetName val="MÓNG_SILO"/>
      <sheetName val="CP_Khac_cuoc_VC"/>
      <sheetName val="Budget_Code"/>
      <sheetName val="BẢNG_KHỐI_LƯỢNG_TỔNG_HỢP"/>
      <sheetName val="2_Chiet_tinh"/>
      <sheetName val="M1-XL-1c"/>
      <sheetName val="THKL"/>
      <sheetName val="sort2"/>
      <sheetName val="소일위대가코드표"/>
      <sheetName val="DATA1"/>
      <sheetName val="wk prgs"/>
      <sheetName val="Dongiaxd"/>
      <sheetName val="Structure data"/>
      <sheetName val="Specs"/>
      <sheetName val="Data.Wall"/>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Ma don vi"/>
      <sheetName val="bang cc"/>
      <sheetName val="Pric塅䕃"/>
      <sheetName val="DZ 22KV"/>
      <sheetName val="TK chi tiet"/>
      <sheetName val="CP HMC"/>
      <sheetName val="Cong"/>
      <sheetName val="見積書"/>
      <sheetName val="TNHC"/>
      <sheetName val="Precios unitarios AXH"/>
      <sheetName val="Bill No.3 - Prov. Sum (Ph2&amp;3)"/>
      <sheetName val="TH TN"/>
      <sheetName val="AG Pipe Qty Analysis"/>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subcon_sched1"/>
      <sheetName val="Bang_3_Chi_tiet_phan_Dz1"/>
      <sheetName val="KHOI_LUONG1"/>
      <sheetName val="HVAC_BLOCK_B41"/>
      <sheetName val="PRE_(E)1"/>
      <sheetName val="Tong_du_toan"/>
      <sheetName val="Bill_2_-_ketcau"/>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trialth"/>
      <sheetName val="1"/>
      <sheetName val="PCCC"/>
      <sheetName val="Ｎｏ.13"/>
      <sheetName val="tra_vat_lieu"/>
      <sheetName val="DGchitiet "/>
      <sheetName val="Brick"/>
      <sheetName val="Bill 2-Road HR2"/>
      <sheetName val="Bill 3 - Softscape HR2"/>
      <sheetName val="2.1Warehouse 1"/>
      <sheetName val="CĂN HỘ T16-17 "/>
      <sheetName val="TRỤC ĐỨNG THOÁT BẨN T15-17"/>
      <sheetName val="TRỤC ĐỨNG TM T15-17"/>
      <sheetName val="Tổng GT"/>
      <sheetName val="GT"/>
      <sheetName val="KL"/>
      <sheetName val="Chi tiết KL"/>
      <sheetName val="khấu trừ phạt"/>
      <sheetName val="GT  KHAU TRU"/>
      <sheetName val="HAO HUT VAT TU (2)"/>
      <sheetName val="cao độ"/>
      <sheetName val="Tongke"/>
      <sheetName val="đọc số"/>
      <sheetName val="THEP TAM"/>
      <sheetName val="THEP HÌNH"/>
      <sheetName val="THEP HINH"/>
      <sheetName val="XA GO"/>
      <sheetName val="BANG TRA"/>
      <sheetName val="HỆ THỐNG PHÒNG CHÁY CHỮA CHÁY"/>
      <sheetName val="HỆ THỐNG CẤP THOÁT NƯỚC"/>
      <sheetName val="HỆ THỐNG ĐHKK"/>
      <sheetName val="MÁY PHÁT ĐIỆN"/>
      <sheetName val="HỆ THỐNG ĐIỆN"/>
      <sheetName val="Thiết bị chính"/>
      <sheetName val="CP Du phong"/>
      <sheetName val="THCP Lap dat"/>
      <sheetName val="THCP xay dung"/>
      <sheetName val="Tong hop kinh phi"/>
      <sheetName val="QD79"/>
      <sheetName val="CHI PHI"/>
      <sheetName val="MDA"/>
      <sheetName val="MKH"/>
      <sheetName val="DMNV"/>
      <sheetName val="DMNCC"/>
      <sheetName val="MHH"/>
      <sheetName val="CDTK"/>
      <sheetName val="물량표"/>
      <sheetName val="NHATKYC"/>
      <sheetName val="BCX_NL"/>
      <sheetName val="Est"/>
      <sheetName val="E-Breakdown"/>
      <sheetName val="CostData"/>
      <sheetName val="costingsheet"/>
      <sheetName val="Wind"/>
      <sheetName val="Main Bldg-Rev02"/>
      <sheetName val="D&amp;W def."/>
      <sheetName val="Nhan cong"/>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nkc"/>
      <sheetName val="Móng, nền "/>
      <sheetName val="1.Requisition(E)"/>
      <sheetName val="TONG HOP"/>
      <sheetName val="phan tic chi tiet"/>
      <sheetName val="VT190111"/>
      <sheetName val="Notes"/>
      <sheetName val="1.2 Staff Schedule"/>
      <sheetName val="gui BKCT"/>
      <sheetName val="Tổng hợp KPHM"/>
      <sheetName val="KHOI LUONG15-4"/>
      <sheetName val="HS"/>
      <sheetName val="Open"/>
      <sheetName val="Function"/>
      <sheetName val="Noisuy-LLL"/>
      <sheetName val=""/>
      <sheetName val="BẢNG ÁP GIÁ (in)"/>
      <sheetName val="NT (KL) IN"/>
      <sheetName val="DOM D2"/>
      <sheetName val="nhà ăn"/>
      <sheetName val="Công nhật"/>
      <sheetName val="btkt cột"/>
      <sheetName val="THÉP"/>
      <sheetName val="TH các CC"/>
      <sheetName val="lam_moi"/>
      <sheetName val="DMCT"/>
      <sheetName val="Door_and_window1"/>
      <sheetName val="Ma_don_vi"/>
      <sheetName val="bang_cc"/>
      <sheetName val="3. CNT"/>
      <sheetName val="unit price list(M)"/>
      <sheetName val="Gia vat lieu"/>
      <sheetName val="0. Input"/>
      <sheetName val="유림콘도"/>
      <sheetName val="유림골조"/>
      <sheetName val="Btra"/>
      <sheetName val="Bill Prelim-CDT"/>
      <sheetName val="Prelims"/>
      <sheetName val="Bill BPTC-CDT"/>
      <sheetName val="Chi tiết BPTC"/>
      <sheetName val="Bill BPTC-CDT (PA MCT CDT)"/>
      <sheetName val="Chi tiết BPTC (PA MCT CDT)"/>
      <sheetName val="KL THEP  GIAM DO DUNG COUPLER"/>
      <sheetName val="01.KL THÉP NHẬP VỀ"/>
      <sheetName val="BBLMHT"/>
      <sheetName val="2. NT VLDV"/>
      <sheetName val="GHI CHU"/>
      <sheetName val="1.BB LMHT"/>
      <sheetName val="Bê tông bảo vệ"/>
      <sheetName val="01. Data"/>
      <sheetName val="Neo, nối cốt thép dầm, cột"/>
      <sheetName val="Uốn móc cốt thép"/>
      <sheetName val="Tiêu chuẩn cốt thép"/>
      <sheetName val="T2-3"/>
      <sheetName val="BQ-E20-02(Rp)"/>
      <sheetName val="F4-F7"/>
      <sheetName val="날개벽수량표"/>
      <sheetName val="SPEC"/>
      <sheetName val="VO-PS02-XD"/>
      <sheetName val="So lieu chung"/>
      <sheetName val="Rate1"/>
      <sheetName val="TH VL, NC, DDHT Thanhphuoc"/>
      <sheetName val="전기"/>
      <sheetName val="PERSONNELIST"/>
      <sheetName val="1. Office"/>
      <sheetName val="Doi so"/>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DGCT SƠN BẢ TƯỜNG NLV"/>
      <sheetName val="DGKL TRẦN NHN"/>
      <sheetName val="INF"/>
      <sheetName val="MTO REV.2(ARMOR)"/>
      <sheetName val="ReadFirst"/>
      <sheetName val="A6"/>
      <sheetName val="KL thep lam sa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Steel"/>
      <sheetName val="Order"/>
      <sheetName val="DM-VNT ko sd"/>
      <sheetName val="B3A - TOWER A"/>
      <sheetName val="Annex B"/>
      <sheetName val="TOSHIBA-Structure"/>
      <sheetName val="1.Civil (Org)"/>
      <sheetName val="villa"/>
      <sheetName val="Data-year2001i"/>
      <sheetName val="Tien Thuong"/>
      <sheetName val="NC XL 6T cuoi 01 CTy"/>
      <sheetName val="Data -6T dau"/>
      <sheetName val="Cong 6T"/>
      <sheetName val="125x125"/>
      <sheetName val="Bảng đo bóc KL OLK-09"/>
      <sheetName val="6.3 CHI TIET OLK-09"/>
      <sheetName val="음료실행"/>
      <sheetName val="내역서을지"/>
      <sheetName val="Assumptions"/>
      <sheetName val="Dot 4"/>
      <sheetName val="Chi phi van chuyen"/>
      <sheetName val="Tong hop vat tu"/>
      <sheetName val="XLR_NoRangeSheet"/>
      <sheetName val="工艺分类库"/>
      <sheetName val="1.San "/>
      <sheetName val="DT hợp đồng"/>
      <sheetName val="Bảng KL đợt 1"/>
      <sheetName val="DLDT"/>
      <sheetName val="Dgia vat tu"/>
      <sheetName val="Don gia_III"/>
      <sheetName val="D÷ liÖu"/>
      <sheetName val="TLG Type"/>
      <sheetName val="Duthau"/>
      <sheetName val="HRG BHN"/>
      <sheetName val="CĂN ĐH"/>
      <sheetName val="Div26 - Elect"/>
      <sheetName val="Bù giá CM"/>
      <sheetName val="Luong BN"/>
      <sheetName val="Luong TB"/>
      <sheetName val="Ca may TB"/>
      <sheetName val="Ca máy BN"/>
      <sheetName val="Vật liệu"/>
      <sheetName val="PNT_QUOT__3"/>
      <sheetName val="COAT_WRAP_QIOT__3"/>
      <sheetName val="CAUDIT"/>
      <sheetName val="7.Khau tru "/>
      <sheetName val="DG_BINH THUAN"/>
      <sheetName val="Inputs_Sens"/>
      <sheetName val="IS_Sum_CM"/>
      <sheetName val="gia vt,nc,may"/>
      <sheetName val="2.CDPS"/>
      <sheetName val="Q.A01.2-Sh"/>
      <sheetName val="개산공사비"/>
      <sheetName val="Gld"/>
      <sheetName val="Gxd"/>
      <sheetName val="4 CĂN"/>
      <sheetName val="Calculation"/>
      <sheetName val="Danh mục"/>
      <sheetName val="Financ. Overview"/>
      <sheetName val="Toolbox"/>
      <sheetName val="Dinh muc"/>
      <sheetName val="Bieu gia HD"/>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BTK-Dai Hoc Kien Giang"/>
      <sheetName val="PV Graph Data"/>
      <sheetName val="GJ_06"/>
      <sheetName val="doanh thu"/>
      <sheetName val="Dutoan KL"/>
      <sheetName val="Kyhieuloptratsonba"/>
      <sheetName val="Method_BouyancyFactor"/>
      <sheetName val="Method_PressureArea"/>
      <sheetName val="InputData"/>
      <sheetName val="B-2  (DPP)"/>
      <sheetName val="LX -TT05"/>
      <sheetName val="NC Moi TT05"/>
      <sheetName val="dulieumong"/>
      <sheetName val="Don gia NC"/>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TINH GIA - SAN XUAT Vertico"/>
      <sheetName val="DGIAgoi1"/>
      <sheetName val="13.BANG CT"/>
      <sheetName val="14.MMUS GIUA NHIP"/>
      <sheetName val="4.HSPBngang"/>
      <sheetName val="6.Tinh tai"/>
      <sheetName val="2 NSl"/>
      <sheetName val="17.US CHU tho a_b"/>
      <sheetName val="15.MMUS GOI"/>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5.2.1 Đo bóc KL OLK-06"/>
      <sheetName val="QUO"/>
      <sheetName val="Classification"/>
      <sheetName val="BANRA"/>
      <sheetName val="Annual_CFs_Asset"/>
      <sheetName val="datatt"/>
      <sheetName val="PTVT"/>
      <sheetName val="GIÁ DỰ THẦU 30 CĂN"/>
      <sheetName val="CTDZTA(5)"/>
      <sheetName val="THONG SO"/>
      <sheetName val="Đơn giá chi tiết TN 39"/>
      <sheetName val="DT"/>
      <sheetName val="Giathau"/>
      <sheetName val="KS tuyen"/>
      <sheetName val="THTL"/>
      <sheetName val="CP(dz)"/>
      <sheetName val="Bang chiet tinh TBA"/>
      <sheetName val="EQT-ESTN"/>
      <sheetName val="MB.DT.02"/>
      <sheetName val="01-&gt;12"/>
      <sheetName val="Article"/>
      <sheetName val="BT3"/>
      <sheetName val="DI_ESTI"/>
      <sheetName val="4.2.1 Đo bóc KL OLK-06"/>
      <sheetName val="4.1.1 CHI TIET OLK-06"/>
      <sheetName val="Hệ_qố2"/>
      <sheetName val="Electrical Works"/>
      <sheetName val="H_T_ INCOMING SYSTEM"/>
      <sheetName val="EQUIP LIST"/>
      <sheetName val="electrical"/>
      <sheetName val="So sanh"/>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DCQ"/>
      <sheetName val="DCS"/>
      <sheetName val="DD"/>
      <sheetName val="SUMDETAIL"/>
      <sheetName val="Factory"/>
      <sheetName val="Matchung"/>
      <sheetName val="BU LONG"/>
      <sheetName val="ĐNVT"/>
      <sheetName val="ĐNBL"/>
      <sheetName val="CTLK"/>
      <sheetName val="係数"/>
      <sheetName val="8521"/>
      <sheetName val="Package1"/>
      <sheetName val="Painting"/>
      <sheetName val="영동(D)"/>
      <sheetName val="Thuyết minh"/>
      <sheetName val="Đơn giá máy"/>
      <sheetName val="Tính giá NC"/>
      <sheetName val="SL cước"/>
      <sheetName val="DT. NHA XUONG"/>
      <sheetName val="ABUT수량-A1"/>
      <sheetName val="THKP957"/>
      <sheetName val="Tiên lượng"/>
      <sheetName val="Tong DT"/>
      <sheetName val="phan tich don gia"/>
      <sheetName val="Items"/>
      <sheetName val="Detail"/>
      <sheetName val="¥ "/>
      <sheetName val="KLall"/>
      <sheetName val="Cash Flow"/>
      <sheetName val="Yield"/>
      <sheetName val="Bill No.1.6"/>
      <sheetName val="Bill No.1.10"/>
      <sheetName val="Bill No.3.3"/>
      <sheetName val="Bill No.1.4"/>
      <sheetName val="Bill No.1.7"/>
      <sheetName val="Summary Bill No. 3"/>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project_management6"/>
      <sheetName val="Don_gia_chi_tiet7"/>
      <sheetName val="Adix_A6"/>
      <sheetName val="S-curve_6"/>
      <sheetName val="REINF_6"/>
      <sheetName val="Rates_20096"/>
      <sheetName val="So_doi_chieu_LC6"/>
      <sheetName val="MAIN_GATE_HOUSE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TONG_HOP_VL-NC6"/>
      <sheetName val="Bang_KL6"/>
      <sheetName val="MH_RATE6"/>
      <sheetName val="Đầu_vào5"/>
      <sheetName val="Lcau_-_Lxuc6"/>
      <sheetName val="DM_60616"/>
      <sheetName val="DG_thep_ma_kem6"/>
      <sheetName val="Equip_5"/>
      <sheetName val="A1_CN5"/>
      <sheetName val="CT_vat_lieu6"/>
      <sheetName val="Trạm_biến_áp5"/>
      <sheetName val="Đơn_Giá_5"/>
      <sheetName val="Chi_tiet_XD_TBA5"/>
      <sheetName val="CT-0_4KV5"/>
      <sheetName val="Chenh_lech_vat_tu5"/>
      <sheetName val="Diện_tích5"/>
      <sheetName val="1_Khái_toán5"/>
      <sheetName val="TONG_HOP_T5_19985"/>
      <sheetName val="rate_material5"/>
      <sheetName val="KL_Chi_tiết_Xây_tô5"/>
      <sheetName val="DG_DZ6"/>
      <sheetName val="DG_TBA6"/>
      <sheetName val="07Base_Cost5"/>
      <sheetName val="04_-_XUONG_DET_B5"/>
      <sheetName val="Bill_1_Quy_dinh_chung5"/>
      <sheetName val="1_R18_BF5"/>
      <sheetName val="6_External_works-R18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Phan_khai_KLuong5"/>
      <sheetName val="Area_Cal5"/>
      <sheetName val="Elect_(3)5"/>
      <sheetName val="plan&amp;section_of_foundation5"/>
      <sheetName val="design_criteria5"/>
      <sheetName val="Bond_수수료_계산_포맷5"/>
      <sheetName val="ITB_COST5"/>
      <sheetName val="PAGE_15"/>
      <sheetName val="Loại_Vật_tư5"/>
      <sheetName val="DM_675"/>
      <sheetName val="Đầu_tư5"/>
      <sheetName val="Xay_lapduongR35"/>
      <sheetName val="KL-_KHAC5"/>
      <sheetName val="BILL_3_-_KẾT_CẤU_HẦM5"/>
      <sheetName val="Bill_02_-_Xay_gach-Pou_5"/>
      <sheetName val="Bill_03-Chống_thấm-Pou5"/>
      <sheetName val="Bill_05_-_Hoan_thien-Pou_5"/>
      <sheetName val="Bill_02_-_Xay_gach-Tower5"/>
      <sheetName val="Bill_03-Chống_thấm-Tower5"/>
      <sheetName val="Bill_05_-_Hoan_thien-Tower5"/>
      <sheetName val="PTĐG_LTBT5"/>
      <sheetName val="CTG-PRECHEx1_45"/>
      <sheetName val="CTG-AB_(2)5"/>
      <sheetName val="CTG-AB_(3)5"/>
      <sheetName val="CTG-PLP-1_085"/>
      <sheetName val="Pre_Đội_nhóm5"/>
      <sheetName val="Bill_04-Kim_loại-Pou5"/>
      <sheetName val="Bill_04-Kim_loại-Tower5"/>
      <sheetName val="Vat_tu_XD5"/>
      <sheetName val="Tower_-_Concrete_Works5"/>
      <sheetName val="GV1-D13_(Casement_door)5"/>
      <sheetName val="gia_cong_tac5"/>
      <sheetName val="Measure_13065"/>
      <sheetName val="EIRR&gt;_25"/>
      <sheetName val="4_PTDG5"/>
      <sheetName val="Analisa_Gabungan5"/>
      <sheetName val="Isolasi_Luar_Dalam5"/>
      <sheetName val="Isolasi_Luar5"/>
      <sheetName val="Data_Input6"/>
      <sheetName val="Project_Data5"/>
      <sheetName val="dg_tphcm5"/>
      <sheetName val="Bill_01_-_CTN5"/>
      <sheetName val="Bill_2_2_Villa_2_beds5"/>
      <sheetName val="HÐ_ngoài6"/>
      <sheetName val="6PILE__(돌출)5"/>
      <sheetName val="Harga_ME_5"/>
      <sheetName val="T_KÊ_K_CẤU5"/>
      <sheetName val="A1,_May5"/>
      <sheetName val="Vat_lieu5"/>
      <sheetName val="TH_N_Cong5"/>
      <sheetName val="ESTI_5"/>
      <sheetName val="KL_san_lap5"/>
      <sheetName val="6787CWFASE2CASE2_00_xls5"/>
      <sheetName val="Bill-04_ket_cau_thap-_UNI5"/>
      <sheetName val="TH_Vat_tu5"/>
      <sheetName val="_Bill_5-Earthing_2_-_Add_Works5"/>
      <sheetName val="CẤP_THOÁT_NƯỚC5"/>
      <sheetName val="Cước_VC_+_ĐM_CP_Tư_vấn5"/>
      <sheetName val="Hệ_số5"/>
      <sheetName val="THDT_goi_thau_TB5"/>
      <sheetName val="Tien_do_TV5"/>
      <sheetName val="Bang_trong_luong_rieng_thep5"/>
      <sheetName val="DETAIL_5"/>
      <sheetName val="final_list_20056"/>
      <sheetName val="LV_data5"/>
      <sheetName val="Gia_vat_tu5"/>
      <sheetName val="TH_MTC5"/>
      <sheetName val="Chenh_lech_ca_may5"/>
      <sheetName val="TLg_CN&amp;Laixe5"/>
      <sheetName val="TLg_CN&amp;Laixe_(2)5"/>
      <sheetName val="TLg_Laitau5"/>
      <sheetName val="TLg_Laitau_(2)5"/>
      <sheetName val="Equipment_list_(PAC)5"/>
      <sheetName val="TINH_KHOI_LUONG5"/>
      <sheetName val="DATA_BASE5"/>
      <sheetName val="bridge_#_15"/>
      <sheetName val="Buy_vs__Lease_Car5"/>
      <sheetName val="Chi_tiet5"/>
      <sheetName val="Budget_Code4"/>
      <sheetName val="CP_Khac_cuoc_VC4"/>
      <sheetName val="subcon_sched5"/>
      <sheetName val="PRE_(E)5"/>
      <sheetName val="Bang_3_Chi_tiet_phan_Dz5"/>
      <sheetName val="KHOI_LUONG5"/>
      <sheetName val="HVAC_BLOCK_B45"/>
      <sheetName val="BẢNG_KHỐI_LƯỢNG_TỔNG_HỢP4"/>
      <sheetName val="CTKL_KTX_HT4"/>
      <sheetName val="2_Chiet_tinh4"/>
      <sheetName val="Tong_du_toan4"/>
      <sheetName val="Bill_2_-_ketcau4"/>
      <sheetName val="Analisa_&amp;_Upah4"/>
      <sheetName val="NHÀ_NHẬP_LIỆU4"/>
      <sheetName val="MÓNG_SILO4"/>
      <sheetName val="Chi_tiet_lan_can4"/>
      <sheetName val="13-Cốt_thép_(10mm&lt;D≤18mm)_FO164"/>
      <sheetName val="du_lieu_du_toan4"/>
      <sheetName val="Purchase_Order4"/>
      <sheetName val="DL_ĐẦU_VÀO4"/>
      <sheetName val="BOQ_THAN4"/>
      <sheetName val="D_&amp;_W_sizes4"/>
      <sheetName val="Du_lieu5"/>
      <sheetName val="cash_budget4"/>
      <sheetName val="Luong_NII4"/>
      <sheetName val="DINH_MUC_THI_NGHIEM4"/>
      <sheetName val="Luong_NI4"/>
      <sheetName val="Phan_tich4"/>
      <sheetName val="CT_Thang_Mo4"/>
      <sheetName val="CT__PL4"/>
      <sheetName val="BANCO_(2)4"/>
      <sheetName val="MT_DPin_(2)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lieu_dau_vao4"/>
      <sheetName val="DK1_Don_gia4"/>
      <sheetName val="Don_gia_(khong_in)4"/>
      <sheetName val="1_MONG_1-24"/>
      <sheetName val="02__PTDG4"/>
      <sheetName val="Chiết_tính4"/>
      <sheetName val="TK_chi_tiet2"/>
      <sheetName val="Income_Statement4"/>
      <sheetName val="Shareholders'_Equity4"/>
      <sheetName val="VC_xd2"/>
      <sheetName val="Gia_VLTB2"/>
      <sheetName val="B_Luong2"/>
      <sheetName val="C_May2"/>
      <sheetName val="wk_prgs2"/>
      <sheetName val="Ma_don_vi2"/>
      <sheetName val="bang_cc2"/>
      <sheetName val="TH_TN2"/>
      <sheetName val="dm_3662"/>
      <sheetName val="DM_60602"/>
      <sheetName val="Bill_No_3_-_Prov__Sum_(Ph2&amp;3)2"/>
      <sheetName val="Du_tru_CP-Bieu_012"/>
      <sheetName val="TB_NẶNG2"/>
      <sheetName val="CĂN_HỘ_T16-17_2"/>
      <sheetName val="TRỤC_ĐỨNG_THOÁT_BẨN_T15-172"/>
      <sheetName val="TRỤC_ĐỨNG_TM_T15-172"/>
      <sheetName val="Bill_2-Road_HR22"/>
      <sheetName val="Bill_3_-_Softscape_HR22"/>
      <sheetName val="Ｎｏ_132"/>
      <sheetName val="DGchitiet_2"/>
      <sheetName val="AG_Pipe_Qty_Analysis2"/>
      <sheetName val="Dự_thầu2"/>
      <sheetName val="Nhap_VT_oto2"/>
      <sheetName val="đọc_số2"/>
      <sheetName val="CP_HMC2"/>
      <sheetName val="2_1Warehouse_12"/>
      <sheetName val="Data_Wall2"/>
      <sheetName val="Hao_phí2"/>
      <sheetName val="THEP_TAM2"/>
      <sheetName val="THEP_HÌNH2"/>
      <sheetName val="THEP_HINH2"/>
      <sheetName val="XA_GO2"/>
      <sheetName val="BANG_TRA2"/>
      <sheetName val="Tổng_GT2"/>
      <sheetName val="Chi_tiết_KL2"/>
      <sheetName val="ca_máy2"/>
      <sheetName val="khấu_trừ_phạt2"/>
      <sheetName val="GT__KHAU_TRU2"/>
      <sheetName val="HAO_HUT_VAT_TU_(2)2"/>
      <sheetName val="cao_độ2"/>
      <sheetName val="HỆ_THỐNG_PHÒNG_CHÁY_CHỮA_CHÁY2"/>
      <sheetName val="HỆ_THỐNG_CẤP_THOÁT_NƯỚC2"/>
      <sheetName val="HỆ_THỐNG_ĐHKK2"/>
      <sheetName val="MÁY_PHÁT_ĐIỆN2"/>
      <sheetName val="HỆ_THỐNG_ĐIỆN2"/>
      <sheetName val="Thiết_bị_chính2"/>
      <sheetName val="gui_BKCT1"/>
      <sheetName val="Chi_tiet_cong_no2"/>
      <sheetName val="PHÁT_SINH_TẦNG_1_2"/>
      <sheetName val="PHÁT_SINH_TẦNG_22"/>
      <sheetName val="Hầm_chuyển_psinh2"/>
      <sheetName val="Ống_thẳng2"/>
      <sheetName val="Côn_thu2"/>
      <sheetName val="Vuông_tròn2"/>
      <sheetName val="Chân_rẽ2"/>
      <sheetName val="Chạc_ba2"/>
      <sheetName val="Structure_data2"/>
      <sheetName val="CP_Du_phong2"/>
      <sheetName val="THCP_Lap_dat2"/>
      <sheetName val="THCP_xay_dung2"/>
      <sheetName val="Tong_hop_kinh_phi2"/>
      <sheetName val="CHI_PHI2"/>
      <sheetName val="1_Requisition(E)2"/>
      <sheetName val="Móng,_nền_2"/>
      <sheetName val="Main_Bldg-Rev022"/>
      <sheetName val="D&amp;W_def_2"/>
      <sheetName val="Nhan_cong2"/>
      <sheetName val="Thiet_bi2"/>
      <sheetName val="Vat_tu2"/>
      <sheetName val="DM_ChiPhi2"/>
      <sheetName val="May_TC2"/>
      <sheetName val="TH_Kinh_phi2"/>
      <sheetName val="Ptvl_2"/>
      <sheetName val="Dự_toán2"/>
      <sheetName val="Đơn_Giá_TH2"/>
      <sheetName val="Nhân_công2"/>
      <sheetName val="Phân_tích2"/>
      <sheetName val="C_P_Thiết_bị2"/>
      <sheetName val="T_H_Kinh_phí2"/>
      <sheetName val="Vật_tư2"/>
      <sheetName val="Trang_bìa2"/>
      <sheetName val="Don_gia_chi_tiet_DIEN_21"/>
      <sheetName val="TONG_HOP2"/>
      <sheetName val="DG_14261"/>
      <sheetName val="Theo_doi_Doanh_thu_20171"/>
      <sheetName val="phan_tic_chi_tiet2"/>
      <sheetName val="1_2_Staff_Schedule1"/>
      <sheetName val="1_San_1"/>
      <sheetName val="BẢNG_ÁP_GIÁ_(in)1"/>
      <sheetName val="NT_(KL)_IN1"/>
      <sheetName val="DOM_D21"/>
      <sheetName val="nhà_ăn1"/>
      <sheetName val="Công_nhật1"/>
      <sheetName val="btkt_cột1"/>
      <sheetName val="Chi_tiet_-tong_9_thang1"/>
      <sheetName val="0__Input1"/>
      <sheetName val="Gia_vat_lieu1"/>
      <sheetName val="Precios_unitarios_AXH1"/>
      <sheetName val="3__CNT1"/>
      <sheetName val="unit_price_list(M)1"/>
      <sheetName val="TH_VL,_NC,_DDHT_Thanhphuoc1"/>
      <sheetName val="So_lieu_chung1"/>
      <sheetName val="Doi_so1"/>
      <sheetName val="MTO_REV_2(ARMOR)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Bill_Prelim-CDT1"/>
      <sheetName val="Bill_BPTC-CDT1"/>
      <sheetName val="Chi_tiết_BPTC1"/>
      <sheetName val="Bill_BPTC-CDT_(PA_MCT_CDT)1"/>
      <sheetName val="Chi_tiết_BPTC_(PA_MCT_CDT)1"/>
      <sheetName val="KL_THEP__GIAM_DO_DUNG_COUPLER1"/>
      <sheetName val="01_KL_THÉP_NHẬP_VỀ1"/>
      <sheetName val="2__NT_VLDV1"/>
      <sheetName val="GHI_CHU1"/>
      <sheetName val="1_BB_LMHT1"/>
      <sheetName val="Tong_hop_vat_tu1"/>
      <sheetName val="DM-VNT_ko_sd1"/>
      <sheetName val="Bảng_đo_bóc_KL_OLK-091"/>
      <sheetName val="6_3_CHI_TIET_OLK-091"/>
      <sheetName val="1__Office1"/>
      <sheetName val="Cotthep_NPT1"/>
      <sheetName val="vl_nc_mtc1"/>
      <sheetName val="1_Civil_(Org)1"/>
      <sheetName val="Bê_tông_bảo_vệ1"/>
      <sheetName val="01__Data1"/>
      <sheetName val="Neo,_nối_cốt_thép_dầm,_cột1"/>
      <sheetName val="Uốn_móc_cốt_thép1"/>
      <sheetName val="Tiêu_chuẩn_cốt_thép1"/>
      <sheetName val="B3A_-_TOWER_A1"/>
      <sheetName val="Annex_B1"/>
      <sheetName val="TLG_Type1"/>
      <sheetName val="Dot_41"/>
      <sheetName val="KHOI_LUONG15-41"/>
      <sheetName val="KL_thep_lam_sat1"/>
      <sheetName val="Tien_Thuong1"/>
      <sheetName val="NC_XL_6T_cuoi_01_CTy1"/>
      <sheetName val="Data_-6T_dau1"/>
      <sheetName val="Cong_6T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Dgia_vat_tu1"/>
      <sheetName val="Don_gia_III1"/>
      <sheetName val="D÷_liÖu1"/>
      <sheetName val="2_CDPS1"/>
      <sheetName val="Q_A01_2-Sh1"/>
      <sheetName val="DM_336cai_tao1"/>
      <sheetName val="TH_các_CC1"/>
      <sheetName val="Heso_DZ1"/>
      <sheetName val="Danh_mục"/>
      <sheetName val="HRG_BHN1"/>
      <sheetName val="CĂN_ĐH1"/>
      <sheetName val="4_CĂN1"/>
      <sheetName val="Div26_-_Elect1"/>
      <sheetName val="DG_BINH_THUAN1"/>
      <sheetName val="Don_gia_NC1"/>
      <sheetName val="7_Khau_tru_1"/>
      <sheetName val="DT_hợp_đồng"/>
      <sheetName val="Bảng_KL_đợt_1"/>
      <sheetName val="B-2__(DPP)1"/>
      <sheetName val="Bieu_gia_HD"/>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Financ__Overview"/>
      <sheetName val="TINH_GIA_-_SAN_XUAT_Vertico"/>
      <sheetName val="Huong_dan"/>
      <sheetName val="13_BANG_CT"/>
      <sheetName val="14_MMUS_GIUA_NHIP"/>
      <sheetName val="4_HSPBngang"/>
      <sheetName val="6_Tinh_tai"/>
      <sheetName val="2_NSl"/>
      <sheetName val="17_US_CHU_tho_a_b"/>
      <sheetName val="15_MMUS_GOI"/>
      <sheetName val="gia_vt,nc,may"/>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5_2_1_Đo_bóc_KL_OLK-06"/>
      <sheetName val="Tổng_hợp_KPHM"/>
      <sheetName val="Dinh_muc"/>
      <sheetName val="GIÁ_DỰ_THẦU_30_CĂN"/>
      <sheetName val="KS_tuyen"/>
      <sheetName val="Bang_chiet_tinh_TBA"/>
      <sheetName val="MB_DT_0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So_sanh"/>
      <sheetName val="BU_LONG"/>
      <sheetName val="DG_Chi_tiet"/>
      <sheetName val="_1710_HOINGHINLD"/>
      <sheetName val="99_(2)"/>
      <sheetName val="134_"/>
      <sheetName val="DG_4970"/>
      <sheetName val="Electrical_Works"/>
      <sheetName val="H_T__INCOMING_SYSTEM"/>
      <sheetName val="THONG_SO"/>
      <sheetName val="Đơn_giá_chi_tiết_TN_39"/>
      <sheetName val="DT__NHA_XUONG"/>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Unit price"/>
      <sheetName val="dg-VTu"/>
      <sheetName val="데리네이타현황"/>
      <sheetName val="현장별"/>
      <sheetName val="BID"/>
      <sheetName val="112016"/>
      <sheetName val="Bán đợt 1 trang"/>
      <sheetName val="說明"/>
      <sheetName val="DI-ESTI"/>
      <sheetName val="3. KC - PODIUM"/>
      <sheetName val="Tien Luong"/>
      <sheetName val="Chiet tinh dz35"/>
      <sheetName val="DG3285"/>
      <sheetName val="설계내역서"/>
      <sheetName val="Unit price(Updateting)"/>
      <sheetName val="Cost List"/>
      <sheetName val="Detail Cost"/>
      <sheetName val="IC Price New"/>
      <sheetName val="QUOTE-IC"/>
      <sheetName val="Summary Table"/>
      <sheetName val="Sales Person"/>
      <sheetName val="Bidding Entity"/>
      <sheetName val="DOA"/>
      <sheetName val="CTDZ6kv (gd1) "/>
      <sheetName val="CTDZ 0.4+cto (GD1)"/>
      <sheetName val="CTTBA (gd1)"/>
      <sheetName val="선가03C"/>
      <sheetName val="03 Detailed"/>
      <sheetName val="01 Bid Price summary"/>
      <sheetName val="갑지(추정)"/>
      <sheetName val="Home Office Manhours"/>
      <sheetName val="Field SPV Barchart"/>
      <sheetName val="95D"/>
      <sheetName val="94D"/>
      <sheetName val="DW"/>
      <sheetName val="DWD"/>
      <sheetName val="DW1"/>
      <sheetName val="pctg"/>
      <sheetName val="M-work"/>
      <sheetName val="WORK"/>
      <sheetName val="DWi"/>
      <sheetName val="PC=FLAT"/>
      <sheetName val="Cert1"/>
      <sheetName val="Breakdown (B)"/>
      <sheetName val="U.P_Breakdown"/>
      <sheetName val="기안"/>
      <sheetName val="基本"/>
      <sheetName val="149-2"/>
      <sheetName val="tuong"/>
      <sheetName val="Links"/>
      <sheetName val="Lead"/>
      <sheetName val="tifico"/>
      <sheetName val="IMF Code"/>
      <sheetName val="Main_Mech"/>
      <sheetName val="Sub_Mech"/>
      <sheetName val="COAT&amp;WRAP-QIOT-#3"/>
      <sheetName val="Bangia"/>
      <sheetName val="D+W"/>
      <sheetName val="dats"/>
      <sheetName val="CHITIET VL-NCHT1 (2)"/>
      <sheetName val="주식"/>
      <sheetName val="ThongtinDN"/>
      <sheetName val="DM DU AN"/>
      <sheetName val="DM TP."/>
      <sheetName val="File Chi tiet"/>
      <sheetName val="inputcua"/>
      <sheetName val="Phu Bai Bridge"/>
      <sheetName val="Subsidiary Calculation"/>
      <sheetName val="5.2.1 Đo bóc KL OLK-10"/>
      <sheetName val="SGC RATE"/>
      <sheetName val="DSNV"/>
      <sheetName val="Cau tao gia xay to"/>
      <sheetName val="COST_ACC"/>
      <sheetName val="Probbl - Production"/>
      <sheetName val="CashFlows"/>
      <sheetName val="ERECIN"/>
      <sheetName val="DT san XD-So lieu cu"/>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CTGS"/>
      <sheetName val="don gia 1426"/>
      <sheetName val="Chu dau tu"/>
      <sheetName val="Solieu"/>
      <sheetName val="Bia lot"/>
      <sheetName val="DSKH"/>
      <sheetName val="Y-WORK"/>
      <sheetName val="Khai toan"/>
      <sheetName val="Phu luc 01.1 EPC P11-14"/>
      <sheetName val="Bìa"/>
      <sheetName val="TM"/>
      <sheetName val="TH"/>
      <sheetName val="TDT P11-P14"/>
      <sheetName val="CPXD"/>
      <sheetName val="Chi phi khac "/>
      <sheetName val="Hang muc Chung"/>
      <sheetName val="ĐGNC"/>
      <sheetName val="DGMTC"/>
      <sheetName val="Bia Phu Luc"/>
      <sheetName val="DATA.1 CHUNG"/>
      <sheetName val="Muc luc"/>
      <sheetName val="Tra cuu 957"/>
      <sheetName val="Tru TT"/>
      <sheetName val="Thg 04"/>
      <sheetName val="Thg 05"/>
      <sheetName val="Thg 06"/>
      <sheetName val="Thg 07"/>
      <sheetName val="Thg 08"/>
      <sheetName val="Thg 09"/>
      <sheetName val="Thg 10"/>
      <sheetName val="Thg 11"/>
      <sheetName val="Thg 12"/>
      <sheetName val="beam"/>
      <sheetName val="Abutment"/>
      <sheetName val="NTCV1"/>
      <sheetName val="THÔNG TIN"/>
      <sheetName val="chitiet"/>
      <sheetName val="kl3p"/>
      <sheetName val="kl3pct"/>
      <sheetName val="kl3pcto"/>
      <sheetName val="toyota"/>
      <sheetName val="BẢNG DIỄN GIẢI KL (7)"/>
      <sheetName val="w't table"/>
      <sheetName val="변경내역"/>
      <sheetName val="내역"/>
      <sheetName val="THPDMoi  (2)"/>
      <sheetName val="thao-go"/>
      <sheetName val="t-h HA THE"/>
      <sheetName val="TH XL"/>
      <sheetName val="Tiepdia"/>
      <sheetName val="CHITIET VL-NC"/>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Backup"/>
      <sheetName val="Danh mục khối"/>
      <sheetName val="Danh mục đơn vị -phòng chức năn"/>
      <sheetName val="CHI PHÍ NHÔM"/>
      <sheetName val="BILL 34Āᐁë"/>
      <sheetName val="BILL 34Āᐁë_x0000__x0000__x0001__x0000__x0000__x0000_ HẦM"/>
      <sheetName val="Menu"/>
      <sheetName val="Bordereau"/>
      <sheetName val="SucChiuTaiCuaCoc"/>
      <sheetName val="DG05new"/>
      <sheetName val="CauHinh"/>
      <sheetName val="DLTA"/>
      <sheetName val="Dashboard - BQL - VHL"/>
      <sheetName val="2. BBNT KLHT"/>
      <sheetName val="BANGTRA"/>
      <sheetName val="CHITIET VL-NC-TT1p"/>
      <sheetName val="Currency Rate"/>
      <sheetName val="BQ"/>
      <sheetName val="TABLE-A"/>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KEILA TP 2020-07"/>
      <sheetName val="LUONG SCL"/>
      <sheetName val="TH khoi luong"/>
      <sheetName val="Chi tiet khoi luong"/>
      <sheetName val="TK thep"/>
      <sheetName val="CT THOÁT WC VP"/>
      <sheetName val="CT CẤP WC VP"/>
      <sheetName val="CT THOÁT MƯA VP TRỤC LỚN"/>
      <sheetName val="CT THOÁT MƯA VP TRỤC NHỎ"/>
      <sheetName val="Gia-VL"/>
      <sheetName val="chitietCS"/>
      <sheetName val="chitietTD"/>
      <sheetName val="PL02"/>
      <sheetName val="DTCT"/>
      <sheetName val="Chênh lệch máy thi công"/>
      <sheetName val="Chênh lệch nhân công"/>
      <sheetName val="Chênh lệch vật liệu"/>
      <sheetName val="Breakdown"/>
      <sheetName val="TKXM"/>
      <sheetName val="Share Price 2002"/>
      <sheetName val="Case"/>
      <sheetName val="SumVal"/>
      <sheetName val="0.Data"/>
      <sheetName val="0.Data_new"/>
      <sheetName val="Cot"/>
      <sheetName val="CFA (ME)"/>
      <sheetName val="MEP Building"/>
      <sheetName val="QSUM"/>
      <sheetName val="lookups"/>
      <sheetName val="BP"/>
      <sheetName val="DoanhNghiệp"/>
      <sheetName val="ThôngTin"/>
      <sheetName val="WEIGHT"/>
      <sheetName val="Aging Sept"/>
      <sheetName val="Invoice"/>
      <sheetName val="Aging_Sept"/>
      <sheetName val="DT_san_XD-So_lieu_cu"/>
      <sheetName val="Tabela1"/>
      <sheetName val="Chao gia T12_RE"/>
      <sheetName val="Overview"/>
      <sheetName val="調整項目マスタ"/>
      <sheetName val="AASHTO92"/>
      <sheetName val="Bia1"/>
      <sheetName val="Nhập liệu"/>
      <sheetName val="Dinh Muc Vat Tu"/>
      <sheetName val="mã "/>
      <sheetName val="재료비단가(VALVE)"/>
      <sheetName val="BOM-13.11-Other(PS1+PS2)"/>
      <sheetName val="Tra_thep"/>
      <sheetName val="PAINT_SPEC"/>
      <sheetName val="SCHEDULE"/>
      <sheetName val="B3A-APARTMENT"/>
      <sheetName val="GIAVLIEU"/>
      <sheetName val="CFA"/>
      <sheetName val="TKLD"/>
      <sheetName val="NHOM KINH"/>
      <sheetName val="g-vl"/>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GKL_TRỤC NGOAI NHA"/>
      <sheetName val="MSB-DB"/>
      <sheetName val="SLabs"/>
      <sheetName val="CFS3"/>
      <sheetName val="KUNGDEVI"/>
      <sheetName val="DEF"/>
      <sheetName val="Auto Monthly Inputs "/>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Bech_Lab"/>
      <sheetName val="NTKL"/>
      <sheetName val="DG "/>
      <sheetName val="Luong (TP Việt Trì)"/>
      <sheetName val="Cuoc "/>
      <sheetName val="gia chao"/>
      <sheetName val="Vat lieu BTN"/>
      <sheetName val="HSTV"/>
      <sheetName val="GCM"/>
      <sheetName val="GVT"/>
      <sheetName val="NC CU"/>
      <sheetName val="PLV"/>
      <sheetName val="Da xay dung"/>
      <sheetName val="DNDN"/>
      <sheetName val="TCVN 1651-2008"/>
      <sheetName val="MTO REV.0"/>
      <sheetName val="DO AM DT"/>
      <sheetName val="QMCT"/>
      <sheetName val="01. Nha xuong"/>
      <sheetName val="ChiTietDZ"/>
      <sheetName val="VuaBT"/>
      <sheetName val="기본DATA"/>
      <sheetName val="data-ma2"/>
      <sheetName val="Luong 2622EVN"/>
      <sheetName val="CTtr"/>
      <sheetName val="Gia NC theo TT05"/>
      <sheetName val="caocot"/>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 val="PTDG-CL"/>
      <sheetName val="GVL-tuyến"/>
      <sheetName val="GVL-BTN"/>
      <sheetName val="Sum ELE  CAP S1-4  "/>
      <sheetName val="Elemental Breakdown+20%"/>
      <sheetName val="De11A"/>
      <sheetName val="PHẦN KIẾN TRÚC"/>
      <sheetName val="0,SO LIEU DAU VAO"/>
      <sheetName val="So sanh gia"/>
      <sheetName val="CT_trtreo"/>
      <sheetName val="pphtAV"/>
      <sheetName val="Form"/>
      <sheetName val="Bill 2"/>
      <sheetName val="Bill 3"/>
      <sheetName val="Bill 4a - 1A"/>
      <sheetName val="Bill 4a (Fiber) - 1A"/>
      <sheetName val="Bill 4b"/>
      <sheetName val="Bill 4c"/>
      <sheetName val="Bill 5"/>
      <sheetName val="Bill 4a - 1B"/>
      <sheetName val="Bill 4a (Fiber) - 1B"/>
      <sheetName val="PhaDoMong"/>
      <sheetName val="bdkdt"/>
      <sheetName val="THKP"/>
      <sheetName val="begin"/>
      <sheetName val="BXLDL"/>
      <sheetName val="TONGKE3p "/>
      <sheetName val="TNHCHINH"/>
      <sheetName val="VCV-BE-TONG"/>
      <sheetName val="Bill rekap"/>
      <sheetName val="Cash Flow bulanan"/>
      <sheetName val="DG VL KS"/>
      <sheetName val="DTXL( 270)"/>
      <sheetName val="PU_ITALY_23"/>
      <sheetName val="RAB_AR&amp;STR10"/>
      <sheetName val="chi_tiet_TBA10"/>
      <sheetName val="chi_tiet_C10"/>
      <sheetName val="Tro_giup22"/>
      <sheetName val="TH_DZ3512"/>
      <sheetName val="Customize_Your_Purchase_Order10"/>
      <sheetName val="Don_gia10"/>
      <sheetName val="DON_GIA_TRAM_(3)10"/>
      <sheetName val="DON_GIA_CAN_THO12"/>
      <sheetName val="7606_DZ10"/>
      <sheetName val="CHITIET_VL-NC-TT_-1p10"/>
      <sheetName val="CHITIET_VL-NC-TT-3p9"/>
      <sheetName val="TONG_HOP_VL-NC_TT10"/>
      <sheetName val="KPVC-BD_10"/>
      <sheetName val="Don_gia_chi_tiet10"/>
      <sheetName val="HĐ_ngoài9"/>
      <sheetName val="XT_Buoc_39"/>
      <sheetName val="dongia_(2)9"/>
      <sheetName val="S-curve_9"/>
      <sheetName val="So_doi_chieu_LC9"/>
      <sheetName val="Adix_A9"/>
      <sheetName val="project_management9"/>
      <sheetName val="MAIN_GATE_HOUSE9"/>
      <sheetName val="REINF_9"/>
      <sheetName val="Rates_20099"/>
      <sheetName val="Commercial_value9"/>
      <sheetName val="MH_RATE9"/>
      <sheetName val="Ky_Lam_Bridge9"/>
      <sheetName val="Provisional_Sums_Item9"/>
      <sheetName val="Gas_Pressure_Welding9"/>
      <sheetName val="General_Item&amp;General_Requireme9"/>
      <sheetName val="General_Items9"/>
      <sheetName val="Regenral_Requirements9"/>
      <sheetName val="TONG_HOP_VL-NC9"/>
      <sheetName val="Du_toan9"/>
      <sheetName val="chiet_tinh9"/>
      <sheetName val="Ng_hàng_xà+bulong9"/>
      <sheetName val="CT_vat_lieu9"/>
      <sheetName val="Bang_KL9"/>
      <sheetName val="Lcau_-_Lxuc9"/>
      <sheetName val="Đầu_vào8"/>
      <sheetName val="Equip_8"/>
      <sheetName val="A1_CN8"/>
      <sheetName val="DG_thep_ma_kem9"/>
      <sheetName val="DM_60619"/>
      <sheetName val="Trạm_biến_áp8"/>
      <sheetName val="Đơn_Giá_8"/>
      <sheetName val="Chenh_lech_vat_tu8"/>
      <sheetName val="Diện_tích8"/>
      <sheetName val="1_Khái_toán8"/>
      <sheetName val="TONG_HOP_T5_19988"/>
      <sheetName val="Chi_tiet_XD_TBA8"/>
      <sheetName val="DG_DZ9"/>
      <sheetName val="DG_TBA9"/>
      <sheetName val="CT-0_4KV8"/>
      <sheetName val="Data_Input9"/>
      <sheetName val="KL_Chi_tiết_Xây_tô8"/>
      <sheetName val="rate_material8"/>
      <sheetName val="04_-_XUONG_DET_B8"/>
      <sheetName val="Chi_tiet_KL8"/>
      <sheetName val="Tổng_hợp_KL8"/>
      <sheetName val="Bill_1_Quy_dinh_chung8"/>
      <sheetName val="1_R18_BF8"/>
      <sheetName val="6_External_works-R188"/>
      <sheetName val="07Base_Cost8"/>
      <sheetName val="_038"/>
      <sheetName val="chieu_day_san8"/>
      <sheetName val="Podium_Concrete_Works8"/>
      <sheetName val="KLCT-_TOWER8"/>
      <sheetName val="KLCT-_PODIUM8"/>
      <sheetName val="Gia_thanh_chuoi_su8"/>
      <sheetName val="Tiep_dia8"/>
      <sheetName val="Don_gia_vung_III-Can_Tho8"/>
      <sheetName val="HÐ_ngoài9"/>
      <sheetName val="6PILE__(돌출)8"/>
      <sheetName val="DETAIL_8"/>
      <sheetName val="EIRR&gt;_28"/>
      <sheetName val="Phan_khai_KLuong8"/>
      <sheetName val="Project_Data8"/>
      <sheetName val="Area_Cal8"/>
      <sheetName val="Elect_(3)8"/>
      <sheetName val="plan&amp;section_of_foundation8"/>
      <sheetName val="design_criteria8"/>
      <sheetName val="Bond_수수료_계산_포맷8"/>
      <sheetName val="ITB_COST8"/>
      <sheetName val="PAGE_18"/>
      <sheetName val="DM_678"/>
      <sheetName val="Xay_lapduongR38"/>
      <sheetName val="Đầu_tư8"/>
      <sheetName val="6787CWFASE2CASE2_00_xls8"/>
      <sheetName val="Bill_02_-_Xay_gach-Pou_8"/>
      <sheetName val="Bill_03-Chống_thấm-Pou8"/>
      <sheetName val="Bill_04-Kim_loại-Pou8"/>
      <sheetName val="Bill_05_-_Hoan_thien-Pou_8"/>
      <sheetName val="Bill_02_-_Xay_gach-Tower8"/>
      <sheetName val="Bill_03-Chống_thấm-Tower8"/>
      <sheetName val="Bill_04-Kim_loại-Tower8"/>
      <sheetName val="Bill_05_-_Hoan_thien-Tower8"/>
      <sheetName val="KL-_KHAC8"/>
      <sheetName val="BILL_3_-_KẾT_CẤU_HẦM8"/>
      <sheetName val="PTĐG_LTBT8"/>
      <sheetName val="CTG-PRECHEx1_48"/>
      <sheetName val="CTG-AB_(2)8"/>
      <sheetName val="CTG-AB_(3)8"/>
      <sheetName val="CTG-PLP-1_088"/>
      <sheetName val="Pre_Đội_nhóm8"/>
      <sheetName val="Vat_tu_XD8"/>
      <sheetName val="Tower_-_Concrete_Works8"/>
      <sheetName val="Bill-04_ket_cau_thap-_UNI8"/>
      <sheetName val="Loại_Vật_tư8"/>
      <sheetName val="TH_Vat_tu8"/>
      <sheetName val="dg_tphcm8"/>
      <sheetName val="T_KÊ_K_CẤU8"/>
      <sheetName val="Bill_01_-_CTN8"/>
      <sheetName val="Bill_2_2_Villa_2_beds8"/>
      <sheetName val="4_PTDG8"/>
      <sheetName val="A1,_May8"/>
      <sheetName val="Vat_lieu8"/>
      <sheetName val="Bang_trong_luong_rieng_thep8"/>
      <sheetName val="gia_cong_tac8"/>
      <sheetName val="Measure_13068"/>
      <sheetName val="CẤP_THOÁT_NƯỚC8"/>
      <sheetName val="Cước_VC_+_ĐM_CP_Tư_vấn8"/>
      <sheetName val="Hệ_số8"/>
      <sheetName val="THDT_goi_thau_TB8"/>
      <sheetName val="Tien_do_TV8"/>
      <sheetName val="Harga_ME_8"/>
      <sheetName val="Analisa_Gabungan8"/>
      <sheetName val="ESTI_8"/>
      <sheetName val="KL_san_lap8"/>
      <sheetName val="GV1-D13_(Casement_door)8"/>
      <sheetName val="Isolasi_Luar_Dalam8"/>
      <sheetName val="Isolasi_Luar8"/>
      <sheetName val="bridge_#_18"/>
      <sheetName val="DATA_BASE8"/>
      <sheetName val="Equipment_list_(PAC)8"/>
      <sheetName val="TH_MTC8"/>
      <sheetName val="TH_N_Cong8"/>
      <sheetName val="_Bill_5-Earthing_2_-_Add_Works8"/>
      <sheetName val="final_list_200523"/>
      <sheetName val="LV_data8"/>
      <sheetName val="Gia_vat_tu8"/>
      <sheetName val="Buy_vs__Lease_Car8"/>
      <sheetName val="TINH_KHOI_LUONG8"/>
      <sheetName val="Chenh_lech_ca_may8"/>
      <sheetName val="TLg_CN&amp;Laixe8"/>
      <sheetName val="TLg_CN&amp;Laixe_(2)8"/>
      <sheetName val="TLg_Laitau8"/>
      <sheetName val="TLg_Laitau_(2)8"/>
      <sheetName val="Chi_tiet8"/>
      <sheetName val="NHÀ_NHẬP_LIỆU7"/>
      <sheetName val="MÓNG_SILO7"/>
      <sheetName val="CTKL_KTX_HT7"/>
      <sheetName val="HVAC_BLOCK_B48"/>
      <sheetName val="KHOI_LUONG8"/>
      <sheetName val="13-Cốt_thép_(10mm&lt;D≤18mm)_FO167"/>
      <sheetName val="du_lieu_du_toan7"/>
      <sheetName val="Bang_3_Chi_tiet_phan_Dz8"/>
      <sheetName val="BẢNG_KHỐI_LƯỢNG_TỔNG_HỢP7"/>
      <sheetName val="CP_Khac_cuoc_VC7"/>
      <sheetName val="Budget_Code7"/>
      <sheetName val="2_Chiet_tinh7"/>
      <sheetName val="subcon_sched8"/>
      <sheetName val="PRE_(E)8"/>
      <sheetName val="D_&amp;_W_sizes7"/>
      <sheetName val="Purchase_Order7"/>
      <sheetName val="Tong_du_toan7"/>
      <sheetName val="Bill_2_-_ketcau7"/>
      <sheetName val="Chi_tiet_lan_can7"/>
      <sheetName val="BOQ_THAN7"/>
      <sheetName val="DL_ĐẦU_VÀO7"/>
      <sheetName val="Analisa_&amp;_Upah7"/>
      <sheetName val="Du_lieu8"/>
      <sheetName val="Phan_tich7"/>
      <sheetName val="Luong_NII7"/>
      <sheetName val="DINH_MUC_THI_NGHIEM7"/>
      <sheetName val="Luong_NI7"/>
      <sheetName val="CT_Thang_Mo7"/>
      <sheetName val="CT__PL7"/>
      <sheetName val="dongia__2_7"/>
      <sheetName val="Thép_CKN7"/>
      <sheetName val="GOC-KO_IN7"/>
      <sheetName val="wk_prgs5"/>
      <sheetName val="cash_budget7"/>
      <sheetName val="Don_gia_(khong_in)7"/>
      <sheetName val="DK1_Don_gia7"/>
      <sheetName val="Ma_don_vi5"/>
      <sheetName val="bang_cc5"/>
      <sheetName val="MAU_8A7"/>
      <sheetName val="MAU_8B7"/>
      <sheetName val="MAU_97"/>
      <sheetName val="MAU_107"/>
      <sheetName val="sochitiettaikhoan_7"/>
      <sheetName val="Share_price_data7"/>
      <sheetName val="19_37"/>
      <sheetName val="20_37"/>
      <sheetName val="Chieu_4_37"/>
      <sheetName val="Cow_req7"/>
      <sheetName val="TỔNG_HỢP7"/>
      <sheetName val="14-LẦN_3-CHIỀU7"/>
      <sheetName val="14-LẦN_1-SÁNG7"/>
      <sheetName val="14-LẦN_2-TRƯA7"/>
      <sheetName val="1_3+1_4-TOTAL_-_Ko_IN7"/>
      <sheetName val="2_1-LẦN_3-CHIỀU7"/>
      <sheetName val="2_1-LẦN_1-SÁNG7"/>
      <sheetName val="2_1-LẦN_2-TRƯA7"/>
      <sheetName val="2_1-TOTAL-Ko_IN7"/>
      <sheetName val="1_3(TMR_4)7"/>
      <sheetName val="CHO_DE7"/>
      <sheetName val="1_1+1_2+2_2+2_3(TMR_3)7"/>
      <sheetName val="CK1+CK2_(VS_SAN_CHOI_23)7"/>
      <sheetName val="CK1+CK2_(2)7"/>
      <sheetName val="12-16_THÁNG7"/>
      <sheetName val="CAN_SỮA7"/>
      <sheetName val="54+55+56(SAU_CAI_SỮA-6)7"/>
      <sheetName val="BÊ_71-90_NGÀY7"/>
      <sheetName val="BÊ_12-16_tháng7"/>
      <sheetName val="BÊ_6-127"/>
      <sheetName val="BÊ_1-37"/>
      <sheetName val="F01-BC_KHAU_PHAN_SANG_20_37"/>
      <sheetName val="F01-BC_KHAU_PHAN_CHIEU_19_37"/>
      <sheetName val="dinh_mưc_cty7"/>
      <sheetName val="Giá_thành7"/>
      <sheetName val="Thong_ke7"/>
      <sheetName val="Energy_for_milk_prod7"/>
      <sheetName val="DE_NGHI_XUAT_7"/>
      <sheetName val="phieu_xuat_mau7"/>
      <sheetName val="PHIEU_XUAT_CHIEU7"/>
      <sheetName val="11_rai_them_cỏ7"/>
      <sheetName val="PHU_LUC_02-_HDSD_CAC_BIEU_MAU7"/>
      <sheetName val="PhU_LUC_01-_MA_CAC_NHOM_BO7"/>
      <sheetName val="F03-BC_THUC_TRON_SANG_20_37"/>
      <sheetName val="F03-BC_THUC_TRON_CHIEU_19_37"/>
      <sheetName val="F02-BC_THEO_DOI_THUC_AN_DU7"/>
      <sheetName val="Tham_khao-_Bao_cao_xuat_thuc_a7"/>
      <sheetName val="Dlieu_dau_vao7"/>
      <sheetName val="Nhap_VT_oto5"/>
      <sheetName val="dm_3665"/>
      <sheetName val="DM_60605"/>
      <sheetName val="TB_NẶNG5"/>
      <sheetName val="Du_tru_CP-Bieu_015"/>
      <sheetName val="Dự_thầu5"/>
      <sheetName val="BANCO_(2)7"/>
      <sheetName val="MT_DPin_(2)7"/>
      <sheetName val="02__PTDG7"/>
      <sheetName val="Chiết_tính7"/>
      <sheetName val="Income_Statement7"/>
      <sheetName val="Shareholders'_Equity7"/>
      <sheetName val="VC_xd5"/>
      <sheetName val="Gia_VLTB5"/>
      <sheetName val="B_Luong5"/>
      <sheetName val="C_May5"/>
      <sheetName val="1_MONG_1-27"/>
      <sheetName val="Hao_phí5"/>
      <sheetName val="AG_Pipe_Qty_Analysis5"/>
      <sheetName val="Chi_tiet_-tong_9_thang4"/>
      <sheetName val="Don_gia_chi_tiet_DIEN_24"/>
      <sheetName val="TH_TN5"/>
      <sheetName val="Bill_No_3_-_Prov__Sum_(Ph2&amp;3)5"/>
      <sheetName val="TK_chi_tiet5"/>
      <sheetName val="Bill_2-Road_HR25"/>
      <sheetName val="Bill_3_-_Softscape_HR25"/>
      <sheetName val="Ｎｏ_135"/>
      <sheetName val="DGchitiet_5"/>
      <sheetName val="Tổng_GT5"/>
      <sheetName val="Chi_tiết_KL5"/>
      <sheetName val="ca_máy5"/>
      <sheetName val="khấu_trừ_phạt5"/>
      <sheetName val="GT__KHAU_TRU5"/>
      <sheetName val="HAO_HUT_VAT_TU_(2)5"/>
      <sheetName val="cao_độ5"/>
      <sheetName val="THEP_TAM5"/>
      <sheetName val="THEP_HÌNH5"/>
      <sheetName val="THEP_HINH5"/>
      <sheetName val="XA_GO5"/>
      <sheetName val="BANG_TRA5"/>
      <sheetName val="2_1Warehouse_15"/>
      <sheetName val="đọc_số5"/>
      <sheetName val="Data_Wall5"/>
      <sheetName val="CĂN_HỘ_T16-17_5"/>
      <sheetName val="TRỤC_ĐỨNG_THOÁT_BẨN_T15-175"/>
      <sheetName val="TRỤC_ĐỨNG_TM_T15-175"/>
      <sheetName val="CP_HMC5"/>
      <sheetName val="Structure_data5"/>
      <sheetName val="CP_Du_phong5"/>
      <sheetName val="THCP_Lap_dat5"/>
      <sheetName val="THCP_xay_dung5"/>
      <sheetName val="Tong_hop_kinh_phi5"/>
      <sheetName val="HỆ_THỐNG_PHÒNG_CHÁY_CHỮA_CHÁY5"/>
      <sheetName val="HỆ_THỐNG_CẤP_THOÁT_NƯỚC5"/>
      <sheetName val="HỆ_THỐNG_ĐHKK5"/>
      <sheetName val="MÁY_PHÁT_ĐIỆN5"/>
      <sheetName val="HỆ_THỐNG_ĐIỆN5"/>
      <sheetName val="Thiết_bị_chính5"/>
      <sheetName val="CHI_PHI5"/>
      <sheetName val="DG_14264"/>
      <sheetName val="Main_Bldg-Rev025"/>
      <sheetName val="D&amp;W_def_5"/>
      <sheetName val="Nhan_cong5"/>
      <sheetName val="Thiet_bi5"/>
      <sheetName val="Vat_tu5"/>
      <sheetName val="DM_ChiPhi5"/>
      <sheetName val="May_TC5"/>
      <sheetName val="TH_Kinh_phi5"/>
      <sheetName val="Ptvl_5"/>
      <sheetName val="Móng,_nền_5"/>
      <sheetName val="Chi_tiet_cong_no5"/>
      <sheetName val="PHÁT_SINH_TẦNG_1_5"/>
      <sheetName val="PHÁT_SINH_TẦNG_25"/>
      <sheetName val="Hầm_chuyển_psinh5"/>
      <sheetName val="Ống_thẳng5"/>
      <sheetName val="Côn_thu5"/>
      <sheetName val="Vuông_tròn5"/>
      <sheetName val="Chân_rẽ5"/>
      <sheetName val="Chạc_ba5"/>
      <sheetName val="1_Requisition(E)5"/>
      <sheetName val="Dự_toán5"/>
      <sheetName val="Đơn_Giá_TH5"/>
      <sheetName val="Nhân_công5"/>
      <sheetName val="Phân_tích5"/>
      <sheetName val="C_P_Thiết_bị5"/>
      <sheetName val="T_H_Kinh_phí5"/>
      <sheetName val="Vật_tư5"/>
      <sheetName val="Trang_bìa5"/>
      <sheetName val="gui_BKCT4"/>
      <sheetName val="1_2_Staff_Schedule4"/>
      <sheetName val="TONG_HOP5"/>
      <sheetName val="phan_tic_chi_tiet5"/>
      <sheetName val="BẢNG_ÁP_GIÁ_(in)4"/>
      <sheetName val="NT_(KL)_IN4"/>
      <sheetName val="DOM_D24"/>
      <sheetName val="nhà_ăn4"/>
      <sheetName val="Công_nhật4"/>
      <sheetName val="btkt_cột4"/>
      <sheetName val="Precios_unitarios_AXH4"/>
      <sheetName val="0__Input4"/>
      <sheetName val="Theo_doi_Doanh_thu_20174"/>
      <sheetName val="3__CNT4"/>
      <sheetName val="unit_price_list(M)4"/>
      <sheetName val="TLG_Type4"/>
      <sheetName val="TH_VL,_NC,_DDHT_Thanhphuoc4"/>
      <sheetName val="Gia_vat_lieu4"/>
      <sheetName val="Bê_tông_bảo_vệ4"/>
      <sheetName val="01__Data4"/>
      <sheetName val="Neo,_nối_cốt_thép_dầm,_cột4"/>
      <sheetName val="Uốn_móc_cốt_thép4"/>
      <sheetName val="Tiêu_chuẩn_cốt_thép4"/>
      <sheetName val="KL_THEP__GIAM_DO_DUNG_COUPLER4"/>
      <sheetName val="01_KL_THÉP_NHẬP_VỀ4"/>
      <sheetName val="2__NT_VLDV4"/>
      <sheetName val="GHI_CHU4"/>
      <sheetName val="1_BB_LMHT4"/>
      <sheetName val="So_lieu_chung4"/>
      <sheetName val="Bill_Prelim-CDT4"/>
      <sheetName val="Bill_BPTC-CDT4"/>
      <sheetName val="Chi_tiết_BPTC4"/>
      <sheetName val="Bill_BPTC-CDT_(PA_MCT_CDT)4"/>
      <sheetName val="Chi_tiết_BPTC_(PA_MCT_CDT)4"/>
      <sheetName val="1__Office4"/>
      <sheetName val="Doi_so4"/>
      <sheetName val="MTO_REV_2(ARMOR)4"/>
      <sheetName val="DANH_MỤC_HỒ_SƠ4"/>
      <sheetName val="GT_PHÁT_SINH_NGOÀI_HĐ4"/>
      <sheetName val="KL_PHÁT_SINH_4"/>
      <sheetName val="PS_NGOÀI_HĐ4"/>
      <sheetName val="GT_PHÁT_SINH_VƯỢT_HĐ4"/>
      <sheetName val="PS_TĂNG_GIẢM_TRONG_HĐ4"/>
      <sheetName val="DGCT_PHÁT_SINH4"/>
      <sheetName val="DGCT_TRẦN_NLV4"/>
      <sheetName val="DGKL_chi_tiết_NLV4"/>
      <sheetName val="DGKL_chi_tiết_NHN,NK4"/>
      <sheetName val="TG_KL4"/>
      <sheetName val="DGCT_SƠN_BẢ_TƯỜNG_NLV4"/>
      <sheetName val="DGKL_TRẦN_NHN4"/>
      <sheetName val="KHOI_LUONG15-44"/>
      <sheetName val="DM-VNT_ko_sd4"/>
      <sheetName val="Dgia_vat_tu4"/>
      <sheetName val="Don_gia_III4"/>
      <sheetName val="D÷_liÖu4"/>
      <sheetName val="B3A_-_TOWER_A4"/>
      <sheetName val="Annex_B4"/>
      <sheetName val="1_Civil_(Org)4"/>
      <sheetName val="Cotthep_NPT4"/>
      <sheetName val="vl_nc_mtc4"/>
      <sheetName val="Bảng_đo_bóc_KL_OLK-094"/>
      <sheetName val="6_3_CHI_TIET_OLK-094"/>
      <sheetName val="KL_thep_lam_sat4"/>
      <sheetName val="HRG_BHN4"/>
      <sheetName val="CĂN_ĐH4"/>
      <sheetName val="Tien_Thuong4"/>
      <sheetName val="NC_XL_6T_cuoi_01_CTy4"/>
      <sheetName val="Data_-6T_dau4"/>
      <sheetName val="Cong_6T4"/>
      <sheetName val="1_San_4"/>
      <sheetName val="Tong_hop_vat_tu4"/>
      <sheetName val="Dot_44"/>
      <sheetName val="Q_A01_2-Sh4"/>
      <sheetName val="DM_336cai_tao4"/>
      <sheetName val="Thop_Ksat4"/>
      <sheetName val="Thu_hoi_4"/>
      <sheetName val="HM_chung4"/>
      <sheetName val="CP_xd-thiet_bi4"/>
      <sheetName val="TH-TN_LD_TB4"/>
      <sheetName val="CP_xaydung4"/>
      <sheetName val="Thao_ha_phu_kien4"/>
      <sheetName val="VL-NC-MTC_ket_cau4"/>
      <sheetName val="KHOI_LUONG_TONG4"/>
      <sheetName val="TK_22KV4"/>
      <sheetName val="DM_366-17774"/>
      <sheetName val="Thi_nhiem4"/>
      <sheetName val="Gia_goc_VT-TB4"/>
      <sheetName val="Gia_vc_den_chan_CT4"/>
      <sheetName val="culy_224"/>
      <sheetName val="Luong_20504"/>
      <sheetName val="ca_may_QN4"/>
      <sheetName val="TNHC1246_4"/>
      <sheetName val="Ca_may_TT06_20104"/>
      <sheetName val="Don_gia_VLXD_dia_phuong4"/>
      <sheetName val="Bang_luong_SCL4"/>
      <sheetName val="Dinh_muc_TN14264"/>
      <sheetName val="TH_các_CC4"/>
      <sheetName val="Chi_phi_van_chuyen4"/>
      <sheetName val="Dinh_muc3"/>
      <sheetName val="2_CDPS4"/>
      <sheetName val="B-2__(DPP)4"/>
      <sheetName val="Div26_-_Elect4"/>
      <sheetName val="Heso_DZ4"/>
      <sheetName val="DG_BINH_THUAN4"/>
      <sheetName val="7_Khau_tru_4"/>
      <sheetName val="4_CĂN4"/>
      <sheetName val="DT_hợp_đồng3"/>
      <sheetName val="Bảng_KL_đợt_13"/>
      <sheetName val="Bieu_gia_HD3"/>
      <sheetName val="So_sanh3"/>
      <sheetName val="Huong_dan3"/>
      <sheetName val="Danh_mục3"/>
      <sheetName val="Summary_Sheet3"/>
      <sheetName val="Finishing-Tower_A3"/>
      <sheetName val="Finishing-Tower_B3"/>
      <sheetName val="Finishing-Tower_C3"/>
      <sheetName val="Finishing-Tower_D3"/>
      <sheetName val="MEP-Tower_A3"/>
      <sheetName val="MEP-Tower_B3"/>
      <sheetName val="MEP-Tower_C3"/>
      <sheetName val="MEP-Tower_D3"/>
      <sheetName val="Cost_Report_Sum3"/>
      <sheetName val="Detail_Cost_Sum3"/>
      <sheetName val="RVO-VO_Sum3"/>
      <sheetName val="Potential_VOs_Sum3"/>
      <sheetName val="Cash_Flow_Sum3"/>
      <sheetName val="CAP_NUOC3"/>
      <sheetName val="cấp_nước_trục_nhà_vs3"/>
      <sheetName val="THOAT_NUOC3"/>
      <sheetName val="THOAT_MUA3"/>
      <sheetName val="Cáp_phòng3"/>
      <sheetName val="TMC_ĐIỆN_Phi3"/>
      <sheetName val="TMC_Tổng3"/>
      <sheetName val="TH_Đèn_Phòng_L13"/>
      <sheetName val="TH_Đèn_Hầm_L13"/>
      <sheetName val="TỦ_MODULE_T13"/>
      <sheetName val="Financ__Overview3"/>
      <sheetName val="Don_gia_NC4"/>
      <sheetName val="gia_vt,nc,may3"/>
      <sheetName val="TINH_GIA_-_SAN_XUAT_Vertico3"/>
      <sheetName val="EQUIP_LIST3"/>
      <sheetName val="DZ_22KV3"/>
      <sheetName val="13_BANG_CT3"/>
      <sheetName val="14_MMUS_GIUA_NHIP3"/>
      <sheetName val="4_HSPBngang3"/>
      <sheetName val="6_Tinh_tai3"/>
      <sheetName val="2_NSl3"/>
      <sheetName val="17_US_CHU_tho_a_b3"/>
      <sheetName val="15_MMUS_GOI3"/>
      <sheetName val="BTK-Dai_Hoc_Kien_Giang3"/>
      <sheetName val="PV_Graph_Data3"/>
      <sheetName val="doanh_thu3"/>
      <sheetName val="Dutoan_KL3"/>
      <sheetName val="BU_LONG3"/>
      <sheetName val="5_2_1_Đo_bóc_KL_OLK-063"/>
      <sheetName val="Tổng_hợp_KPHM3"/>
      <sheetName val="GIÁ_DỰ_THẦU_30_CĂN3"/>
      <sheetName val="Kê_0,43"/>
      <sheetName val="TH_0,43"/>
      <sheetName val="Kê_223"/>
      <sheetName val="TH_223"/>
      <sheetName val="TBA_CAI_TAO3"/>
      <sheetName val="TBA_XDM3"/>
      <sheetName val="TONG_HOP_DU_TOAN3"/>
      <sheetName val="Thop_XAY_DUNG3"/>
      <sheetName val="CP_HANG_MUC_CHUNG3"/>
      <sheetName val="CHI_PHI_XD3"/>
      <sheetName val="CHI_PHI_THI_NGHIEM3"/>
      <sheetName val="VLDIEN_223"/>
      <sheetName val="Dao_dat3"/>
      <sheetName val="TH_Denbu3"/>
      <sheetName val="Do_ve_DC3"/>
      <sheetName val="TH_Bommin3"/>
      <sheetName val="CHI_PHI_THI_NGHIEM-LD_thiet_bi3"/>
      <sheetName val="Luong_TT013"/>
      <sheetName val="Camay_QB3"/>
      <sheetName val="gia_ca_may_BXD3"/>
      <sheetName val="BANG_LUONG_KY_SU3"/>
      <sheetName val="Bang_luong_NHOM_I3"/>
      <sheetName val="Bangluong_NHOM_II_3"/>
      <sheetName val="09-GIA_nhien_lieu-ko_in3"/>
      <sheetName val="Tinh_V_cot_chiem_cho3"/>
      <sheetName val="ĐM_13543"/>
      <sheetName val="KHOAN_MAU3"/>
      <sheetName val="ĐO_ĐỊA_VẬT_LÝ3"/>
      <sheetName val="khoan_tiep_dia3"/>
      <sheetName val="MB_DT_023"/>
      <sheetName val="KS_tuyen3"/>
      <sheetName val="Bang_chiet_tinh_TBA3"/>
      <sheetName val="HERD_MOVEMENTFARM15"/>
      <sheetName val="HERD_MOVEMENTFARM25"/>
      <sheetName val="CALVES_2-45"/>
      <sheetName val="Cavles_2-45"/>
      <sheetName val="CALVES_4-75"/>
      <sheetName val="HEIFER_7-12m5"/>
      <sheetName val="HEIFER_12+5"/>
      <sheetName val="FRESH_COW_2017-185"/>
      <sheetName val="HP_COW_20185"/>
      <sheetName val="LP_COW_2017-185"/>
      <sheetName val="DRY_COW5"/>
      <sheetName val="FIELD_CROPS5"/>
      <sheetName val="DG_Chi_tiet3"/>
      <sheetName val="_1710_HOINGHINLD3"/>
      <sheetName val="99_(2)3"/>
      <sheetName val="134_3"/>
      <sheetName val="DG_49703"/>
      <sheetName val="Electrical_Works3"/>
      <sheetName val="H_T__INCOMING_SYSTEM3"/>
      <sheetName val="THONG_SO3"/>
      <sheetName val="Đơn_giá_chi_tiết_TN_393"/>
      <sheetName val="DT__NHA_XUONG3"/>
      <sheetName val="4_2_1_Đo_bóc_KL_OLK-063"/>
      <sheetName val="4_1_1_CHI_TIET_OLK-063"/>
      <sheetName val="Gia_VT-TB3"/>
      <sheetName val="noi_suy_xa3"/>
      <sheetName val="noi_suy_xa_thu_hoi3"/>
      <sheetName val="Cash_Flow3"/>
      <sheetName val="Thuyết_minh3"/>
      <sheetName val="Đơn_giá_máy3"/>
      <sheetName val="Tính_giá_NC3"/>
      <sheetName val="SL_cước3"/>
      <sheetName val="¥_3"/>
      <sheetName val="Tong_DT2"/>
      <sheetName val="phan_tich_don_gia2"/>
      <sheetName val="Bán_đợt_1_trang2"/>
      <sheetName val="Tien_Luong2"/>
      <sheetName val="Bill_No_1_63"/>
      <sheetName val="Bill_No_1_103"/>
      <sheetName val="Bill_No_3_33"/>
      <sheetName val="Bill_No_1_43"/>
      <sheetName val="Bill_No_1_73"/>
      <sheetName val="Summary_Bill_No__33"/>
      <sheetName val="Unit_price2"/>
      <sheetName val="3__KC_-_PODIUM2"/>
      <sheetName val="Chiet_tinh_dz352"/>
      <sheetName val="Bù_giá_CM2"/>
      <sheetName val="Cost_List2"/>
      <sheetName val="Detail_Cost2"/>
      <sheetName val="IC_Price_New2"/>
      <sheetName val="Summary_Table2"/>
      <sheetName val="Sales_Person2"/>
      <sheetName val="Bidding_Entity2"/>
      <sheetName val="Luong_BN1"/>
      <sheetName val="Luong_TB1"/>
      <sheetName val="Ca_may_TB1"/>
      <sheetName val="Ca_máy_BN1"/>
      <sheetName val="Vật_liệu1"/>
      <sheetName val="LX_-TT051"/>
      <sheetName val="NC_Moi_TT051"/>
      <sheetName val="CHITIET_VL-NCHT1_(2)2"/>
      <sheetName val="don_gia_14261"/>
      <sheetName val="Phu_Bai_Bridge1"/>
      <sheetName val="Cau_tao_gia_xay_to1"/>
      <sheetName val="SGC_RATE1"/>
      <sheetName val="DM_DU_AN1"/>
      <sheetName val="DM_TP_1"/>
      <sheetName val="File_Chi_tiet1"/>
      <sheetName val="w't_table1"/>
      <sheetName val="Khai_toan1"/>
      <sheetName val="Phu_luc_01_1_EPC_P11-141"/>
      <sheetName val="TDT_P11-P141"/>
      <sheetName val="Chi_phi_khac_1"/>
      <sheetName val="Hang_muc_Chung1"/>
      <sheetName val="Bia_Phu_Luc1"/>
      <sheetName val="DATA_1_CHUNG1"/>
      <sheetName val="Muc_luc1"/>
      <sheetName val="Tra_cuu_9571"/>
      <sheetName val="Tru_TT1"/>
      <sheetName val="Thg_041"/>
      <sheetName val="Thg_051"/>
      <sheetName val="Thg_061"/>
      <sheetName val="Thg_071"/>
      <sheetName val="Thg_081"/>
      <sheetName val="Thg_091"/>
      <sheetName val="Thg_101"/>
      <sheetName val="Thg_111"/>
      <sheetName val="Thg_121"/>
      <sheetName val="5_2_1_Đo_bóc_KL_OLK-101"/>
      <sheetName val="DT_san_XD-So_lieu_cu1"/>
      <sheetName val="FF-2_(1)1"/>
      <sheetName val="Labour_Summary14"/>
      <sheetName val="YTD_12'20031"/>
      <sheetName val="YTD_06'20031"/>
      <sheetName val="YTD_03'20031"/>
      <sheetName val="YTD_09'20031"/>
      <sheetName val="deferred_taxes1"/>
      <sheetName val="Eqpmnt_Plng1"/>
      <sheetName val="TRIAL_BALANCE1"/>
      <sheetName val="DPR_31st_march1"/>
      <sheetName val="current_month1"/>
      <sheetName val="Blng__Vs_Coll_1"/>
      <sheetName val="THPDMoi__(2)1"/>
      <sheetName val="t-h_HA_THE1"/>
      <sheetName val="TH_XL1"/>
      <sheetName val="CHITIET_VL-NC1"/>
      <sheetName val="Chu_dau_tu1"/>
      <sheetName val="Bia_lot1"/>
      <sheetName val="THÔNG_TIN1"/>
      <sheetName val="Probbl_-_Production1"/>
      <sheetName val="BẢNG_DIỄN_GIẢI_KL_(7)1"/>
      <sheetName val="Danh_mục_khối1"/>
      <sheetName val="Danh_mục_đơn_vị_-phòng_chức_nă1"/>
      <sheetName val="Currency_Rate1"/>
      <sheetName val="Dashboard_-_BQL_-_VHL1"/>
      <sheetName val="Dinh_Muc_Vat_Tu1"/>
      <sheetName val="mã_1"/>
      <sheetName val="CHI_PHÍ_NHÔM1"/>
      <sheetName val="BILL_34Āᐁë1"/>
      <sheetName val="2__BBNT_KLHT1"/>
      <sheetName val="KEILA_TP_2020-071"/>
      <sheetName val="CFA_(ME)1"/>
      <sheetName val="MEP_Building1"/>
      <sheetName val="CHITIET_VL-NC-TT1p1"/>
      <sheetName val="LUONG_SCL1"/>
      <sheetName val="TH_khoi_luong1"/>
      <sheetName val="Chi_tiet_khoi_luong1"/>
      <sheetName val="TK_thep1"/>
      <sheetName val="CT_THOÁT_WC_VP1"/>
      <sheetName val="CT_CẤP_WC_VP1"/>
      <sheetName val="CT_THOÁT_MƯA_VP_TRỤC_LỚN1"/>
      <sheetName val="CT_THOÁT_MƯA_VP_TRỤC_NHỎ1"/>
      <sheetName val="BOM-13_11-Other(PS1+PS2)1"/>
      <sheetName val="cable, lighting, switch"/>
      <sheetName val="DNTT_2"/>
      <sheetName val="DNTT_3"/>
      <sheetName val="DNTT_4"/>
      <sheetName val="ĐỢT 1"/>
      <sheetName val="Dai tu"/>
      <sheetName val="Define finishing"/>
      <sheetName val="CươcVC tinh"/>
      <sheetName val="CaiDat"/>
      <sheetName val="CPK"/>
      <sheetName val="PHG"/>
      <sheetName val="Utilities"/>
      <sheetName val="Civil_B1"/>
      <sheetName val="Civil_B4"/>
      <sheetName val="표지"/>
      <sheetName val="직종인원"/>
      <sheetName val="총원dB"/>
      <sheetName val="Bank Rev"/>
      <sheetName val="dlvoid"/>
      <sheetName val="STAX"/>
      <sheetName val="PU_ITALY_24"/>
      <sheetName val="final_list_200524"/>
      <sheetName val="Tro_giup23"/>
      <sheetName val="Labour_Summary15"/>
      <sheetName val="DATAENTRY"/>
      <sheetName val="Merit &amp; Market Grid"/>
      <sheetName val="BP DECLINE IT"/>
      <sheetName val="Input List"/>
      <sheetName val="SYSTEMS"/>
      <sheetName val="DBASE"/>
      <sheetName val="Valid data revised"/>
      <sheetName val="BUDGET"/>
      <sheetName val="EXPENSES"/>
      <sheetName val="DETAIL MIX % REPORT"/>
      <sheetName val="LBO"/>
      <sheetName val="BS-DET"/>
      <sheetName val="Table"/>
      <sheetName val="Fill this out first..."/>
      <sheetName val="BC chi tiết TT"/>
      <sheetName val="seido_BS"/>
      <sheetName val="Cước CG"/>
      <sheetName val="ctiet-KVThanhTri-YUR"/>
      <sheetName val="242_3 summaryOPC"/>
      <sheetName val="afis"/>
      <sheetName val="TAKE-OFF"/>
      <sheetName val="1.1General"/>
      <sheetName val="sales current month"/>
      <sheetName val="View Variance"/>
      <sheetName val="CTG-PRECHEx1_4ꀋ"/>
      <sheetName val="Gia giao VL den HT"/>
      <sheetName val="Charts"/>
      <sheetName val="XREF"/>
      <sheetName val="Fixed asset register"/>
      <sheetName val="YTD"/>
      <sheetName val="repeatative rejection"/>
      <sheetName val="ﾃﾞ-ﾀ"/>
      <sheetName val="Dec-18"/>
      <sheetName val="Lists"/>
      <sheetName val="General Info"/>
      <sheetName val="Setup"/>
      <sheetName val="Full PBD"/>
      <sheetName val="BOM"/>
      <sheetName val="Dep"/>
      <sheetName val="Non-Statistical Sampling"/>
      <sheetName val="98FORECAST (1)"/>
      <sheetName val="Sch 18 Bank"/>
      <sheetName val="Stock details"/>
      <sheetName val="Part A General"/>
      <sheetName val="DDT_TDS_TCS"/>
      <sheetName val="FRINGE_BENEFIT_INFO"/>
      <sheetName val="OTHER_INFORMATION"/>
      <sheetName val="GENERAL2"/>
      <sheetName val="80G"/>
      <sheetName val="QUANTITATIVE_DETAILS"/>
      <sheetName val="IT_FBT_DDTP"/>
      <sheetName val="PART_C"/>
      <sheetName val=" "/>
      <sheetName val="行动跟踪"/>
      <sheetName val="6. Scope of work "/>
      <sheetName val="4.6 Phân tích nhân sự "/>
      <sheetName val="4.5 Mức độ tham gia dự án"/>
      <sheetName val="CONSOIDATE 4"/>
      <sheetName val="CONSOIDATE 2"/>
      <sheetName val="1CT-CAUTHANG-TT-T13(TRIU)&lt;16&gt;16"/>
      <sheetName val="3,CT-CAUTHANG-T23-24&gt;50"/>
      <sheetName val="공사개요-C"/>
      <sheetName val="PTdam"/>
      <sheetName val="CAU"/>
      <sheetName val="DT_san_XD-So_lieu_cu2"/>
      <sheetName val="Tiên_lượng3"/>
      <sheetName val="FF-2_(1)2"/>
      <sheetName val="YTD_12'20032"/>
      <sheetName val="YTD_06'20032"/>
      <sheetName val="YTD_03'20032"/>
      <sheetName val="YTD_09'20032"/>
      <sheetName val="deferred_taxes2"/>
      <sheetName val="Eqpmnt_Plng2"/>
      <sheetName val="TRIAL_BALANCE2"/>
      <sheetName val="DPR_31st_march2"/>
      <sheetName val="current_month2"/>
      <sheetName val="Blng__Vs_Coll_2"/>
      <sheetName val="CTDZ6kv_(gd1)_2"/>
      <sheetName val="CTDZ_0_4+cto_(GD1)2"/>
      <sheetName val="CTTBA_(gd1)2"/>
      <sheetName val="03_Detailed2"/>
      <sheetName val="01_Bid_Price_summary2"/>
      <sheetName val="Home_Office_Manhours2"/>
      <sheetName val="Field_SPV_Barchart2"/>
      <sheetName val="Unit_price(Updateting)2"/>
      <sheetName val="Breakdown_(B)2"/>
      <sheetName val="U_P_Breakdown2"/>
      <sheetName val="IMF_Code2"/>
      <sheetName val="Subsidiary_Calculation2"/>
      <sheetName val="Phu_Bai_Bridge2"/>
      <sheetName val="5_2_1_Đo_bóc_KL_OLK-102"/>
      <sheetName val="BẢNG_DIỄN_GIẢI_KL_(7)2"/>
      <sheetName val="don_gia_14262"/>
      <sheetName val="Luong_BN2"/>
      <sheetName val="Luong_TB2"/>
      <sheetName val="Ca_may_TB2"/>
      <sheetName val="Ca_máy_BN2"/>
      <sheetName val="Vật_liệu2"/>
      <sheetName val="LX_-TT052"/>
      <sheetName val="NC_Moi_TT052"/>
      <sheetName val="Bia_lot2"/>
      <sheetName val="PU_ITALY_25"/>
      <sheetName val="TH_DZ3513"/>
      <sheetName val="Tro_giup24"/>
      <sheetName val="RAB_AR&amp;STR11"/>
      <sheetName val="chi_tiet_TBA11"/>
      <sheetName val="chi_tiet_C11"/>
      <sheetName val="Don_gia11"/>
      <sheetName val="DON_GIA_TRAM_(3)11"/>
      <sheetName val="XT_Buoc_310"/>
      <sheetName val="DON_GIA_CAN_THO13"/>
      <sheetName val="7606_DZ11"/>
      <sheetName val="Don_gia_chi_tiet11"/>
      <sheetName val="Customize_Your_Purchase_Order11"/>
      <sheetName val="CHITIET_VL-NC-TT_-1p11"/>
      <sheetName val="CHITIET_VL-NC-TT-3p10"/>
      <sheetName val="TONG_HOP_VL-NC_TT11"/>
      <sheetName val="KPVC-BD_11"/>
      <sheetName val="dongia_(2)10"/>
      <sheetName val="Adix_A10"/>
      <sheetName val="Ky_Lam_Bridge10"/>
      <sheetName val="Provisional_Sums_Item10"/>
      <sheetName val="Gas_Pressure_Welding10"/>
      <sheetName val="General_Item&amp;General_Requirem10"/>
      <sheetName val="General_Items10"/>
      <sheetName val="Regenral_Requirements10"/>
      <sheetName val="HĐ_ngoài10"/>
      <sheetName val="Ng_hàng_xà+bulong10"/>
      <sheetName val="chiet_tinh10"/>
      <sheetName val="S-curve_10"/>
      <sheetName val="DM_606110"/>
      <sheetName val="CT_vat_lieu10"/>
      <sheetName val="So_doi_chieu_LC10"/>
      <sheetName val="Bang_3_Chi_tiet_phan_Dz9"/>
      <sheetName val="Commercial_value10"/>
      <sheetName val="project_management10"/>
      <sheetName val="REINF_10"/>
      <sheetName val="Rates_200910"/>
      <sheetName val="Du_toan10"/>
      <sheetName val="MAIN_GATE_HOUSE10"/>
      <sheetName val="TONG_HOP_VL-NC10"/>
      <sheetName val="Bang_KL10"/>
      <sheetName val="MH_RATE10"/>
      <sheetName val="07Base_Cost9"/>
      <sheetName val="rate_material9"/>
      <sheetName val="DG_thep_ma_kem10"/>
      <sheetName val="Lcau_-_Lxuc10"/>
      <sheetName val="Equip_9"/>
      <sheetName val="A1_CN9"/>
      <sheetName val="Đầu_vào9"/>
      <sheetName val="Chi_tiet_XD_TBA9"/>
      <sheetName val="Trạm_biến_áp9"/>
      <sheetName val="Đơn_Giá_9"/>
      <sheetName val="CT-0_4KV9"/>
      <sheetName val="Chenh_lech_vat_tu9"/>
      <sheetName val="Diện_tích9"/>
      <sheetName val="1_Khái_toán9"/>
      <sheetName val="TONG_HOP_T5_19989"/>
      <sheetName val="KL_Chi_tiết_Xây_tô9"/>
      <sheetName val="DG_DZ10"/>
      <sheetName val="DG_TBA10"/>
      <sheetName val="Xay_lapduongR39"/>
      <sheetName val="HÐ_ngoài10"/>
      <sheetName val="DM_679"/>
      <sheetName val="Data_Input10"/>
      <sheetName val="Bill_1_Quy_dinh_chung9"/>
      <sheetName val="1_R18_BF9"/>
      <sheetName val="6_External_works-R189"/>
      <sheetName val="Gia_vat_tu9"/>
      <sheetName val="Elect_(3)9"/>
      <sheetName val="plan&amp;section_of_foundation9"/>
      <sheetName val="design_criteria9"/>
      <sheetName val="Bond_수수료_계산_포맷9"/>
      <sheetName val="ITB_COST9"/>
      <sheetName val="4_PTDG9"/>
      <sheetName val="final_list_200525"/>
      <sheetName val="LV_data9"/>
      <sheetName val="Chi_tiet_KL9"/>
      <sheetName val="Tổng_hợp_KL9"/>
      <sheetName val="04_-_XUONG_DET_B9"/>
      <sheetName val="Phan_khai_KLuong9"/>
      <sheetName val="_039"/>
      <sheetName val="chieu_day_san9"/>
      <sheetName val="Podium_Concrete_Works9"/>
      <sheetName val="KLCT-_TOWER9"/>
      <sheetName val="KLCT-_PODIUM9"/>
      <sheetName val="Gia_thanh_chuoi_su9"/>
      <sheetName val="Tiep_dia9"/>
      <sheetName val="Don_gia_vung_III-Can_Tho9"/>
      <sheetName val="Area_Cal9"/>
      <sheetName val="PAGE_19"/>
      <sheetName val="EIRR&gt;_29"/>
      <sheetName val="Đầu_tư9"/>
      <sheetName val="Project_Data9"/>
      <sheetName val="6787CWFASE2CASE2_00_xls9"/>
      <sheetName val="Bill_02_-_Xay_gach-Pou_9"/>
      <sheetName val="Bill_03-Chống_thấm-Pou9"/>
      <sheetName val="Bill_04-Kim_loại-Pou9"/>
      <sheetName val="Bill_05_-_Hoan_thien-Pou_9"/>
      <sheetName val="Bill_02_-_Xay_gach-Tower9"/>
      <sheetName val="Bill_03-Chống_thấm-Tower9"/>
      <sheetName val="Bill_04-Kim_loại-Tower9"/>
      <sheetName val="Bill_05_-_Hoan_thien-Tower9"/>
      <sheetName val="KL-_KHAC9"/>
      <sheetName val="BILL_3_-_KẾT_CẤU_HẦM9"/>
      <sheetName val="PTĐG_LTBT9"/>
      <sheetName val="CTG-PRECHEx1_49"/>
      <sheetName val="CTG-AB_(2)9"/>
      <sheetName val="CTG-AB_(3)9"/>
      <sheetName val="CTG-PLP-1_089"/>
      <sheetName val="Pre_Đội_nhóm9"/>
      <sheetName val="Vat_tu_XD9"/>
      <sheetName val="Tower_-_Concrete_Works9"/>
      <sheetName val="Bill-04_ket_cau_thap-_UNI9"/>
      <sheetName val="Loại_Vật_tư9"/>
      <sheetName val="TH_Vat_tu9"/>
      <sheetName val="dg_tphcm9"/>
      <sheetName val="T_KÊ_K_CẤU9"/>
      <sheetName val="Bill_01_-_CTN9"/>
      <sheetName val="Bill_2_2_Villa_2_beds9"/>
      <sheetName val="A1,_May9"/>
      <sheetName val="Vat_lieu9"/>
      <sheetName val="Bang_trong_luong_rieng_thep9"/>
      <sheetName val="6PILE__(돌출)9"/>
      <sheetName val="gia_cong_tac9"/>
      <sheetName val="Measure_13069"/>
      <sheetName val="_Bill_5-Earthing_2_-_Add_Works9"/>
      <sheetName val="Cước_VC_+_ĐM_CP_Tư_vấn9"/>
      <sheetName val="Hệ_số9"/>
      <sheetName val="Door_and_window5"/>
      <sheetName val="DETAIL_9"/>
      <sheetName val="GV1-D13_(Casement_door)9"/>
      <sheetName val="ESTI_9"/>
      <sheetName val="CẤP_THOÁT_NƯỚC9"/>
      <sheetName val="TH_MTC9"/>
      <sheetName val="TH_N_Cong9"/>
      <sheetName val="THDT_goi_thau_TB9"/>
      <sheetName val="Tien_do_TV9"/>
      <sheetName val="Harga_ME_9"/>
      <sheetName val="Analisa_Gabungan9"/>
      <sheetName val="bridge_#_19"/>
      <sheetName val="Isolasi_Luar_Dalam9"/>
      <sheetName val="Isolasi_Luar9"/>
      <sheetName val="KL_san_lap9"/>
      <sheetName val="Chi_tiet9"/>
      <sheetName val="sochitiettaikhoan_8"/>
      <sheetName val="Share_price_data8"/>
      <sheetName val="19_38"/>
      <sheetName val="20_38"/>
      <sheetName val="Chieu_4_38"/>
      <sheetName val="Cow_req8"/>
      <sheetName val="TỔNG_HỢP8"/>
      <sheetName val="14-LẦN_3-CHIỀU8"/>
      <sheetName val="14-LẦN_1-SÁNG8"/>
      <sheetName val="14-LẦN_2-TRƯA8"/>
      <sheetName val="1_3+1_4-TOTAL_-_Ko_IN8"/>
      <sheetName val="2_1-LẦN_3-CHIỀU8"/>
      <sheetName val="2_1-LẦN_1-SÁNG8"/>
      <sheetName val="2_1-LẦN_2-TRƯA8"/>
      <sheetName val="2_1-TOTAL-Ko_IN8"/>
      <sheetName val="1_3(TMR_4)8"/>
      <sheetName val="CHO_DE8"/>
      <sheetName val="1_1+1_2+2_2+2_3(TMR_3)8"/>
      <sheetName val="CK1+CK2_(VS_SAN_CHOI_23)8"/>
      <sheetName val="CK1+CK2_(2)8"/>
      <sheetName val="12-16_THÁNG8"/>
      <sheetName val="CAN_SỮA8"/>
      <sheetName val="54+55+56(SAU_CAI_SỮA-6)8"/>
      <sheetName val="BÊ_71-90_NGÀY8"/>
      <sheetName val="BÊ_12-16_tháng8"/>
      <sheetName val="BÊ_6-128"/>
      <sheetName val="BÊ_1-38"/>
      <sheetName val="F01-BC_KHAU_PHAN_SANG_20_38"/>
      <sheetName val="F01-BC_KHAU_PHAN_CHIEU_19_38"/>
      <sheetName val="dinh_mưc_cty8"/>
      <sheetName val="Giá_thành8"/>
      <sheetName val="Thong_ke8"/>
      <sheetName val="Energy_for_milk_prod8"/>
      <sheetName val="DE_NGHI_XUAT_8"/>
      <sheetName val="phieu_xuat_mau8"/>
      <sheetName val="PHIEU_XUAT_CHIEU8"/>
      <sheetName val="11_rai_them_cỏ8"/>
      <sheetName val="PHU_LUC_02-_HDSD_CAC_BIEU_MAU8"/>
      <sheetName val="PhU_LUC_01-_MA_CAC_NHOM_BO8"/>
      <sheetName val="F03-BC_THUC_TRON_SANG_20_38"/>
      <sheetName val="F03-BC_THUC_TRON_CHIEU_19_38"/>
      <sheetName val="F02-BC_THEO_DOI_THUC_AN_DU8"/>
      <sheetName val="Tham_khao-_Bao_cao_xuat_thuc_a8"/>
      <sheetName val="Chenh_lech_ca_may9"/>
      <sheetName val="TLg_CN&amp;Laixe9"/>
      <sheetName val="TLg_CN&amp;Laixe_(2)9"/>
      <sheetName val="TLg_Laitau9"/>
      <sheetName val="TLg_Laitau_(2)9"/>
      <sheetName val="KHOI_LUONG9"/>
      <sheetName val="Equipment_list_(PAC)9"/>
      <sheetName val="TINH_KHOI_LUONG9"/>
      <sheetName val="DATA_BASE9"/>
      <sheetName val="BẢNG_KHỐI_LƯỢNG_TỔNG_HỢP8"/>
      <sheetName val="Buy_vs__Lease_Car9"/>
      <sheetName val="CP_Khac_cuoc_VC8"/>
      <sheetName val="Budget_Code8"/>
      <sheetName val="CTKL_KTX_HT8"/>
      <sheetName val="2_Chiet_tinh8"/>
      <sheetName val="subcon_sched9"/>
      <sheetName val="NHÀ_NHẬP_LIỆU8"/>
      <sheetName val="MÓNG_SILO8"/>
      <sheetName val="PRE_(E)9"/>
      <sheetName val="HVAC_BLOCK_B49"/>
      <sheetName val="Tong_du_toan8"/>
      <sheetName val="Bill_2_-_ketcau8"/>
      <sheetName val="13-Cốt_thép_(10mm&lt;D≤18mm)_FO168"/>
      <sheetName val="du_lieu_du_toan8"/>
      <sheetName val="BANCO_(2)8"/>
      <sheetName val="MT_DPin_(2)8"/>
      <sheetName val="Chi_tiet_lan_can8"/>
      <sheetName val="BOQ_THAN8"/>
      <sheetName val="DL_ĐẦU_VÀO8"/>
      <sheetName val="D_&amp;_W_sizes8"/>
      <sheetName val="Analisa_&amp;_Upah8"/>
      <sheetName val="Purchase_Order8"/>
      <sheetName val="Du_lieu9"/>
      <sheetName val="Phan_tich8"/>
      <sheetName val="Luong_NII8"/>
      <sheetName val="DINH_MUC_THI_NGHIEM8"/>
      <sheetName val="Luong_NI8"/>
      <sheetName val="CT_Thang_Mo8"/>
      <sheetName val="CT__PL8"/>
      <sheetName val="dongia__2_8"/>
      <sheetName val="Thép_CKN8"/>
      <sheetName val="GOC-KO_IN8"/>
      <sheetName val="MAU_8A8"/>
      <sheetName val="MAU_8B8"/>
      <sheetName val="MAU_98"/>
      <sheetName val="MAU_108"/>
      <sheetName val="cash_budget8"/>
      <sheetName val="Dlieu_dau_vao8"/>
      <sheetName val="CHI_PHI6"/>
      <sheetName val="02__PTDG8"/>
      <sheetName val="Chiết_tính8"/>
      <sheetName val="DK1_Don_gia8"/>
      <sheetName val="Income_Statement8"/>
      <sheetName val="Shareholders'_Equity8"/>
      <sheetName val="VC_xd6"/>
      <sheetName val="Gia_VLTB6"/>
      <sheetName val="B_Luong6"/>
      <sheetName val="C_May6"/>
      <sheetName val="Don_gia_(khong_in)8"/>
      <sheetName val="1_MONG_1-28"/>
      <sheetName val="TB_NẶNG6"/>
      <sheetName val="Du_tru_CP-Bieu_016"/>
      <sheetName val="dm_3666"/>
      <sheetName val="DM_60606"/>
      <sheetName val="Dự_thầu6"/>
      <sheetName val="Nhap_VT_oto6"/>
      <sheetName val="Hao_phí6"/>
      <sheetName val="Ma_don_vi6"/>
      <sheetName val="bang_cc6"/>
      <sheetName val="Structure_data6"/>
      <sheetName val="TH_TN6"/>
      <sheetName val="Bill_No_3_-_Prov__Sum_(Ph2&amp;3)6"/>
      <sheetName val="đọc_số6"/>
      <sheetName val="CP_Du_phong6"/>
      <sheetName val="THCP_Lap_dat6"/>
      <sheetName val="THCP_xay_dung6"/>
      <sheetName val="Tong_hop_kinh_phi6"/>
      <sheetName val="CP_HMC6"/>
      <sheetName val="HỆ_THỐNG_PHÒNG_CHÁY_CHỮA_CHÁY6"/>
      <sheetName val="HỆ_THỐNG_CẤP_THOÁT_NƯỚC6"/>
      <sheetName val="HỆ_THỐNG_ĐHKK6"/>
      <sheetName val="MÁY_PHÁT_ĐIỆN6"/>
      <sheetName val="HỆ_THỐNG_ĐIỆN6"/>
      <sheetName val="Thiết_bị_chính6"/>
      <sheetName val="Ｎｏ_136"/>
      <sheetName val="DGchitiet_6"/>
      <sheetName val="wk_prgs6"/>
      <sheetName val="AG_Pipe_Qty_Analysis6"/>
      <sheetName val="2_1Warehouse_16"/>
      <sheetName val="CĂN_HỘ_T16-17_6"/>
      <sheetName val="TRỤC_ĐỨNG_THOÁT_BẨN_T15-176"/>
      <sheetName val="TRỤC_ĐỨNG_TM_T15-176"/>
      <sheetName val="TK_chi_tiet6"/>
      <sheetName val="Bill_2-Road_HR26"/>
      <sheetName val="Bill_3_-_Softscape_HR26"/>
      <sheetName val="THEP_TAM6"/>
      <sheetName val="THEP_HÌNH6"/>
      <sheetName val="THEP_HINH6"/>
      <sheetName val="XA_GO6"/>
      <sheetName val="BANG_TRA6"/>
      <sheetName val="Main_Bldg-Rev026"/>
      <sheetName val="D&amp;W_def_6"/>
      <sheetName val="Nhan_cong6"/>
      <sheetName val="Thiet_bi6"/>
      <sheetName val="Vat_tu6"/>
      <sheetName val="DM_ChiPhi6"/>
      <sheetName val="May_TC6"/>
      <sheetName val="TH_Kinh_phi6"/>
      <sheetName val="Ptvl_6"/>
      <sheetName val="Móng,_nền_6"/>
      <sheetName val="1_Requisition(E)6"/>
      <sheetName val="So_lieu_chung5"/>
      <sheetName val="Q_A01_2-Sh5"/>
      <sheetName val="DG_14265"/>
      <sheetName val="Dự_toán6"/>
      <sheetName val="Đơn_Giá_TH6"/>
      <sheetName val="Nhân_công6"/>
      <sheetName val="Phân_tích6"/>
      <sheetName val="C_P_Thiết_bị6"/>
      <sheetName val="T_H_Kinh_phí6"/>
      <sheetName val="Vật_tư6"/>
      <sheetName val="Trang_bìa6"/>
      <sheetName val="phan_tic_chi_tiet6"/>
      <sheetName val="TONG_HOP6"/>
      <sheetName val="Tổng_GT6"/>
      <sheetName val="Chi_tiết_KL6"/>
      <sheetName val="khấu_trừ_phạt6"/>
      <sheetName val="GT__KHAU_TRU6"/>
      <sheetName val="HAO_HUT_VAT_TU_(2)6"/>
      <sheetName val="cao_độ6"/>
      <sheetName val="Data_Wall6"/>
      <sheetName val="3__CNT5"/>
      <sheetName val="unit_price_list(M)5"/>
      <sheetName val="Theo_doi_Doanh_thu_20175"/>
      <sheetName val="Gia_vat_lieu5"/>
      <sheetName val="gui_BKCT5"/>
      <sheetName val="Precios_unitarios_AXH5"/>
      <sheetName val="Chi_tiet_cong_no6"/>
      <sheetName val="PHÁT_SINH_TẦNG_1_6"/>
      <sheetName val="PHÁT_SINH_TẦNG_26"/>
      <sheetName val="Hầm_chuyển_psinh6"/>
      <sheetName val="Ống_thẳng6"/>
      <sheetName val="Côn_thu6"/>
      <sheetName val="Vuông_tròn6"/>
      <sheetName val="Chân_rẽ6"/>
      <sheetName val="Chạc_ba6"/>
      <sheetName val="Danh_mục4"/>
      <sheetName val="PV_Graph_Data4"/>
      <sheetName val="1_2_Staff_Schedule5"/>
      <sheetName val="BẢNG_ÁP_GIÁ_(in)5"/>
      <sheetName val="NT_(KL)_IN5"/>
      <sheetName val="DOM_D25"/>
      <sheetName val="nhà_ăn5"/>
      <sheetName val="Công_nhật5"/>
      <sheetName val="btkt_cột5"/>
      <sheetName val="Bảng_đo_bóc_KL_OLK-095"/>
      <sheetName val="6_3_CHI_TIET_OLK-095"/>
      <sheetName val="BTK-Dai_Hoc_Kien_Giang4"/>
      <sheetName val="0__Input5"/>
      <sheetName val="TH_các_CC5"/>
      <sheetName val="Don_gia_chi_tiet_DIEN_25"/>
      <sheetName val="Chi_tiet_-tong_9_thang5"/>
      <sheetName val="TH_VL,_NC,_DDHT_Thanhphuoc5"/>
      <sheetName val="1__Office5"/>
      <sheetName val="KL_THEP__GIAM_DO_DUNG_COUPLER5"/>
      <sheetName val="01_KL_THÉP_NHẬP_VỀ5"/>
      <sheetName val="2__NT_VLDV5"/>
      <sheetName val="GHI_CHU5"/>
      <sheetName val="1_BB_LMHT5"/>
      <sheetName val="Bê_tông_bảo_vệ5"/>
      <sheetName val="01__Data5"/>
      <sheetName val="Neo,_nối_cốt_thép_dầm,_cột5"/>
      <sheetName val="Uốn_móc_cốt_thép5"/>
      <sheetName val="Tiêu_chuẩn_cốt_thép5"/>
      <sheetName val="Doi_so5"/>
      <sheetName val="1_Civil_(Org)5"/>
      <sheetName val="Bill_Prelim-CDT5"/>
      <sheetName val="Bill_BPTC-CDT5"/>
      <sheetName val="Chi_tiết_BPTC5"/>
      <sheetName val="Bill_BPTC-CDT_(PA_MCT_CDT)5"/>
      <sheetName val="Chi_tiết_BPTC_(PA_MCT_CDT)5"/>
      <sheetName val="Thop_Ksat5"/>
      <sheetName val="Thu_hoi_5"/>
      <sheetName val="HM_chung5"/>
      <sheetName val="CP_xd-thiet_bi5"/>
      <sheetName val="TH-TN_LD_TB5"/>
      <sheetName val="CP_xaydung5"/>
      <sheetName val="Thao_ha_phu_kien5"/>
      <sheetName val="VL-NC-MTC_ket_cau5"/>
      <sheetName val="KHOI_LUONG_TONG5"/>
      <sheetName val="TK_22KV5"/>
      <sheetName val="DM_366-17775"/>
      <sheetName val="Thi_nhiem5"/>
      <sheetName val="Gia_goc_VT-TB5"/>
      <sheetName val="Gia_vc_den_chan_CT5"/>
      <sheetName val="culy_225"/>
      <sheetName val="Luong_20505"/>
      <sheetName val="ca_may_QN5"/>
      <sheetName val="TNHC1246_5"/>
      <sheetName val="Ca_may_TT06_20105"/>
      <sheetName val="Don_gia_VLXD_dia_phuong5"/>
      <sheetName val="Bang_luong_SCL5"/>
      <sheetName val="Dinh_muc_TN14265"/>
      <sheetName val="DM_336cai_tao5"/>
      <sheetName val="MTO_REV_2(ARMOR)5"/>
      <sheetName val="Dutoan_KL4"/>
      <sheetName val="doanh_thu4"/>
      <sheetName val="KHOI_LUONG15-45"/>
      <sheetName val="DANH_MỤC_HỒ_SƠ5"/>
      <sheetName val="GT_PHÁT_SINH_NGOÀI_HĐ5"/>
      <sheetName val="KL_PHÁT_SINH_5"/>
      <sheetName val="PS_NGOÀI_HĐ5"/>
      <sheetName val="GT_PHÁT_SINH_VƯỢT_HĐ5"/>
      <sheetName val="PS_TĂNG_GIẢM_TRONG_HĐ5"/>
      <sheetName val="DGCT_PHÁT_SINH5"/>
      <sheetName val="DGCT_TRẦN_NLV5"/>
      <sheetName val="DGKL_chi_tiết_NLV5"/>
      <sheetName val="DGKL_chi_tiết_NHN,NK5"/>
      <sheetName val="TG_KL5"/>
      <sheetName val="DGCT_SƠN_BẢ_TƯỜNG_NLV5"/>
      <sheetName val="DGKL_TRẦN_NHN5"/>
      <sheetName val="KL_thep_lam_sat5"/>
      <sheetName val="DM-VNT_ko_sd5"/>
      <sheetName val="B3A_-_TOWER_A5"/>
      <sheetName val="Annex_B5"/>
      <sheetName val="Cotthep_NPT5"/>
      <sheetName val="vl_nc_mtc5"/>
      <sheetName val="Tien_Thuong5"/>
      <sheetName val="NC_XL_6T_cuoi_01_CTy5"/>
      <sheetName val="Data_-6T_dau5"/>
      <sheetName val="Cong_6T5"/>
      <sheetName val="TLG_Type5"/>
      <sheetName val="Tong_hop_vat_tu5"/>
      <sheetName val="1_San_5"/>
      <sheetName val="Dot_45"/>
      <sheetName val="HRG_BHN5"/>
      <sheetName val="CĂN_ĐH5"/>
      <sheetName val="Chi_phi_van_chuyen5"/>
      <sheetName val="Dgia_vat_tu5"/>
      <sheetName val="Don_gia_III5"/>
      <sheetName val="D÷_liÖu5"/>
      <sheetName val="DT_hợp_đồng4"/>
      <sheetName val="Bảng_KL_đợt_14"/>
      <sheetName val="2_CDPS5"/>
      <sheetName val="Summary_Sheet4"/>
      <sheetName val="Finishing-Tower_A4"/>
      <sheetName val="Finishing-Tower_B4"/>
      <sheetName val="Finishing-Tower_C4"/>
      <sheetName val="Finishing-Tower_D4"/>
      <sheetName val="MEP-Tower_A4"/>
      <sheetName val="MEP-Tower_B4"/>
      <sheetName val="MEP-Tower_C4"/>
      <sheetName val="MEP-Tower_D4"/>
      <sheetName val="Cost_Report_Sum4"/>
      <sheetName val="Detail_Cost_Sum4"/>
      <sheetName val="RVO-VO_Sum4"/>
      <sheetName val="Potential_VOs_Sum4"/>
      <sheetName val="Cash_Flow_Sum4"/>
      <sheetName val="Heso_DZ5"/>
      <sheetName val="Bieu_gia_HD4"/>
      <sheetName val="Div26_-_Elect5"/>
      <sheetName val="7_Khau_tru_5"/>
      <sheetName val="4_CĂN5"/>
      <sheetName val="DG_BINH_THUAN5"/>
      <sheetName val="GIÁ_DỰ_THẦU_30_CĂN4"/>
      <sheetName val="DG_Chi_tiet4"/>
      <sheetName val="Kê_0,44"/>
      <sheetName val="TH_0,44"/>
      <sheetName val="Kê_224"/>
      <sheetName val="TH_224"/>
      <sheetName val="TBA_CAI_TAO4"/>
      <sheetName val="TBA_XDM4"/>
      <sheetName val="TONG_HOP_DU_TOAN4"/>
      <sheetName val="Thop_XAY_DUNG4"/>
      <sheetName val="CP_HANG_MUC_CHUNG4"/>
      <sheetName val="CHI_PHI_XD4"/>
      <sheetName val="CHI_PHI_THI_NGHIEM4"/>
      <sheetName val="VLDIEN_224"/>
      <sheetName val="Dao_dat4"/>
      <sheetName val="TH_Denbu4"/>
      <sheetName val="Do_ve_DC4"/>
      <sheetName val="TH_Bommin4"/>
      <sheetName val="CHI_PHI_THI_NGHIEM-LD_thiet_bi4"/>
      <sheetName val="Luong_TT014"/>
      <sheetName val="Camay_QB4"/>
      <sheetName val="gia_ca_may_BXD4"/>
      <sheetName val="BANG_LUONG_KY_SU4"/>
      <sheetName val="Bang_luong_NHOM_I4"/>
      <sheetName val="Bangluong_NHOM_II_4"/>
      <sheetName val="09-GIA_nhien_lieu-ko_in4"/>
      <sheetName val="Tinh_V_cot_chiem_cho4"/>
      <sheetName val="ĐM_13544"/>
      <sheetName val="KHOAN_MAU4"/>
      <sheetName val="ĐO_ĐỊA_VẬT_LÝ4"/>
      <sheetName val="khoan_tiep_dia4"/>
      <sheetName val="DZ_22KV4"/>
      <sheetName val="_1710_HOINGHINLD4"/>
      <sheetName val="99_(2)4"/>
      <sheetName val="134_4"/>
      <sheetName val="DG_49704"/>
      <sheetName val="Don_gia_NC5"/>
      <sheetName val="B-2__(DPP)5"/>
      <sheetName val="CAP_NUOC4"/>
      <sheetName val="cấp_nước_trục_nhà_vs4"/>
      <sheetName val="THOAT_NUOC4"/>
      <sheetName val="THOAT_MUA4"/>
      <sheetName val="Cáp_phòng4"/>
      <sheetName val="TMC_ĐIỆN_Phi4"/>
      <sheetName val="TMC_Tổng4"/>
      <sheetName val="TH_Đèn_Phòng_L14"/>
      <sheetName val="TH_Đèn_Hầm_L14"/>
      <sheetName val="TỦ_MODULE_T14"/>
      <sheetName val="Financ__Overview4"/>
      <sheetName val="13_BANG_CT4"/>
      <sheetName val="14_MMUS_GIUA_NHIP4"/>
      <sheetName val="4_HSPBngang4"/>
      <sheetName val="6_Tinh_tai4"/>
      <sheetName val="2_NSl4"/>
      <sheetName val="17_US_CHU_tho_a_b4"/>
      <sheetName val="15_MMUS_GOI4"/>
      <sheetName val="TINH_GIA_-_SAN_XUAT_Vertico4"/>
      <sheetName val="gia_vt,nc,may4"/>
      <sheetName val="Huong_dan4"/>
      <sheetName val="Tổng_hợp_KPHM4"/>
      <sheetName val="5_2_1_Đo_bóc_KL_OLK-064"/>
      <sheetName val="MB_DT_024"/>
      <sheetName val="Dinh_muc4"/>
      <sheetName val="KS_tuyen4"/>
      <sheetName val="Bang_chiet_tinh_TBA4"/>
      <sheetName val="4_2_1_Đo_bóc_KL_OLK-064"/>
      <sheetName val="4_1_1_CHI_TIET_OLK-064"/>
      <sheetName val="Cash_Flow4"/>
      <sheetName val="So_sanh4"/>
      <sheetName val="HERD_MOVEMENTFARM16"/>
      <sheetName val="HERD_MOVEMENTFARM26"/>
      <sheetName val="CALVES_2-46"/>
      <sheetName val="Cavles_2-46"/>
      <sheetName val="CALVES_4-76"/>
      <sheetName val="HEIFER_7-12m6"/>
      <sheetName val="HEIFER_12+6"/>
      <sheetName val="FRESH_COW_2017-186"/>
      <sheetName val="HP_COW_20186"/>
      <sheetName val="LP_COW_2017-186"/>
      <sheetName val="DRY_COW6"/>
      <sheetName val="FIELD_CROPS6"/>
      <sheetName val="Tong_DT3"/>
      <sheetName val="phan_tich_don_gia3"/>
      <sheetName val="DT_san_XD-So_lieu_cu3"/>
      <sheetName val="EQUIP_LIST4"/>
      <sheetName val="Electrical_Works4"/>
      <sheetName val="H_T__INCOMING_SYSTEM4"/>
      <sheetName val="BU_LONG4"/>
      <sheetName val="THONG_SO4"/>
      <sheetName val="Đơn_giá_chi_tiết_TN_394"/>
      <sheetName val="DT__NHA_XUONG4"/>
      <sheetName val="Gia_VT-TB4"/>
      <sheetName val="noi_suy_xa4"/>
      <sheetName val="noi_suy_xa_thu_hoi4"/>
      <sheetName val="Tính_giá_NC4"/>
      <sheetName val="Tiên_lượng4"/>
      <sheetName val="SL_cước4"/>
      <sheetName val="Thuyết_minh4"/>
      <sheetName val="Đơn_giá_máy4"/>
      <sheetName val="¥_4"/>
      <sheetName val="FF-2_(1)3"/>
      <sheetName val="Labour_Summary16"/>
      <sheetName val="YTD_12'20033"/>
      <sheetName val="YTD_06'20033"/>
      <sheetName val="YTD_03'20033"/>
      <sheetName val="YTD_09'20033"/>
      <sheetName val="deferred_taxes3"/>
      <sheetName val="Eqpmnt_Plng3"/>
      <sheetName val="TRIAL_BALANCE3"/>
      <sheetName val="DPR_31st_march3"/>
      <sheetName val="current_month3"/>
      <sheetName val="Blng__Vs_Coll_3"/>
      <sheetName val="Unit_price3"/>
      <sheetName val="Bill_No_1_64"/>
      <sheetName val="Bill_No_1_104"/>
      <sheetName val="Bill_No_3_34"/>
      <sheetName val="Bill_No_1_44"/>
      <sheetName val="Bill_No_1_74"/>
      <sheetName val="Summary_Bill_No__34"/>
      <sheetName val="Bán_đợt_1_trang3"/>
      <sheetName val="Chiet_tinh_dz353"/>
      <sheetName val="3__KC_-_PODIUM3"/>
      <sheetName val="CTDZ6kv_(gd1)_3"/>
      <sheetName val="CTDZ_0_4+cto_(GD1)3"/>
      <sheetName val="CTTBA_(gd1)3"/>
      <sheetName val="03_Detailed3"/>
      <sheetName val="01_Bid_Price_summary3"/>
      <sheetName val="Home_Office_Manhours3"/>
      <sheetName val="Field_SPV_Barchart3"/>
      <sheetName val="Tien_Luong3"/>
      <sheetName val="Unit_price(Updateting)3"/>
      <sheetName val="Cost_List3"/>
      <sheetName val="Detail_Cost3"/>
      <sheetName val="IC_Price_New3"/>
      <sheetName val="Summary_Table3"/>
      <sheetName val="Sales_Person3"/>
      <sheetName val="Bidding_Entity3"/>
      <sheetName val="CHITIET_VL-NCHT1_(2)3"/>
      <sheetName val="Bù_giá_CM3"/>
      <sheetName val="Breakdown_(B)3"/>
      <sheetName val="U_P_Breakdown3"/>
      <sheetName val="IMF_Code3"/>
      <sheetName val="Subsidiary_Calculation3"/>
      <sheetName val="Phu_Bai_Bridge3"/>
      <sheetName val="5_2_1_Đo_bóc_KL_OLK-103"/>
      <sheetName val="BẢNG_DIỄN_GIẢI_KL_(7)3"/>
      <sheetName val="don_gia_14263"/>
      <sheetName val="Luong_BN3"/>
      <sheetName val="Luong_TB3"/>
      <sheetName val="Ca_may_TB3"/>
      <sheetName val="Ca_máy_BN3"/>
      <sheetName val="Vật_liệu3"/>
      <sheetName val="LX_-TT053"/>
      <sheetName val="NC_Moi_TT053"/>
      <sheetName val="Bia_lot3"/>
      <sheetName val="PU_ITALY_26"/>
      <sheetName val="TH_DZ3514"/>
      <sheetName val="Tro_giup25"/>
      <sheetName val="RAB_AR&amp;STR12"/>
      <sheetName val="chi_tiet_TBA12"/>
      <sheetName val="chi_tiet_C12"/>
      <sheetName val="Customize_Your_Purchase_Order12"/>
      <sheetName val="CHITIET_VL-NC-TT_-1p12"/>
      <sheetName val="CHITIET_VL-NC-TT-3p11"/>
      <sheetName val="TONG_HOP_VL-NC_TT12"/>
      <sheetName val="KPVC-BD_12"/>
      <sheetName val="Don_gia12"/>
      <sheetName val="DON_GIA_TRAM_(3)12"/>
      <sheetName val="DON_GIA_CAN_THO14"/>
      <sheetName val="Don_gia_chi_tiet12"/>
      <sheetName val="HĐ_ngoài11"/>
      <sheetName val="XT_Buoc_311"/>
      <sheetName val="dongia_(2)11"/>
      <sheetName val="7606_DZ12"/>
      <sheetName val="project_management11"/>
      <sheetName val="Adix_A11"/>
      <sheetName val="S-curve_11"/>
      <sheetName val="REINF_11"/>
      <sheetName val="Rates_200911"/>
      <sheetName val="So_doi_chieu_LC11"/>
      <sheetName val="MAIN_GATE_HOUSE11"/>
      <sheetName val="Commercial_value11"/>
      <sheetName val="Du_toan11"/>
      <sheetName val="Ky_Lam_Bridge11"/>
      <sheetName val="Provisional_Sums_Item11"/>
      <sheetName val="Gas_Pressure_Welding11"/>
      <sheetName val="General_Item&amp;General_Requirem11"/>
      <sheetName val="General_Items11"/>
      <sheetName val="Regenral_Requirements11"/>
      <sheetName val="chiet_tinh11"/>
      <sheetName val="Ng_hàng_xà+bulong11"/>
      <sheetName val="MH_RATE11"/>
      <sheetName val="TONG_HOP_VL-NC11"/>
      <sheetName val="Bang_KL11"/>
      <sheetName val="Đầu_vào10"/>
      <sheetName val="Lcau_-_Lxuc11"/>
      <sheetName val="Chi_tiet_XD_TBA10"/>
      <sheetName val="DM_606111"/>
      <sheetName val="DG_thep_ma_kem11"/>
      <sheetName val="CT_vat_lieu11"/>
      <sheetName val="Equip_10"/>
      <sheetName val="A1_CN10"/>
      <sheetName val="TONG_HOP_T5_199810"/>
      <sheetName val="Chenh_lech_vat_tu10"/>
      <sheetName val="Trạm_biến_áp10"/>
      <sheetName val="Đơn_Giá_10"/>
      <sheetName val="Diện_tích10"/>
      <sheetName val="1_Khái_toán10"/>
      <sheetName val="CT-0_4KV10"/>
      <sheetName val="DG_DZ11"/>
      <sheetName val="DG_TBA11"/>
      <sheetName val="rate_material10"/>
      <sheetName val="KL_Chi_tiết_Xây_tô10"/>
      <sheetName val="07Base_Cost10"/>
      <sheetName val="GV1-D13_(Casement_door)10"/>
      <sheetName val="Bill_1_Quy_dinh_chung10"/>
      <sheetName val="1_R18_BF10"/>
      <sheetName val="6_External_works-R1810"/>
      <sheetName val="Phan_khai_KLuong10"/>
      <sheetName val="Chi_tiet_KL10"/>
      <sheetName val="Tổng_hợp_KL10"/>
      <sheetName val="04_-_XUONG_DET_B10"/>
      <sheetName val="_0310"/>
      <sheetName val="chieu_day_san10"/>
      <sheetName val="Podium_Concrete_Works10"/>
      <sheetName val="KLCT-_TOWER10"/>
      <sheetName val="KLCT-_PODIUM10"/>
      <sheetName val="Area_Cal10"/>
      <sheetName val="Gia_thanh_chuoi_su10"/>
      <sheetName val="Tiep_dia10"/>
      <sheetName val="Don_gia_vung_III-Can_Tho10"/>
      <sheetName val="Loại_Vật_tư10"/>
      <sheetName val="Elect_(3)10"/>
      <sheetName val="plan&amp;section_of_foundation10"/>
      <sheetName val="design_criteria10"/>
      <sheetName val="Bond_수수료_계산_포맷10"/>
      <sheetName val="ITB_COST10"/>
      <sheetName val="PAGE_110"/>
      <sheetName val="Xay_lapduongR310"/>
      <sheetName val="DM_6710"/>
      <sheetName val="Project_Data10"/>
      <sheetName val="6787CWFASE2CASE2_00_xls10"/>
      <sheetName val="Đầu_tư10"/>
      <sheetName val="EIRR&gt;_210"/>
      <sheetName val="Bill_02_-_Xay_gach-Pou_10"/>
      <sheetName val="Bill_03-Chống_thấm-Pou10"/>
      <sheetName val="Bill_04-Kim_loại-Pou10"/>
      <sheetName val="Bill_05_-_Hoan_thien-Pou_10"/>
      <sheetName val="Bill_02_-_Xay_gach-Tower10"/>
      <sheetName val="Bill_03-Chống_thấm-Tower10"/>
      <sheetName val="Bill_04-Kim_loại-Tower10"/>
      <sheetName val="Bill_05_-_Hoan_thien-Tower10"/>
      <sheetName val="KL-_KHAC10"/>
      <sheetName val="BILL_3_-_KẾT_CẤU_HẦM10"/>
      <sheetName val="PTĐG_LTBT10"/>
      <sheetName val="CTG-PRECHEx1_410"/>
      <sheetName val="CTG-AB_(2)10"/>
      <sheetName val="CTG-AB_(3)10"/>
      <sheetName val="CTG-PLP-1_0810"/>
      <sheetName val="Pre_Đội_nhóm10"/>
      <sheetName val="Vat_tu_XD10"/>
      <sheetName val="Tower_-_Concrete_Works10"/>
      <sheetName val="Bill-04_ket_cau_thap-_UNI10"/>
      <sheetName val="dg_tphcm10"/>
      <sheetName val="T_KÊ_K_CẤU10"/>
      <sheetName val="gia_cong_tac10"/>
      <sheetName val="4_PTDG10"/>
      <sheetName val="A1,_May10"/>
      <sheetName val="Vat_lieu10"/>
      <sheetName val="Data_Input11"/>
      <sheetName val="Measure_130610"/>
      <sheetName val="HÐ_ngoài11"/>
      <sheetName val="6PILE__(돌출)10"/>
      <sheetName val="Bill_01_-_CTN10"/>
      <sheetName val="Bill_2_2_Villa_2_beds10"/>
      <sheetName val="Analisa_Gabungan10"/>
      <sheetName val="Isolasi_Luar_Dalam10"/>
      <sheetName val="Isolasi_Luar10"/>
      <sheetName val="Harga_ME_10"/>
      <sheetName val="TH_N_Cong10"/>
      <sheetName val="ESTI_10"/>
      <sheetName val="KL_san_lap10"/>
      <sheetName val="TH_Vat_tu10"/>
      <sheetName val="_Bill_5-Earthing_2_-_Add_Work10"/>
      <sheetName val="Chenh_lech_ca_may10"/>
      <sheetName val="TLg_CN&amp;Laixe10"/>
      <sheetName val="TLg_CN&amp;Laixe_(2)10"/>
      <sheetName val="TLg_Laitau10"/>
      <sheetName val="TLg_Laitau_(2)10"/>
      <sheetName val="Bang_trong_luong_rieng_thep10"/>
      <sheetName val="Cước_VC_+_ĐM_CP_Tư_vấn10"/>
      <sheetName val="Hệ_số10"/>
      <sheetName val="DETAIL_10"/>
      <sheetName val="final_list_200526"/>
      <sheetName val="LV_data10"/>
      <sheetName val="Gia_vat_tu10"/>
      <sheetName val="CẤP_THOÁT_NƯỚC10"/>
      <sheetName val="THDT_goi_thau_TB10"/>
      <sheetName val="Tien_do_TV10"/>
      <sheetName val="bridge_#_110"/>
      <sheetName val="Bang_3_Chi_tiet_phan_Dz10"/>
      <sheetName val="KHOI_LUONG10"/>
      <sheetName val="TH_MTC10"/>
      <sheetName val="CTKL_KTX_HT9"/>
      <sheetName val="Buy_vs__Lease_Car10"/>
      <sheetName val="DATA_BASE10"/>
      <sheetName val="Equipment_list_(PAC)10"/>
      <sheetName val="TINH_KHOI_LUONG10"/>
      <sheetName val="Chi_tiet10"/>
      <sheetName val="subcon_sched10"/>
      <sheetName val="NHÀ_NHẬP_LIỆU9"/>
      <sheetName val="MÓNG_SILO9"/>
      <sheetName val="PRE_(E)10"/>
      <sheetName val="HVAC_BLOCK_B410"/>
      <sheetName val="2_Chiet_tinh9"/>
      <sheetName val="BẢNG_KHỐI_LƯỢNG_TỔNG_HỢP9"/>
      <sheetName val="CP_Khac_cuoc_VC9"/>
      <sheetName val="Budget_Code9"/>
      <sheetName val="Tong_du_toan9"/>
      <sheetName val="Bill_2_-_ketcau9"/>
      <sheetName val="Chi_tiet_lan_can9"/>
      <sheetName val="13-Cốt_thép_(10mm&lt;D≤18mm)_FO169"/>
      <sheetName val="du_lieu_du_toan9"/>
      <sheetName val="BOQ_THAN9"/>
      <sheetName val="DL_ĐẦU_VÀO9"/>
      <sheetName val="Purchase_Order9"/>
      <sheetName val="D_&amp;_W_sizes9"/>
      <sheetName val="Analisa_&amp;_Upah9"/>
      <sheetName val="Du_lieu10"/>
      <sheetName val="Phan_tich9"/>
      <sheetName val="Luong_NII9"/>
      <sheetName val="DINH_MUC_THI_NGHIEM9"/>
      <sheetName val="Luong_NI9"/>
      <sheetName val="CT_Thang_Mo9"/>
      <sheetName val="CT__PL9"/>
      <sheetName val="cash_budget9"/>
      <sheetName val="dongia__2_9"/>
      <sheetName val="GOC-KO_IN9"/>
      <sheetName val="MAU_8A9"/>
      <sheetName val="MAU_8B9"/>
      <sheetName val="MAU_99"/>
      <sheetName val="MAU_109"/>
      <sheetName val="Thép_CKN9"/>
      <sheetName val="sochitiettaikhoan_9"/>
      <sheetName val="Share_price_data9"/>
      <sheetName val="19_39"/>
      <sheetName val="20_39"/>
      <sheetName val="Chieu_4_39"/>
      <sheetName val="Cow_req9"/>
      <sheetName val="TỔNG_HỢP9"/>
      <sheetName val="14-LẦN_3-CHIỀU9"/>
      <sheetName val="14-LẦN_1-SÁNG9"/>
      <sheetName val="14-LẦN_2-TRƯA9"/>
      <sheetName val="1_3+1_4-TOTAL_-_Ko_IN9"/>
      <sheetName val="2_1-LẦN_3-CHIỀU9"/>
      <sheetName val="2_1-LẦN_1-SÁNG9"/>
      <sheetName val="2_1-LẦN_2-TRƯA9"/>
      <sheetName val="2_1-TOTAL-Ko_IN9"/>
      <sheetName val="1_3(TMR_4)9"/>
      <sheetName val="CHO_DE9"/>
      <sheetName val="1_1+1_2+2_2+2_3(TMR_3)9"/>
      <sheetName val="CK1+CK2_(VS_SAN_CHOI_23)9"/>
      <sheetName val="CK1+CK2_(2)9"/>
      <sheetName val="12-16_THÁNG9"/>
      <sheetName val="CAN_SỮA9"/>
      <sheetName val="54+55+56(SAU_CAI_SỮA-6)9"/>
      <sheetName val="BÊ_71-90_NGÀY9"/>
      <sheetName val="BÊ_12-16_tháng9"/>
      <sheetName val="BÊ_6-129"/>
      <sheetName val="BÊ_1-39"/>
      <sheetName val="F01-BC_KHAU_PHAN_SANG_20_39"/>
      <sheetName val="F01-BC_KHAU_PHAN_CHIEU_19_39"/>
      <sheetName val="dinh_mưc_cty9"/>
      <sheetName val="Giá_thành9"/>
      <sheetName val="Thong_ke9"/>
      <sheetName val="Energy_for_milk_prod9"/>
      <sheetName val="DE_NGHI_XUAT_9"/>
      <sheetName val="phieu_xuat_mau9"/>
      <sheetName val="PHIEU_XUAT_CHIEU9"/>
      <sheetName val="11_rai_them_cỏ9"/>
      <sheetName val="PHU_LUC_02-_HDSD_CAC_BIEU_MAU9"/>
      <sheetName val="PhU_LUC_01-_MA_CAC_NHOM_BO9"/>
      <sheetName val="F03-BC_THUC_TRON_SANG_20_39"/>
      <sheetName val="F03-BC_THUC_TRON_CHIEU_19_39"/>
      <sheetName val="F02-BC_THEO_DOI_THUC_AN_DU9"/>
      <sheetName val="Tham_khao-_Bao_cao_xuat_thuc_a9"/>
      <sheetName val="VC_xd7"/>
      <sheetName val="Gia_VLTB7"/>
      <sheetName val="B_Luong7"/>
      <sheetName val="C_May7"/>
      <sheetName val="Dlieu_dau_vao9"/>
      <sheetName val="Income_Statement9"/>
      <sheetName val="Shareholders'_Equity9"/>
      <sheetName val="BANCO_(2)9"/>
      <sheetName val="MT_DPin_(2)9"/>
      <sheetName val="02__PTDG9"/>
      <sheetName val="Chiết_tính9"/>
      <sheetName val="TB_NẶNG7"/>
      <sheetName val="Du_tru_CP-Bieu_017"/>
      <sheetName val="Don_gia_(khong_in)9"/>
      <sheetName val="DK1_Don_gia9"/>
      <sheetName val="1_MONG_1-29"/>
      <sheetName val="THEP_TAM7"/>
      <sheetName val="THEP_HÌNH7"/>
      <sheetName val="THEP_HINH7"/>
      <sheetName val="XA_GO7"/>
      <sheetName val="BANG_TRA7"/>
      <sheetName val="wk_prgs7"/>
      <sheetName val="Ma_don_vi7"/>
      <sheetName val="bang_cc7"/>
      <sheetName val="dm_3667"/>
      <sheetName val="DM_60607"/>
      <sheetName val="Dự_thầu7"/>
      <sheetName val="Nhap_VT_oto7"/>
      <sheetName val="Hao_phí7"/>
      <sheetName val="Structure_data7"/>
      <sheetName val="đọc_số7"/>
      <sheetName val="Bill_No_3_-_Prov__Sum_(Ph2&amp;3)7"/>
      <sheetName val="TH_TN7"/>
      <sheetName val="CP_Du_phong7"/>
      <sheetName val="THCP_Lap_dat7"/>
      <sheetName val="THCP_xay_dung7"/>
      <sheetName val="Tong_hop_kinh_phi7"/>
      <sheetName val="Dự_toán7"/>
      <sheetName val="Đơn_Giá_TH7"/>
      <sheetName val="Nhân_công7"/>
      <sheetName val="Phân_tích7"/>
      <sheetName val="C_P_Thiết_bị7"/>
      <sheetName val="T_H_Kinh_phí7"/>
      <sheetName val="Vật_tư7"/>
      <sheetName val="Trang_bìa7"/>
      <sheetName val="Don_gia_chi_tiet_DIEN_26"/>
      <sheetName val="Data_Wall7"/>
      <sheetName val="2_1Warehouse_17"/>
      <sheetName val="AG_Pipe_Qty_Analysis7"/>
      <sheetName val="Main_Bldg-Rev027"/>
      <sheetName val="D&amp;W_def_7"/>
      <sheetName val="Nhan_cong7"/>
      <sheetName val="Thiet_bi7"/>
      <sheetName val="Vat_tu7"/>
      <sheetName val="DM_ChiPhi7"/>
      <sheetName val="May_TC7"/>
      <sheetName val="TH_Kinh_phi7"/>
      <sheetName val="Ptvl_7"/>
      <sheetName val="Ｎｏ_137"/>
      <sheetName val="DGchitiet_7"/>
      <sheetName val="CP_HMC7"/>
      <sheetName val="HỆ_THỐNG_PHÒNG_CHÁY_CHỮA_CHÁY7"/>
      <sheetName val="HỆ_THỐNG_CẤP_THOÁT_NƯỚC7"/>
      <sheetName val="HỆ_THỐNG_ĐHKK7"/>
      <sheetName val="MÁY_PHÁT_ĐIỆN7"/>
      <sheetName val="HỆ_THỐNG_ĐIỆN7"/>
      <sheetName val="Thiết_bị_chính7"/>
      <sheetName val="CHI_PHI7"/>
      <sheetName val="TK_chi_tiet7"/>
      <sheetName val="Bill_2-Road_HR27"/>
      <sheetName val="Bill_3_-_Softscape_HR27"/>
      <sheetName val="CĂN_HỘ_T16-17_7"/>
      <sheetName val="TRỤC_ĐỨNG_THOÁT_BẨN_T15-177"/>
      <sheetName val="TRỤC_ĐỨNG_TM_T15-177"/>
      <sheetName val="Móng,_nền_7"/>
      <sheetName val="1_Requisition(E)7"/>
      <sheetName val="TONG_HOP7"/>
      <sheetName val="Tổng_GT7"/>
      <sheetName val="Chi_tiết_KL7"/>
      <sheetName val="khấu_trừ_phạt7"/>
      <sheetName val="GT__KHAU_TRU7"/>
      <sheetName val="HAO_HUT_VAT_TU_(2)7"/>
      <sheetName val="cao_độ7"/>
      <sheetName val="phan_tic_chi_tiet7"/>
      <sheetName val="DG_14266"/>
      <sheetName val="Theo_doi_Doanh_thu_20176"/>
      <sheetName val="KL_THEP__GIAM_DO_DUNG_COUPLER6"/>
      <sheetName val="01_KL_THÉP_NHẬP_VỀ6"/>
      <sheetName val="2__NT_VLDV6"/>
      <sheetName val="GHI_CHU6"/>
      <sheetName val="1_BB_LMHT6"/>
      <sheetName val="gui_BKCT6"/>
      <sheetName val="Gia_vat_lieu6"/>
      <sheetName val="Precios_unitarios_AXH6"/>
      <sheetName val="Chi_tiet_cong_no7"/>
      <sheetName val="PHÁT_SINH_TẦNG_1_7"/>
      <sheetName val="PHÁT_SINH_TẦNG_27"/>
      <sheetName val="Hầm_chuyển_psinh7"/>
      <sheetName val="Ống_thẳng7"/>
      <sheetName val="Côn_thu7"/>
      <sheetName val="Vuông_tròn7"/>
      <sheetName val="Chân_rẽ7"/>
      <sheetName val="Chạc_ba7"/>
      <sheetName val="MB_DT_025"/>
      <sheetName val="3__CNT6"/>
      <sheetName val="unit_price_list(M)6"/>
      <sheetName val="So_lieu_chung6"/>
      <sheetName val="TH_VL,_NC,_DDHT_Thanhphuoc6"/>
      <sheetName val="Chi_tiet_-tong_9_thang6"/>
      <sheetName val="BẢNG_ÁP_GIÁ_(in)6"/>
      <sheetName val="NT_(KL)_IN6"/>
      <sheetName val="DOM_D26"/>
      <sheetName val="nhà_ăn6"/>
      <sheetName val="Công_nhật6"/>
      <sheetName val="btkt_cột6"/>
      <sheetName val="Bê_tông_bảo_vệ6"/>
      <sheetName val="01__Data6"/>
      <sheetName val="Neo,_nối_cốt_thép_dầm,_cột6"/>
      <sheetName val="Uốn_móc_cốt_thép6"/>
      <sheetName val="Tiêu_chuẩn_cốt_thép6"/>
      <sheetName val="Doi_so6"/>
      <sheetName val="1_2_Staff_Schedule6"/>
      <sheetName val="0__Input6"/>
      <sheetName val="DANH_MỤC_HỒ_SƠ6"/>
      <sheetName val="GT_PHÁT_SINH_NGOÀI_HĐ6"/>
      <sheetName val="KL_PHÁT_SINH_6"/>
      <sheetName val="PS_NGOÀI_HĐ6"/>
      <sheetName val="GT_PHÁT_SINH_VƯỢT_HĐ6"/>
      <sheetName val="PS_TĂNG_GIẢM_TRONG_HĐ6"/>
      <sheetName val="DGCT_PHÁT_SINH6"/>
      <sheetName val="DGCT_TRẦN_NLV6"/>
      <sheetName val="DGKL_chi_tiết_NLV6"/>
      <sheetName val="DGKL_chi_tiết_NHN,NK6"/>
      <sheetName val="TG_KL6"/>
      <sheetName val="DGCT_SƠN_BẢ_TƯỜNG_NLV6"/>
      <sheetName val="DGKL_TRẦN_NHN6"/>
      <sheetName val="MTO_REV_2(ARMOR)6"/>
      <sheetName val="Cotthep_NPT6"/>
      <sheetName val="vl_nc_mtc6"/>
      <sheetName val="Heso_DZ6"/>
      <sheetName val="DM_336cai_tao6"/>
      <sheetName val="DG_BINH_THUAN6"/>
      <sheetName val="Tien_Thuong6"/>
      <sheetName val="NC_XL_6T_cuoi_01_CTy6"/>
      <sheetName val="Data_-6T_dau6"/>
      <sheetName val="Cong_6T6"/>
      <sheetName val="KL_thep_lam_sat6"/>
      <sheetName val="B3A_-_TOWER_A6"/>
      <sheetName val="Annex_B6"/>
      <sheetName val="Bill_Prelim-CDT6"/>
      <sheetName val="Bill_BPTC-CDT6"/>
      <sheetName val="Chi_tiết_BPTC6"/>
      <sheetName val="Bill_BPTC-CDT_(PA_MCT_CDT)6"/>
      <sheetName val="Chi_tiết_BPTC_(PA_MCT_CDT)6"/>
      <sheetName val="1_Civil_(Org)6"/>
      <sheetName val="DM-VNT_ko_sd6"/>
      <sheetName val="Bảng_đo_bóc_KL_OLK-096"/>
      <sheetName val="6_3_CHI_TIET_OLK-096"/>
      <sheetName val="1__Office6"/>
      <sheetName val="KHOI_LUONG15-46"/>
      <sheetName val="Tong_hop_vat_tu6"/>
      <sheetName val="1_San_6"/>
      <sheetName val="TLG_Type6"/>
      <sheetName val="Dgia_vat_tu6"/>
      <sheetName val="Don_gia_III6"/>
      <sheetName val="D÷_liÖu6"/>
      <sheetName val="Dot_46"/>
      <sheetName val="Thop_Ksat6"/>
      <sheetName val="Thu_hoi_6"/>
      <sheetName val="HM_chung6"/>
      <sheetName val="CP_xd-thiet_bi6"/>
      <sheetName val="TH-TN_LD_TB6"/>
      <sheetName val="CP_xaydung6"/>
      <sheetName val="Thao_ha_phu_kien6"/>
      <sheetName val="VL-NC-MTC_ket_cau6"/>
      <sheetName val="KHOI_LUONG_TONG6"/>
      <sheetName val="TK_22KV6"/>
      <sheetName val="DM_366-17776"/>
      <sheetName val="Thi_nhiem6"/>
      <sheetName val="Gia_goc_VT-TB6"/>
      <sheetName val="Gia_vc_den_chan_CT6"/>
      <sheetName val="culy_226"/>
      <sheetName val="Luong_20506"/>
      <sheetName val="ca_may_QN6"/>
      <sheetName val="TNHC1246_6"/>
      <sheetName val="Ca_may_TT06_20106"/>
      <sheetName val="Don_gia_VLXD_dia_phuong6"/>
      <sheetName val="Bang_luong_SCL6"/>
      <sheetName val="Dinh_muc_TN14266"/>
      <sheetName val="HRG_BHN6"/>
      <sheetName val="CĂN_ĐH6"/>
      <sheetName val="Chi_phi_van_chuyen6"/>
      <sheetName val="TH_các_CC6"/>
      <sheetName val="Div26_-_Elect6"/>
      <sheetName val="7_Khau_tru_6"/>
      <sheetName val="Q_A01_2-Sh6"/>
      <sheetName val="4_CĂN6"/>
      <sheetName val="2_CDPS6"/>
      <sheetName val="Don_gia_NC6"/>
      <sheetName val="DT_hợp_đồng5"/>
      <sheetName val="Bảng_KL_đợt_15"/>
      <sheetName val="Danh_mục5"/>
      <sheetName val="Bieu_gia_HD5"/>
      <sheetName val="Summary_Sheet5"/>
      <sheetName val="Finishing-Tower_A5"/>
      <sheetName val="Finishing-Tower_B5"/>
      <sheetName val="Finishing-Tower_C5"/>
      <sheetName val="Finishing-Tower_D5"/>
      <sheetName val="MEP-Tower_A5"/>
      <sheetName val="MEP-Tower_B5"/>
      <sheetName val="MEP-Tower_C5"/>
      <sheetName val="MEP-Tower_D5"/>
      <sheetName val="Cost_Report_Sum5"/>
      <sheetName val="Detail_Cost_Sum5"/>
      <sheetName val="RVO-VO_Sum5"/>
      <sheetName val="Potential_VOs_Sum5"/>
      <sheetName val="Cash_Flow_Sum5"/>
      <sheetName val="BTK-Dai_Hoc_Kien_Giang5"/>
      <sheetName val="PV_Graph_Data5"/>
      <sheetName val="doanh_thu5"/>
      <sheetName val="Dutoan_KL5"/>
      <sheetName val="CAP_NUOC5"/>
      <sheetName val="cấp_nước_trục_nhà_vs5"/>
      <sheetName val="THOAT_NUOC5"/>
      <sheetName val="THOAT_MUA5"/>
      <sheetName val="Cáp_phòng5"/>
      <sheetName val="TMC_ĐIỆN_Phi5"/>
      <sheetName val="TMC_Tổng5"/>
      <sheetName val="TH_Đèn_Phòng_L15"/>
      <sheetName val="TH_Đèn_Hầm_L15"/>
      <sheetName val="TỦ_MODULE_T15"/>
      <sheetName val="B-2__(DPP)6"/>
      <sheetName val="Huong_dan5"/>
      <sheetName val="gia_vt,nc,may5"/>
      <sheetName val="Financ__Overview5"/>
      <sheetName val="TINH_GIA_-_SAN_XUAT_Vertico5"/>
      <sheetName val="13_BANG_CT5"/>
      <sheetName val="14_MMUS_GIUA_NHIP5"/>
      <sheetName val="4_HSPBngang5"/>
      <sheetName val="6_Tinh_tai5"/>
      <sheetName val="2_NSl5"/>
      <sheetName val="17_US_CHU_tho_a_b5"/>
      <sheetName val="15_MMUS_GOI5"/>
      <sheetName val="DZ_22KV5"/>
      <sheetName val="Kê_0,45"/>
      <sheetName val="TH_0,45"/>
      <sheetName val="Kê_225"/>
      <sheetName val="TH_225"/>
      <sheetName val="TBA_CAI_TAO5"/>
      <sheetName val="TBA_XDM5"/>
      <sheetName val="TONG_HOP_DU_TOAN5"/>
      <sheetName val="Thop_XAY_DUNG5"/>
      <sheetName val="CP_HANG_MUC_CHUNG5"/>
      <sheetName val="CHI_PHI_XD5"/>
      <sheetName val="CHI_PHI_THI_NGHIEM5"/>
      <sheetName val="VLDIEN_225"/>
      <sheetName val="Dao_dat5"/>
      <sheetName val="TH_Denbu5"/>
      <sheetName val="Do_ve_DC5"/>
      <sheetName val="TH_Bommin5"/>
      <sheetName val="CHI_PHI_THI_NGHIEM-LD_thiet_bi5"/>
      <sheetName val="Luong_TT015"/>
      <sheetName val="Camay_QB5"/>
      <sheetName val="gia_ca_may_BXD5"/>
      <sheetName val="BANG_LUONG_KY_SU5"/>
      <sheetName val="Bang_luong_NHOM_I5"/>
      <sheetName val="Bangluong_NHOM_II_5"/>
      <sheetName val="09-GIA_nhien_lieu-ko_in5"/>
      <sheetName val="Tinh_V_cot_chiem_cho5"/>
      <sheetName val="ĐM_13545"/>
      <sheetName val="KHOAN_MAU5"/>
      <sheetName val="ĐO_ĐỊA_VẬT_LÝ5"/>
      <sheetName val="khoan_tiep_dia5"/>
      <sheetName val="Tổng_hợp_KPHM5"/>
      <sheetName val="Dinh_muc5"/>
      <sheetName val="GIÁ_DỰ_THẦU_30_CĂN5"/>
      <sheetName val="5_2_1_Đo_bóc_KL_OLK-065"/>
      <sheetName val="KS_tuyen5"/>
      <sheetName val="Bang_chiet_tinh_TBA5"/>
      <sheetName val="4_2_1_Đo_bóc_KL_OLK-065"/>
      <sheetName val="4_1_1_CHI_TIET_OLK-065"/>
      <sheetName val="DG_Chi_tiet5"/>
      <sheetName val="_1710_HOINGHINLD5"/>
      <sheetName val="99_(2)5"/>
      <sheetName val="134_5"/>
      <sheetName val="DG_49705"/>
      <sheetName val="Cash_Flow5"/>
      <sheetName val="BU_LONG5"/>
      <sheetName val="DT__NHA_XUONG5"/>
      <sheetName val="EQUIP_LIST5"/>
      <sheetName val="THONG_SO5"/>
      <sheetName val="Đơn_giá_chi_tiết_TN_395"/>
      <sheetName val="HERD_MOVEMENTFARM17"/>
      <sheetName val="HERD_MOVEMENTFARM27"/>
      <sheetName val="CALVES_2-47"/>
      <sheetName val="Cavles_2-47"/>
      <sheetName val="CALVES_4-77"/>
      <sheetName val="HEIFER_7-12m7"/>
      <sheetName val="HEIFER_12+7"/>
      <sheetName val="FRESH_COW_2017-187"/>
      <sheetName val="HP_COW_20187"/>
      <sheetName val="LP_COW_2017-187"/>
      <sheetName val="DRY_COW7"/>
      <sheetName val="FIELD_CROPS7"/>
      <sheetName val="So_sanh5"/>
      <sheetName val="Electrical_Works5"/>
      <sheetName val="H_T__INCOMING_SYSTEM5"/>
      <sheetName val="Tính_giá_NC5"/>
      <sheetName val="Tiên_lượng5"/>
      <sheetName val="SL_cước5"/>
      <sheetName val="¥_5"/>
      <sheetName val="Gia_VT-TB5"/>
      <sheetName val="noi_suy_xa5"/>
      <sheetName val="noi_suy_xa_thu_hoi5"/>
      <sheetName val="Thuyết_minh5"/>
      <sheetName val="Đơn_giá_máy5"/>
      <sheetName val="Tong_DT4"/>
      <sheetName val="phan_tich_don_gia4"/>
      <sheetName val="Bill_No_1_65"/>
      <sheetName val="Bill_No_1_105"/>
      <sheetName val="Bill_No_3_35"/>
      <sheetName val="Bill_No_1_45"/>
      <sheetName val="Bill_No_1_75"/>
      <sheetName val="Summary_Bill_No__35"/>
      <sheetName val="DT_san_XD-So_lieu_cu4"/>
      <sheetName val="FF-2_(1)4"/>
      <sheetName val="Labour_Summary17"/>
      <sheetName val="YTD_12'20034"/>
      <sheetName val="YTD_06'20034"/>
      <sheetName val="YTD_03'20034"/>
      <sheetName val="YTD_09'20034"/>
      <sheetName val="deferred_taxes4"/>
      <sheetName val="Eqpmnt_Plng4"/>
      <sheetName val="TRIAL_BALANCE4"/>
      <sheetName val="DPR_31st_march4"/>
      <sheetName val="current_month4"/>
      <sheetName val="Blng__Vs_Coll_4"/>
      <sheetName val="Unit_price4"/>
      <sheetName val="Bán_đợt_1_trang4"/>
      <sheetName val="Chiet_tinh_dz354"/>
      <sheetName val="3__KC_-_PODIUM4"/>
      <sheetName val="CTDZ6kv_(gd1)_4"/>
      <sheetName val="CTDZ_0_4+cto_(GD1)4"/>
      <sheetName val="CTTBA_(gd1)4"/>
      <sheetName val="03_Detailed4"/>
      <sheetName val="01_Bid_Price_summary4"/>
      <sheetName val="Home_Office_Manhours4"/>
      <sheetName val="Field_SPV_Barchart4"/>
      <sheetName val="Tien_Luong4"/>
      <sheetName val="Unit_price(Updateting)4"/>
      <sheetName val="Cost_List4"/>
      <sheetName val="Detail_Cost4"/>
      <sheetName val="IC_Price_New4"/>
      <sheetName val="Summary_Table4"/>
      <sheetName val="Sales_Person4"/>
      <sheetName val="Bidding_Entity4"/>
      <sheetName val="CHITIET_VL-NCHT1_(2)4"/>
      <sheetName val="Bù_giá_CM4"/>
      <sheetName val="Breakdown_(B)4"/>
      <sheetName val="U_P_Breakdown4"/>
      <sheetName val="IMF_Code4"/>
      <sheetName val="Subsidiary_Calculation4"/>
      <sheetName val="Phu_Bai_Bridge4"/>
      <sheetName val="5_2_1_Đo_bóc_KL_OLK-104"/>
      <sheetName val="BẢNG_DIỄN_GIẢI_KL_(7)4"/>
      <sheetName val="don_gia_14264"/>
      <sheetName val="Luong_BN4"/>
      <sheetName val="Luong_TB4"/>
      <sheetName val="Ca_may_TB4"/>
      <sheetName val="Ca_máy_BN4"/>
      <sheetName val="Vật_liệu4"/>
      <sheetName val="LX_-TT054"/>
      <sheetName val="NC_Moi_TT054"/>
      <sheetName val="Bia_lot4"/>
      <sheetName val="PU_ITALY_27"/>
      <sheetName val="TH_DZ3515"/>
      <sheetName val="Tro_giup26"/>
      <sheetName val="RAB_AR&amp;STR13"/>
      <sheetName val="chi_tiet_TBA13"/>
      <sheetName val="chi_tiet_C13"/>
      <sheetName val="Customize_Your_Purchase_Order13"/>
      <sheetName val="CHITIET_VL-NC-TT_-1p13"/>
      <sheetName val="CHITIET_VL-NC-TT-3p12"/>
      <sheetName val="TONG_HOP_VL-NC_TT13"/>
      <sheetName val="KPVC-BD_13"/>
      <sheetName val="Don_gia13"/>
      <sheetName val="DON_GIA_TRAM_(3)13"/>
      <sheetName val="DON_GIA_CAN_THO15"/>
      <sheetName val="Don_gia_chi_tiet13"/>
      <sheetName val="HĐ_ngoài12"/>
      <sheetName val="XT_Buoc_312"/>
      <sheetName val="dongia_(2)12"/>
      <sheetName val="7606_DZ13"/>
      <sheetName val="project_management12"/>
      <sheetName val="Adix_A12"/>
      <sheetName val="S-curve_12"/>
      <sheetName val="REINF_12"/>
      <sheetName val="Rates_200912"/>
      <sheetName val="So_doi_chieu_LC12"/>
      <sheetName val="MAIN_GATE_HOUSE12"/>
      <sheetName val="Commercial_value12"/>
      <sheetName val="Du_toan12"/>
      <sheetName val="Ky_Lam_Bridge12"/>
      <sheetName val="Provisional_Sums_Item12"/>
      <sheetName val="Gas_Pressure_Welding12"/>
      <sheetName val="General_Item&amp;General_Requirem12"/>
      <sheetName val="General_Items12"/>
      <sheetName val="Regenral_Requirements12"/>
      <sheetName val="chiet_tinh12"/>
      <sheetName val="Ng_hàng_xà+bulong12"/>
      <sheetName val="MH_RATE12"/>
      <sheetName val="TONG_HOP_VL-NC12"/>
      <sheetName val="Bang_KL12"/>
      <sheetName val="Đầu_vào11"/>
      <sheetName val="Lcau_-_Lxuc12"/>
      <sheetName val="Chi_tiet_XD_TBA11"/>
      <sheetName val="DM_606112"/>
      <sheetName val="DG_thep_ma_kem12"/>
      <sheetName val="CT_vat_lieu12"/>
      <sheetName val="Equip_11"/>
      <sheetName val="A1_CN11"/>
      <sheetName val="TONG_HOP_T5_199811"/>
      <sheetName val="Chenh_lech_vat_tu11"/>
      <sheetName val="Trạm_biến_áp11"/>
      <sheetName val="Đơn_Giá_11"/>
      <sheetName val="Diện_tích11"/>
      <sheetName val="1_Khái_toán11"/>
      <sheetName val="CT-0_4KV11"/>
      <sheetName val="DG_DZ12"/>
      <sheetName val="DG_TBA12"/>
      <sheetName val="rate_material11"/>
      <sheetName val="KL_Chi_tiết_Xây_tô11"/>
      <sheetName val="07Base_Cost11"/>
      <sheetName val="GV1-D13_(Casement_door)11"/>
      <sheetName val="Bill_1_Quy_dinh_chung11"/>
      <sheetName val="1_R18_BF11"/>
      <sheetName val="6_External_works-R1811"/>
      <sheetName val="Phan_khai_KLuong11"/>
      <sheetName val="Chi_tiet_KL11"/>
      <sheetName val="Tổng_hợp_KL11"/>
      <sheetName val="04_-_XUONG_DET_B11"/>
      <sheetName val="_0311"/>
      <sheetName val="chieu_day_san11"/>
      <sheetName val="Podium_Concrete_Works11"/>
      <sheetName val="KLCT-_TOWER11"/>
      <sheetName val="KLCT-_PODIUM11"/>
      <sheetName val="Area_Cal11"/>
      <sheetName val="Gia_thanh_chuoi_su11"/>
      <sheetName val="Tiep_dia11"/>
      <sheetName val="Don_gia_vung_III-Can_Tho11"/>
      <sheetName val="Loại_Vật_tư11"/>
      <sheetName val="Elect_(3)11"/>
      <sheetName val="plan&amp;section_of_foundation11"/>
      <sheetName val="design_criteria11"/>
      <sheetName val="Bond_수수료_계산_포맷11"/>
      <sheetName val="ITB_COST11"/>
      <sheetName val="PAGE_111"/>
      <sheetName val="Xay_lapduongR311"/>
      <sheetName val="DM_6711"/>
      <sheetName val="Project_Data11"/>
      <sheetName val="6787CWFASE2CASE2_00_xls11"/>
      <sheetName val="Đầu_tư11"/>
      <sheetName val="EIRR&gt;_211"/>
      <sheetName val="Bill_02_-_Xay_gach-Pou_11"/>
      <sheetName val="Bill_03-Chống_thấm-Pou11"/>
      <sheetName val="Bill_04-Kim_loại-Pou11"/>
      <sheetName val="Bill_05_-_Hoan_thien-Pou_11"/>
      <sheetName val="Bill_02_-_Xay_gach-Tower11"/>
      <sheetName val="Bill_03-Chống_thấm-Tower11"/>
      <sheetName val="Bill_04-Kim_loại-Tower11"/>
      <sheetName val="Bill_05_-_Hoan_thien-Tower11"/>
      <sheetName val="KL-_KHAC11"/>
      <sheetName val="BILL_3_-_KẾT_CẤU_HẦM11"/>
      <sheetName val="PTĐG_LTBT11"/>
      <sheetName val="CTG-PRECHEx1_411"/>
      <sheetName val="CTG-AB_(2)11"/>
      <sheetName val="CTG-AB_(3)11"/>
      <sheetName val="CTG-PLP-1_0811"/>
      <sheetName val="Pre_Đội_nhóm11"/>
      <sheetName val="Vat_tu_XD11"/>
      <sheetName val="Tower_-_Concrete_Works11"/>
      <sheetName val="Bill-04_ket_cau_thap-_UNI11"/>
      <sheetName val="dg_tphcm11"/>
      <sheetName val="T_KÊ_K_CẤU11"/>
      <sheetName val="gia_cong_tac11"/>
      <sheetName val="4_PTDG11"/>
      <sheetName val="A1,_May11"/>
      <sheetName val="Vat_lieu11"/>
      <sheetName val="Data_Input12"/>
      <sheetName val="Measure_130611"/>
      <sheetName val="HÐ_ngoài12"/>
      <sheetName val="6PILE__(돌출)11"/>
      <sheetName val="Door_and_window6"/>
      <sheetName val="Bill_01_-_CTN11"/>
      <sheetName val="Bill_2_2_Villa_2_beds11"/>
      <sheetName val="Analisa_Gabungan11"/>
      <sheetName val="Isolasi_Luar_Dalam11"/>
      <sheetName val="Isolasi_Luar11"/>
      <sheetName val="Harga_ME_11"/>
      <sheetName val="TH_N_Cong11"/>
      <sheetName val="ESTI_11"/>
      <sheetName val="KL_san_lap11"/>
      <sheetName val="TH_Vat_tu11"/>
      <sheetName val="_Bill_5-Earthing_2_-_Add_Work11"/>
      <sheetName val="Chenh_lech_ca_may11"/>
      <sheetName val="TLg_CN&amp;Laixe11"/>
      <sheetName val="TLg_CN&amp;Laixe_(2)11"/>
      <sheetName val="TLg_Laitau11"/>
      <sheetName val="TLg_Laitau_(2)11"/>
      <sheetName val="Bang_trong_luong_rieng_thep11"/>
      <sheetName val="Cước_VC_+_ĐM_CP_Tư_vấn11"/>
      <sheetName val="Hệ_số11"/>
      <sheetName val="DETAIL_11"/>
      <sheetName val="final_list_200527"/>
      <sheetName val="LV_data11"/>
      <sheetName val="Gia_vat_tu11"/>
      <sheetName val="CẤP_THOÁT_NƯỚC11"/>
      <sheetName val="THDT_goi_thau_TB11"/>
      <sheetName val="Tien_do_TV11"/>
      <sheetName val="bridge_#_111"/>
      <sheetName val="Bang_3_Chi_tiet_phan_Dz11"/>
      <sheetName val="KHOI_LUONG11"/>
      <sheetName val="TH_MTC11"/>
      <sheetName val="CTKL_KTX_HT10"/>
      <sheetName val="Buy_vs__Lease_Car11"/>
      <sheetName val="DATA_BASE11"/>
      <sheetName val="Equipment_list_(PAC)11"/>
      <sheetName val="TINH_KHOI_LUONG11"/>
      <sheetName val="Chi_tiet11"/>
      <sheetName val="subcon_sched11"/>
      <sheetName val="NHÀ_NHẬP_LIỆU10"/>
      <sheetName val="MÓNG_SILO10"/>
      <sheetName val="PRE_(E)11"/>
      <sheetName val="HVAC_BLOCK_B411"/>
      <sheetName val="2_Chiet_tinh10"/>
      <sheetName val="BẢNG_KHỐI_LƯỢNG_TỔNG_HỢP10"/>
      <sheetName val="CP_Khac_cuoc_VC10"/>
      <sheetName val="Budget_Code10"/>
      <sheetName val="Tong_du_toan10"/>
      <sheetName val="Bill_2_-_ketcau10"/>
      <sheetName val="Chi_tiet_lan_can10"/>
      <sheetName val="sochitiettaikhoan_10"/>
      <sheetName val="Share_price_data10"/>
      <sheetName val="19_310"/>
      <sheetName val="20_310"/>
      <sheetName val="Chieu_4_310"/>
      <sheetName val="Cow_req10"/>
      <sheetName val="TỔNG_HỢP10"/>
      <sheetName val="14-LẦN_3-CHIỀU10"/>
      <sheetName val="14-LẦN_1-SÁNG10"/>
      <sheetName val="14-LẦN_2-TRƯA10"/>
      <sheetName val="1_3+1_4-TOTAL_-_Ko_IN10"/>
      <sheetName val="2_1-LẦN_3-CHIỀU10"/>
      <sheetName val="2_1-LẦN_1-SÁNG10"/>
      <sheetName val="2_1-LẦN_2-TRƯA10"/>
      <sheetName val="2_1-TOTAL-Ko_IN10"/>
      <sheetName val="1_3(TMR_4)10"/>
      <sheetName val="CHO_DE10"/>
      <sheetName val="1_1+1_2+2_2+2_3(TMR_3)10"/>
      <sheetName val="CK1+CK2_(VS_SAN_CHOI_23)10"/>
      <sheetName val="CK1+CK2_(2)10"/>
      <sheetName val="12-16_THÁNG10"/>
      <sheetName val="CAN_SỮA10"/>
      <sheetName val="54+55+56(SAU_CAI_SỮA-6)10"/>
      <sheetName val="BÊ_71-90_NGÀY10"/>
      <sheetName val="BÊ_12-16_tháng10"/>
      <sheetName val="BÊ_6-1210"/>
      <sheetName val="BÊ_1-310"/>
      <sheetName val="F01-BC_KHAU_PHAN_SANG_20_310"/>
      <sheetName val="F01-BC_KHAU_PHAN_CHIEU_19_310"/>
      <sheetName val="dinh_mưc_cty10"/>
      <sheetName val="Giá_thành10"/>
      <sheetName val="Thong_ke10"/>
      <sheetName val="Energy_for_milk_prod10"/>
      <sheetName val="DE_NGHI_XUAT_10"/>
      <sheetName val="phieu_xuat_mau10"/>
      <sheetName val="PHIEU_XUAT_CHIEU10"/>
      <sheetName val="11_rai_them_cỏ10"/>
      <sheetName val="PHU_LUC_02-_HDSD_CAC_BIEU_MAU10"/>
      <sheetName val="PhU_LUC_01-_MA_CAC_NHOM_BO10"/>
      <sheetName val="F03-BC_THUC_TRON_SANG_20_310"/>
      <sheetName val="F03-BC_THUC_TRON_CHIEU_19_310"/>
      <sheetName val="F02-BC_THEO_DOI_THUC_AN_DU10"/>
      <sheetName val="Tham_khao-_Bao_cao_xuat_thuc_10"/>
      <sheetName val="13-Cốt_thép_(10mm&lt;D≤18mm)_FO110"/>
      <sheetName val="du_lieu_du_toan10"/>
      <sheetName val="BANCO_(2)10"/>
      <sheetName val="MT_DPin_(2)10"/>
      <sheetName val="BOQ_THAN10"/>
      <sheetName val="DL_ĐẦU_VÀO10"/>
      <sheetName val="D_&amp;_W_sizes10"/>
      <sheetName val="Analisa_&amp;_Upah10"/>
      <sheetName val="Purchase_Order10"/>
      <sheetName val="Du_lieu11"/>
      <sheetName val="Phan_tich10"/>
      <sheetName val="Luong_NII10"/>
      <sheetName val="DINH_MUC_THI_NGHIEM10"/>
      <sheetName val="Luong_NI10"/>
      <sheetName val="CT_Thang_Mo10"/>
      <sheetName val="CT__PL10"/>
      <sheetName val="dongia__2_10"/>
      <sheetName val="Thép_CKN10"/>
      <sheetName val="GOC-KO_IN10"/>
      <sheetName val="MAU_8A10"/>
      <sheetName val="MAU_8B10"/>
      <sheetName val="MAU_910"/>
      <sheetName val="MAU_1010"/>
      <sheetName val="cash_budget10"/>
      <sheetName val="Dlieu_dau_vao10"/>
      <sheetName val="CHI_PHI8"/>
      <sheetName val="02__PTDG10"/>
      <sheetName val="Chiết_tính10"/>
      <sheetName val="DK1_Don_gia10"/>
      <sheetName val="Income_Statement10"/>
      <sheetName val="Shareholders'_Equity10"/>
      <sheetName val="VC_xd8"/>
      <sheetName val="Gia_VLTB8"/>
      <sheetName val="B_Luong8"/>
      <sheetName val="C_May8"/>
      <sheetName val="Don_gia_(khong_in)10"/>
      <sheetName val="1_MONG_1-210"/>
      <sheetName val="TB_NẶNG8"/>
      <sheetName val="Du_tru_CP-Bieu_018"/>
      <sheetName val="dm_3668"/>
      <sheetName val="DM_60608"/>
      <sheetName val="Dự_thầu8"/>
      <sheetName val="Nhap_VT_oto8"/>
      <sheetName val="Hao_phí8"/>
      <sheetName val="Ma_don_vi8"/>
      <sheetName val="bang_cc8"/>
      <sheetName val="Structure_data8"/>
      <sheetName val="TH_TN8"/>
      <sheetName val="Bill_No_3_-_Prov__Sum_(Ph2&amp;3)8"/>
      <sheetName val="đọc_số8"/>
      <sheetName val="CP_Du_phong8"/>
      <sheetName val="THCP_Lap_dat8"/>
      <sheetName val="THCP_xay_dung8"/>
      <sheetName val="Tong_hop_kinh_phi8"/>
      <sheetName val="CP_HMC8"/>
      <sheetName val="HỆ_THỐNG_PHÒNG_CHÁY_CHỮA_CHÁY8"/>
      <sheetName val="HỆ_THỐNG_CẤP_THOÁT_NƯỚC8"/>
      <sheetName val="HỆ_THỐNG_ĐHKK8"/>
      <sheetName val="MÁY_PHÁT_ĐIỆN8"/>
      <sheetName val="HỆ_THỐNG_ĐIỆN8"/>
      <sheetName val="Thiết_bị_chính8"/>
      <sheetName val="Ｎｏ_138"/>
      <sheetName val="DGchitiet_8"/>
      <sheetName val="wk_prgs8"/>
      <sheetName val="AG_Pipe_Qty_Analysis8"/>
      <sheetName val="2_1Warehouse_18"/>
      <sheetName val="CĂN_HỘ_T16-17_8"/>
      <sheetName val="TRỤC_ĐỨNG_THOÁT_BẨN_T15-178"/>
      <sheetName val="TRỤC_ĐỨNG_TM_T15-178"/>
      <sheetName val="TK_chi_tiet8"/>
      <sheetName val="Bill_2-Road_HR28"/>
      <sheetName val="Bill_3_-_Softscape_HR28"/>
      <sheetName val="THEP_TAM8"/>
      <sheetName val="THEP_HÌNH8"/>
      <sheetName val="THEP_HINH8"/>
      <sheetName val="XA_GO8"/>
      <sheetName val="BANG_TRA8"/>
      <sheetName val="Main_Bldg-Rev028"/>
      <sheetName val="D&amp;W_def_8"/>
      <sheetName val="Nhan_cong8"/>
      <sheetName val="Thiet_bi8"/>
      <sheetName val="Vat_tu8"/>
      <sheetName val="DM_ChiPhi8"/>
      <sheetName val="May_TC8"/>
      <sheetName val="TH_Kinh_phi8"/>
      <sheetName val="Ptvl_8"/>
      <sheetName val="Móng,_nền_8"/>
      <sheetName val="1_Requisition(E)8"/>
      <sheetName val="So_lieu_chung7"/>
      <sheetName val="Q_A01_2-Sh7"/>
      <sheetName val="DG_14267"/>
      <sheetName val="Dự_toán8"/>
      <sheetName val="Đơn_Giá_TH8"/>
      <sheetName val="Nhân_công8"/>
      <sheetName val="Phân_tích8"/>
      <sheetName val="C_P_Thiết_bị8"/>
      <sheetName val="T_H_Kinh_phí8"/>
      <sheetName val="Vật_tư8"/>
      <sheetName val="Trang_bìa8"/>
      <sheetName val="phan_tic_chi_tiet8"/>
      <sheetName val="TONG_HOP8"/>
      <sheetName val="Tổng_GT8"/>
      <sheetName val="Chi_tiết_KL8"/>
      <sheetName val="khấu_trừ_phạt8"/>
      <sheetName val="GT__KHAU_TRU8"/>
      <sheetName val="HAO_HUT_VAT_TU_(2)8"/>
      <sheetName val="cao_độ8"/>
      <sheetName val="Data_Wall8"/>
      <sheetName val="3__CNT7"/>
      <sheetName val="unit_price_list(M)7"/>
      <sheetName val="Theo_doi_Doanh_thu_20177"/>
      <sheetName val="Gia_vat_lieu7"/>
      <sheetName val="gui_BKCT7"/>
      <sheetName val="Precios_unitarios_AXH7"/>
      <sheetName val="Chi_tiet_cong_no8"/>
      <sheetName val="PHÁT_SINH_TẦNG_1_8"/>
      <sheetName val="PHÁT_SINH_TẦNG_28"/>
      <sheetName val="Hầm_chuyển_psinh8"/>
      <sheetName val="Ống_thẳng8"/>
      <sheetName val="Côn_thu8"/>
      <sheetName val="Vuông_tròn8"/>
      <sheetName val="Chân_rẽ8"/>
      <sheetName val="Chạc_ba8"/>
      <sheetName val="Danh_mục6"/>
      <sheetName val="PV_Graph_Data6"/>
      <sheetName val="1_2_Staff_Schedule7"/>
      <sheetName val="BẢNG_ÁP_GIÁ_(in)7"/>
      <sheetName val="NT_(KL)_IN7"/>
      <sheetName val="DOM_D27"/>
      <sheetName val="nhà_ăn7"/>
      <sheetName val="Công_nhật7"/>
      <sheetName val="btkt_cột7"/>
      <sheetName val="Bảng_đo_bóc_KL_OLK-097"/>
      <sheetName val="6_3_CHI_TIET_OLK-097"/>
      <sheetName val="BTK-Dai_Hoc_Kien_Giang6"/>
      <sheetName val="0__Input7"/>
      <sheetName val="TH_các_CC7"/>
      <sheetName val="Don_gia_chi_tiet_DIEN_27"/>
      <sheetName val="Chi_tiet_-tong_9_thang7"/>
      <sheetName val="TH_VL,_NC,_DDHT_Thanhphuoc7"/>
      <sheetName val="1__Office7"/>
      <sheetName val="KL_THEP__GIAM_DO_DUNG_COUPLER7"/>
      <sheetName val="01_KL_THÉP_NHẬP_VỀ7"/>
      <sheetName val="2__NT_VLDV7"/>
      <sheetName val="GHI_CHU7"/>
      <sheetName val="1_BB_LMHT7"/>
      <sheetName val="Bê_tông_bảo_vệ7"/>
      <sheetName val="01__Data7"/>
      <sheetName val="Neo,_nối_cốt_thép_dầm,_cột7"/>
      <sheetName val="Uốn_móc_cốt_thép7"/>
      <sheetName val="Tiêu_chuẩn_cốt_thép7"/>
      <sheetName val="Doi_so7"/>
      <sheetName val="1_Civil_(Org)7"/>
      <sheetName val="Bill_Prelim-CDT7"/>
      <sheetName val="Bill_BPTC-CDT7"/>
      <sheetName val="Chi_tiết_BPTC7"/>
      <sheetName val="Bill_BPTC-CDT_(PA_MCT_CDT)7"/>
      <sheetName val="Chi_tiết_BPTC_(PA_MCT_CDT)7"/>
      <sheetName val="Thop_Ksat7"/>
      <sheetName val="Thu_hoi_7"/>
      <sheetName val="HM_chung7"/>
      <sheetName val="CP_xd-thiet_bi7"/>
      <sheetName val="TH-TN_LD_TB7"/>
      <sheetName val="CP_xaydung7"/>
      <sheetName val="Thao_ha_phu_kien7"/>
      <sheetName val="VL-NC-MTC_ket_cau7"/>
      <sheetName val="KHOI_LUONG_TONG7"/>
      <sheetName val="TK_22KV7"/>
      <sheetName val="DM_366-17777"/>
      <sheetName val="Thi_nhiem7"/>
      <sheetName val="Gia_goc_VT-TB7"/>
      <sheetName val="Gia_vc_den_chan_CT7"/>
      <sheetName val="culy_227"/>
      <sheetName val="Luong_20507"/>
      <sheetName val="ca_may_QN7"/>
      <sheetName val="TNHC1246_7"/>
      <sheetName val="Ca_may_TT06_20107"/>
      <sheetName val="Don_gia_VLXD_dia_phuong7"/>
      <sheetName val="Bang_luong_SCL7"/>
      <sheetName val="Dinh_muc_TN14267"/>
      <sheetName val="DM_336cai_tao7"/>
      <sheetName val="MTO_REV_2(ARMOR)7"/>
      <sheetName val="Dutoan_KL6"/>
      <sheetName val="doanh_thu6"/>
      <sheetName val="KHOI_LUONG15-47"/>
      <sheetName val="DANH_MỤC_HỒ_SƠ7"/>
      <sheetName val="GT_PHÁT_SINH_NGOÀI_HĐ7"/>
      <sheetName val="KL_PHÁT_SINH_7"/>
      <sheetName val="PS_NGOÀI_HĐ7"/>
      <sheetName val="GT_PHÁT_SINH_VƯỢT_HĐ7"/>
      <sheetName val="PS_TĂNG_GIẢM_TRONG_HĐ7"/>
      <sheetName val="DGCT_PHÁT_SINH7"/>
      <sheetName val="DGCT_TRẦN_NLV7"/>
      <sheetName val="DGKL_chi_tiết_NLV7"/>
      <sheetName val="DGKL_chi_tiết_NHN,NK7"/>
      <sheetName val="TG_KL7"/>
      <sheetName val="DGCT_SƠN_BẢ_TƯỜNG_NLV7"/>
      <sheetName val="DGKL_TRẦN_NHN7"/>
      <sheetName val="KL_thep_lam_sat7"/>
      <sheetName val="DM-VNT_ko_sd7"/>
      <sheetName val="B3A_-_TOWER_A7"/>
      <sheetName val="Annex_B7"/>
      <sheetName val="Cotthep_NPT7"/>
      <sheetName val="vl_nc_mtc7"/>
      <sheetName val="Tien_Thuong7"/>
      <sheetName val="NC_XL_6T_cuoi_01_CTy7"/>
      <sheetName val="Data_-6T_dau7"/>
      <sheetName val="Cong_6T7"/>
      <sheetName val="TLG_Type7"/>
      <sheetName val="Tong_hop_vat_tu7"/>
      <sheetName val="1_San_7"/>
      <sheetName val="Dot_47"/>
      <sheetName val="HRG_BHN7"/>
      <sheetName val="CĂN_ĐH7"/>
      <sheetName val="Chi_phi_van_chuyen7"/>
      <sheetName val="Dgia_vat_tu7"/>
      <sheetName val="Don_gia_III7"/>
      <sheetName val="D÷_liÖu7"/>
      <sheetName val="DT_hợp_đồng6"/>
      <sheetName val="Bảng_KL_đợt_16"/>
      <sheetName val="2_CDPS7"/>
      <sheetName val="Summary_Sheet6"/>
      <sheetName val="Finishing-Tower_A6"/>
      <sheetName val="Finishing-Tower_B6"/>
      <sheetName val="Finishing-Tower_C6"/>
      <sheetName val="Finishing-Tower_D6"/>
      <sheetName val="MEP-Tower_A6"/>
      <sheetName val="MEP-Tower_B6"/>
      <sheetName val="MEP-Tower_C6"/>
      <sheetName val="MEP-Tower_D6"/>
      <sheetName val="Cost_Report_Sum6"/>
      <sheetName val="Detail_Cost_Sum6"/>
      <sheetName val="RVO-VO_Sum6"/>
      <sheetName val="Potential_VOs_Sum6"/>
      <sheetName val="Cash_Flow_Sum6"/>
      <sheetName val="Heso_DZ7"/>
      <sheetName val="Bieu_gia_HD6"/>
      <sheetName val="Div26_-_Elect7"/>
      <sheetName val="7_Khau_tru_7"/>
      <sheetName val="4_CĂN7"/>
      <sheetName val="DG_BINH_THUAN7"/>
      <sheetName val="GIÁ_DỰ_THẦU_30_CĂN6"/>
      <sheetName val="DG_Chi_tiet6"/>
      <sheetName val="Kê_0,46"/>
      <sheetName val="TH_0,46"/>
      <sheetName val="Kê_226"/>
      <sheetName val="TH_226"/>
      <sheetName val="TBA_CAI_TAO6"/>
      <sheetName val="TBA_XDM6"/>
      <sheetName val="TONG_HOP_DU_TOAN6"/>
      <sheetName val="Thop_XAY_DUNG6"/>
      <sheetName val="CP_HANG_MUC_CHUNG6"/>
      <sheetName val="CHI_PHI_XD6"/>
      <sheetName val="CHI_PHI_THI_NGHIEM6"/>
      <sheetName val="VLDIEN_226"/>
      <sheetName val="Dao_dat6"/>
      <sheetName val="TH_Denbu6"/>
      <sheetName val="Do_ve_DC6"/>
      <sheetName val="TH_Bommin6"/>
      <sheetName val="CHI_PHI_THI_NGHIEM-LD_thiet_bi6"/>
      <sheetName val="Luong_TT016"/>
      <sheetName val="Camay_QB6"/>
      <sheetName val="gia_ca_may_BXD6"/>
      <sheetName val="BANG_LUONG_KY_SU6"/>
      <sheetName val="Bang_luong_NHOM_I6"/>
      <sheetName val="Bangluong_NHOM_II_6"/>
      <sheetName val="09-GIA_nhien_lieu-ko_in6"/>
      <sheetName val="Tinh_V_cot_chiem_cho6"/>
      <sheetName val="ĐM_13546"/>
      <sheetName val="KHOAN_MAU6"/>
      <sheetName val="ĐO_ĐỊA_VẬT_LÝ6"/>
      <sheetName val="khoan_tiep_dia6"/>
      <sheetName val="DZ_22KV6"/>
      <sheetName val="_1710_HOINGHINLD6"/>
      <sheetName val="99_(2)6"/>
      <sheetName val="134_6"/>
      <sheetName val="DG_49706"/>
      <sheetName val="Don_gia_NC7"/>
      <sheetName val="B-2__(DPP)7"/>
      <sheetName val="CAP_NUOC6"/>
      <sheetName val="cấp_nước_trục_nhà_vs6"/>
      <sheetName val="THOAT_NUOC6"/>
      <sheetName val="THOAT_MUA6"/>
      <sheetName val="Cáp_phòng6"/>
      <sheetName val="TMC_ĐIỆN_Phi6"/>
      <sheetName val="TMC_Tổng6"/>
      <sheetName val="TH_Đèn_Phòng_L16"/>
      <sheetName val="TH_Đèn_Hầm_L16"/>
      <sheetName val="TỦ_MODULE_T16"/>
      <sheetName val="Financ__Overview6"/>
      <sheetName val="13_BANG_CT6"/>
      <sheetName val="14_MMUS_GIUA_NHIP6"/>
      <sheetName val="4_HSPBngang6"/>
      <sheetName val="6_Tinh_tai6"/>
      <sheetName val="2_NSl6"/>
      <sheetName val="17_US_CHU_tho_a_b6"/>
      <sheetName val="15_MMUS_GOI6"/>
      <sheetName val="TINH_GIA_-_SAN_XUAT_Vertico6"/>
      <sheetName val="gia_vt,nc,may6"/>
      <sheetName val="Huong_dan6"/>
      <sheetName val="Tổng_hợp_KPHM6"/>
      <sheetName val="5_2_1_Đo_bóc_KL_OLK-066"/>
      <sheetName val="MB_DT_026"/>
      <sheetName val="Dinh_muc6"/>
      <sheetName val="KS_tuyen6"/>
      <sheetName val="Bang_chiet_tinh_TBA6"/>
      <sheetName val="4_2_1_Đo_bóc_KL_OLK-066"/>
      <sheetName val="4_1_1_CHI_TIET_OLK-066"/>
      <sheetName val="Cash_Flow6"/>
      <sheetName val="So_sanh6"/>
      <sheetName val="HERD_MOVEMENTFARM18"/>
      <sheetName val="HERD_MOVEMENTFARM28"/>
      <sheetName val="CALVES_2-48"/>
      <sheetName val="Cavles_2-48"/>
      <sheetName val="CALVES_4-78"/>
      <sheetName val="HEIFER_7-12m8"/>
      <sheetName val="HEIFER_12+8"/>
      <sheetName val="FRESH_COW_2017-188"/>
      <sheetName val="HP_COW_20188"/>
      <sheetName val="LP_COW_2017-188"/>
      <sheetName val="DRY_COW8"/>
      <sheetName val="FIELD_CROPS8"/>
      <sheetName val="Tong_DT5"/>
      <sheetName val="phan_tich_don_gia5"/>
      <sheetName val="DT_san_XD-So_lieu_cu5"/>
      <sheetName val="EQUIP_LIST6"/>
      <sheetName val="Electrical_Works6"/>
      <sheetName val="H_T__INCOMING_SYSTEM6"/>
      <sheetName val="BU_LONG6"/>
      <sheetName val="THONG_SO6"/>
      <sheetName val="Đơn_giá_chi_tiết_TN_396"/>
      <sheetName val="DT__NHA_XUONG6"/>
      <sheetName val="Gia_VT-TB6"/>
      <sheetName val="noi_suy_xa6"/>
      <sheetName val="noi_suy_xa_thu_hoi6"/>
      <sheetName val="Tính_giá_NC6"/>
      <sheetName val="Tiên_lượng6"/>
      <sheetName val="SL_cước6"/>
      <sheetName val="Thuyết_minh6"/>
      <sheetName val="Đơn_giá_máy6"/>
      <sheetName val="¥_6"/>
      <sheetName val="FF-2_(1)5"/>
      <sheetName val="Labour_Summary18"/>
      <sheetName val="YTD_12'20035"/>
      <sheetName val="YTD_06'20035"/>
      <sheetName val="YTD_03'20035"/>
      <sheetName val="YTD_09'20035"/>
      <sheetName val="deferred_taxes5"/>
      <sheetName val="Eqpmnt_Plng5"/>
      <sheetName val="TRIAL_BALANCE5"/>
      <sheetName val="DPR_31st_march5"/>
      <sheetName val="current_month5"/>
      <sheetName val="Blng__Vs_Coll_5"/>
      <sheetName val="Unit_price5"/>
      <sheetName val="Bill_No_1_66"/>
      <sheetName val="Bill_No_1_106"/>
      <sheetName val="Bill_No_3_36"/>
      <sheetName val="Bill_No_1_46"/>
      <sheetName val="Bill_No_1_76"/>
      <sheetName val="Summary_Bill_No__36"/>
      <sheetName val="Bán_đợt_1_trang5"/>
      <sheetName val="Chiet_tinh_dz355"/>
      <sheetName val="3__KC_-_PODIUM5"/>
      <sheetName val="CTDZ6kv_(gd1)_5"/>
      <sheetName val="CTDZ_0_4+cto_(GD1)5"/>
      <sheetName val="CTTBA_(gd1)5"/>
      <sheetName val="03_Detailed5"/>
      <sheetName val="01_Bid_Price_summary5"/>
      <sheetName val="Home_Office_Manhours5"/>
      <sheetName val="Field_SPV_Barchart5"/>
      <sheetName val="Tien_Luong5"/>
      <sheetName val="Unit_price(Updateting)5"/>
      <sheetName val="Cost_List5"/>
      <sheetName val="Detail_Cost5"/>
      <sheetName val="IC_Price_New5"/>
      <sheetName val="Summary_Table5"/>
      <sheetName val="Sales_Person5"/>
      <sheetName val="Bidding_Entity5"/>
      <sheetName val="CHITIET_VL-NCHT1_(2)5"/>
      <sheetName val="Bù_giá_CM5"/>
      <sheetName val="Breakdown_(B)5"/>
      <sheetName val="U_P_Breakdown5"/>
      <sheetName val="IMF_Code5"/>
      <sheetName val="Subsidiary_Calculation5"/>
      <sheetName val="Phu_Bai_Bridge5"/>
      <sheetName val="5_2_1_Đo_bóc_KL_OLK-105"/>
      <sheetName val="BẢNG_DIỄN_GIẢI_KL_(7)5"/>
      <sheetName val="don_gia_14265"/>
      <sheetName val="Luong_BN5"/>
      <sheetName val="Luong_TB5"/>
      <sheetName val="Ca_may_TB5"/>
      <sheetName val="Ca_máy_BN5"/>
      <sheetName val="Vật_liệu5"/>
      <sheetName val="LX_-TT055"/>
      <sheetName val="NC_Moi_TT055"/>
      <sheetName val="Bia_lot5"/>
      <sheetName val="PU_ITALY_28"/>
      <sheetName val="TH_DZ3516"/>
      <sheetName val="Tro_giup27"/>
      <sheetName val="RAB_AR&amp;STR14"/>
      <sheetName val="chi_tiet_TBA14"/>
      <sheetName val="chi_tiet_C14"/>
      <sheetName val="Customize_Your_Purchase_Order14"/>
      <sheetName val="CHITIET_VL-NC-TT_-1p14"/>
      <sheetName val="CHITIET_VL-NC-TT-3p13"/>
      <sheetName val="TONG_HOP_VL-NC_TT14"/>
      <sheetName val="KPVC-BD_14"/>
      <sheetName val="Don_gia14"/>
      <sheetName val="DON_GIA_TRAM_(3)14"/>
      <sheetName val="DON_GIA_CAN_THO16"/>
      <sheetName val="Don_gia_chi_tiet14"/>
      <sheetName val="HĐ_ngoài13"/>
      <sheetName val="XT_Buoc_313"/>
      <sheetName val="dongia_(2)13"/>
      <sheetName val="7606_DZ14"/>
      <sheetName val="project_management13"/>
      <sheetName val="Adix_A13"/>
      <sheetName val="S-curve_13"/>
      <sheetName val="REINF_13"/>
      <sheetName val="Rates_200913"/>
      <sheetName val="So_doi_chieu_LC13"/>
      <sheetName val="MAIN_GATE_HOUSE13"/>
      <sheetName val="Commercial_value13"/>
      <sheetName val="Du_toan13"/>
      <sheetName val="Ky_Lam_Bridge13"/>
      <sheetName val="Provisional_Sums_Item13"/>
      <sheetName val="Gas_Pressure_Welding13"/>
      <sheetName val="General_Item&amp;General_Requirem13"/>
      <sheetName val="General_Items13"/>
      <sheetName val="Regenral_Requirements13"/>
      <sheetName val="chiet_tinh13"/>
      <sheetName val="Ng_hàng_xà+bulong13"/>
      <sheetName val="MH_RATE13"/>
      <sheetName val="TONG_HOP_VL-NC13"/>
      <sheetName val="Bang_KL13"/>
      <sheetName val="Đầu_vào12"/>
      <sheetName val="Lcau_-_Lxuc13"/>
      <sheetName val="Chi_tiet_XD_TBA12"/>
      <sheetName val="DM_606113"/>
      <sheetName val="DG_thep_ma_kem13"/>
      <sheetName val="CT_vat_lieu13"/>
      <sheetName val="Equip_12"/>
      <sheetName val="A1_CN12"/>
      <sheetName val="TONG_HOP_T5_199812"/>
      <sheetName val="Chenh_lech_vat_tu12"/>
      <sheetName val="Trạm_biến_áp12"/>
      <sheetName val="Đơn_Giá_12"/>
      <sheetName val="Diện_tích12"/>
      <sheetName val="1_Khái_toán12"/>
      <sheetName val="CT-0_4KV12"/>
      <sheetName val="DG_DZ13"/>
      <sheetName val="DG_TBA13"/>
      <sheetName val="rate_material12"/>
      <sheetName val="KL_Chi_tiết_Xây_tô12"/>
      <sheetName val="07Base_Cost12"/>
      <sheetName val="GV1-D13_(Casement_door)12"/>
      <sheetName val="Bill_1_Quy_dinh_chung12"/>
      <sheetName val="1_R18_BF12"/>
      <sheetName val="6_External_works-R1812"/>
      <sheetName val="Phan_khai_KLuong12"/>
      <sheetName val="Chi_tiet_KL12"/>
      <sheetName val="Tổng_hợp_KL12"/>
      <sheetName val="04_-_XUONG_DET_B12"/>
      <sheetName val="_0312"/>
      <sheetName val="chieu_day_san12"/>
      <sheetName val="Podium_Concrete_Works12"/>
      <sheetName val="KLCT-_TOWER12"/>
      <sheetName val="KLCT-_PODIUM12"/>
      <sheetName val="Area_Cal12"/>
      <sheetName val="Gia_thanh_chuoi_su12"/>
      <sheetName val="Tiep_dia12"/>
      <sheetName val="Don_gia_vung_III-Can_Tho12"/>
      <sheetName val="Loại_Vật_tư12"/>
      <sheetName val="Elect_(3)12"/>
      <sheetName val="plan&amp;section_of_foundation12"/>
      <sheetName val="design_criteria12"/>
      <sheetName val="Bond_수수료_계산_포맷12"/>
      <sheetName val="ITB_COST12"/>
      <sheetName val="PAGE_112"/>
      <sheetName val="Xay_lapduongR312"/>
      <sheetName val="DM_6712"/>
      <sheetName val="Project_Data12"/>
      <sheetName val="6787CWFASE2CASE2_00_xls12"/>
      <sheetName val="Đầu_tư12"/>
      <sheetName val="EIRR&gt;_212"/>
      <sheetName val="Bill_02_-_Xay_gach-Pou_12"/>
      <sheetName val="Bill_03-Chống_thấm-Pou12"/>
      <sheetName val="Bill_04-Kim_loại-Pou12"/>
      <sheetName val="Bill_05_-_Hoan_thien-Pou_12"/>
      <sheetName val="Bill_02_-_Xay_gach-Tower12"/>
      <sheetName val="Bill_03-Chống_thấm-Tower12"/>
      <sheetName val="Bill_04-Kim_loại-Tower12"/>
      <sheetName val="Bill_05_-_Hoan_thien-Tower12"/>
      <sheetName val="KL-_KHAC12"/>
      <sheetName val="BILL_3_-_KẾT_CẤU_HẦM12"/>
      <sheetName val="PTĐG_LTBT12"/>
      <sheetName val="CTG-PRECHEx1_412"/>
      <sheetName val="CTG-AB_(2)12"/>
      <sheetName val="CTG-AB_(3)12"/>
      <sheetName val="CTG-PLP-1_0812"/>
      <sheetName val="Pre_Đội_nhóm12"/>
      <sheetName val="Vat_tu_XD12"/>
      <sheetName val="Tower_-_Concrete_Works12"/>
      <sheetName val="Bill-04_ket_cau_thap-_UNI12"/>
      <sheetName val="dg_tphcm12"/>
      <sheetName val="T_KÊ_K_CẤU12"/>
      <sheetName val="gia_cong_tac12"/>
      <sheetName val="4_PTDG12"/>
      <sheetName val="A1,_May12"/>
      <sheetName val="Vat_lieu12"/>
      <sheetName val="Data_Input13"/>
      <sheetName val="Measure_130612"/>
      <sheetName val="HÐ_ngoài13"/>
      <sheetName val="6PILE__(돌출)12"/>
      <sheetName val="Bill_01_-_CTN12"/>
      <sheetName val="Bill_2_2_Villa_2_beds12"/>
      <sheetName val="Analisa_Gabungan12"/>
      <sheetName val="Isolasi_Luar_Dalam12"/>
      <sheetName val="Isolasi_Luar12"/>
      <sheetName val="Harga_ME_12"/>
      <sheetName val="TH_N_Cong12"/>
      <sheetName val="ESTI_12"/>
      <sheetName val="KL_san_lap12"/>
      <sheetName val="TH_Vat_tu12"/>
      <sheetName val="_Bill_5-Earthing_2_-_Add_Work12"/>
      <sheetName val="Chenh_lech_ca_may12"/>
      <sheetName val="TLg_CN&amp;Laixe12"/>
      <sheetName val="TLg_CN&amp;Laixe_(2)12"/>
      <sheetName val="TLg_Laitau12"/>
      <sheetName val="TLg_Laitau_(2)12"/>
      <sheetName val="Bang_trong_luong_rieng_thep12"/>
      <sheetName val="Cước_VC_+_ĐM_CP_Tư_vấn12"/>
      <sheetName val="Hệ_số12"/>
      <sheetName val="DETAIL_12"/>
      <sheetName val="final_list_200528"/>
      <sheetName val="LV_data12"/>
      <sheetName val="Gia_vat_tu12"/>
      <sheetName val="CẤP_THOÁT_NƯỚC12"/>
      <sheetName val="THDT_goi_thau_TB12"/>
      <sheetName val="Tien_do_TV12"/>
      <sheetName val="bridge_#_112"/>
      <sheetName val="Bang_3_Chi_tiet_phan_Dz12"/>
      <sheetName val="KHOI_LUONG12"/>
      <sheetName val="TH_MTC12"/>
      <sheetName val="CTKL_KTX_HT11"/>
      <sheetName val="Buy_vs__Lease_Car12"/>
      <sheetName val="DATA_BASE12"/>
      <sheetName val="Equipment_list_(PAC)12"/>
      <sheetName val="TINH_KHOI_LUONG12"/>
      <sheetName val="Chi_tiet12"/>
      <sheetName val="subcon_sched12"/>
      <sheetName val="NHÀ_NHẬP_LIỆU11"/>
      <sheetName val="MÓNG_SILO11"/>
      <sheetName val="PRE_(E)12"/>
      <sheetName val="HVAC_BLOCK_B412"/>
      <sheetName val="2_Chiet_tinh11"/>
      <sheetName val="BẢNG_KHỐI_LƯỢNG_TỔNG_HỢP11"/>
      <sheetName val="CP_Khac_cuoc_VC11"/>
      <sheetName val="Budget_Code11"/>
      <sheetName val="Tong_du_toan11"/>
      <sheetName val="Bill_2_-_ketcau11"/>
      <sheetName val="Chi_tiet_lan_can11"/>
      <sheetName val="13-Cốt_thép_(10mm&lt;D≤18mm)_FO111"/>
      <sheetName val="du_lieu_du_toan11"/>
      <sheetName val="BOQ_THAN11"/>
      <sheetName val="DL_ĐẦU_VÀO11"/>
      <sheetName val="Purchase_Order11"/>
      <sheetName val="D_&amp;_W_sizes11"/>
      <sheetName val="Analisa_&amp;_Upah11"/>
      <sheetName val="Du_lieu12"/>
      <sheetName val="Phan_tich11"/>
      <sheetName val="Luong_NII11"/>
      <sheetName val="DINH_MUC_THI_NGHIEM11"/>
      <sheetName val="Luong_NI11"/>
      <sheetName val="CT_Thang_Mo11"/>
      <sheetName val="CT__PL11"/>
      <sheetName val="cash_budget11"/>
      <sheetName val="dongia__2_11"/>
      <sheetName val="GOC-KO_IN11"/>
      <sheetName val="MAU_8A11"/>
      <sheetName val="MAU_8B11"/>
      <sheetName val="MAU_911"/>
      <sheetName val="MAU_1011"/>
      <sheetName val="Thép_CKN11"/>
      <sheetName val="sochitiettaikhoan_11"/>
      <sheetName val="Share_price_data11"/>
      <sheetName val="19_311"/>
      <sheetName val="20_311"/>
      <sheetName val="Chieu_4_311"/>
      <sheetName val="Cow_req11"/>
      <sheetName val="TỔNG_HỢP11"/>
      <sheetName val="14-LẦN_3-CHIỀU11"/>
      <sheetName val="14-LẦN_1-SÁNG11"/>
      <sheetName val="14-LẦN_2-TRƯA11"/>
      <sheetName val="1_3+1_4-TOTAL_-_Ko_IN11"/>
      <sheetName val="2_1-LẦN_3-CHIỀU11"/>
      <sheetName val="2_1-LẦN_1-SÁNG11"/>
      <sheetName val="2_1-LẦN_2-TRƯA11"/>
      <sheetName val="2_1-TOTAL-Ko_IN11"/>
      <sheetName val="1_3(TMR_4)11"/>
      <sheetName val="CHO_DE11"/>
      <sheetName val="1_1+1_2+2_2+2_3(TMR_3)11"/>
      <sheetName val="CK1+CK2_(VS_SAN_CHOI_23)11"/>
      <sheetName val="CK1+CK2_(2)11"/>
      <sheetName val="12-16_THÁNG11"/>
      <sheetName val="CAN_SỮA11"/>
      <sheetName val="54+55+56(SAU_CAI_SỮA-6)11"/>
      <sheetName val="BÊ_71-90_NGÀY11"/>
      <sheetName val="BÊ_12-16_tháng11"/>
      <sheetName val="BÊ_6-1211"/>
      <sheetName val="BÊ_1-311"/>
      <sheetName val="F01-BC_KHAU_PHAN_SANG_20_311"/>
      <sheetName val="F01-BC_KHAU_PHAN_CHIEU_19_311"/>
      <sheetName val="dinh_mưc_cty11"/>
      <sheetName val="Giá_thành11"/>
      <sheetName val="Thong_ke11"/>
      <sheetName val="Energy_for_milk_prod11"/>
      <sheetName val="DE_NGHI_XUAT_11"/>
      <sheetName val="phieu_xuat_mau11"/>
      <sheetName val="PHIEU_XUAT_CHIEU11"/>
      <sheetName val="11_rai_them_cỏ11"/>
      <sheetName val="PHU_LUC_02-_HDSD_CAC_BIEU_MAU11"/>
      <sheetName val="PhU_LUC_01-_MA_CAC_NHOM_BO11"/>
      <sheetName val="F03-BC_THUC_TRON_SANG_20_311"/>
      <sheetName val="F03-BC_THUC_TRON_CHIEU_19_311"/>
      <sheetName val="F02-BC_THEO_DOI_THUC_AN_DU11"/>
      <sheetName val="Tham_khao-_Bao_cao_xuat_thuc_11"/>
      <sheetName val="VC_xd9"/>
      <sheetName val="Gia_VLTB9"/>
      <sheetName val="B_Luong9"/>
      <sheetName val="C_May9"/>
      <sheetName val="Dlieu_dau_vao11"/>
      <sheetName val="Income_Statement11"/>
      <sheetName val="Shareholders'_Equity11"/>
      <sheetName val="BANCO_(2)11"/>
      <sheetName val="MT_DPin_(2)11"/>
      <sheetName val="02__PTDG11"/>
      <sheetName val="Chiết_tính11"/>
      <sheetName val="TB_NẶNG9"/>
      <sheetName val="Du_tru_CP-Bieu_019"/>
      <sheetName val="Don_gia_(khong_in)11"/>
      <sheetName val="DK1_Don_gia11"/>
      <sheetName val="1_MONG_1-211"/>
      <sheetName val="THEP_TAM9"/>
      <sheetName val="THEP_HÌNH9"/>
      <sheetName val="THEP_HINH9"/>
      <sheetName val="XA_GO9"/>
      <sheetName val="BANG_TRA9"/>
      <sheetName val="wk_prgs9"/>
      <sheetName val="Ma_don_vi9"/>
      <sheetName val="bang_cc9"/>
      <sheetName val="dm_3669"/>
      <sheetName val="DM_60609"/>
      <sheetName val="Dự_thầu9"/>
      <sheetName val="Nhap_VT_oto9"/>
      <sheetName val="Hao_phí9"/>
      <sheetName val="Structure_data9"/>
      <sheetName val="đọc_số9"/>
      <sheetName val="Bill_No_3_-_Prov__Sum_(Ph2&amp;3)9"/>
      <sheetName val="TH_TN9"/>
      <sheetName val="CP_Du_phong9"/>
      <sheetName val="THCP_Lap_dat9"/>
      <sheetName val="THCP_xay_dung9"/>
      <sheetName val="Tong_hop_kinh_phi9"/>
      <sheetName val="Dự_toán9"/>
      <sheetName val="Đơn_Giá_TH9"/>
      <sheetName val="Nhân_công9"/>
      <sheetName val="Phân_tích9"/>
      <sheetName val="C_P_Thiết_bị9"/>
      <sheetName val="T_H_Kinh_phí9"/>
      <sheetName val="Vật_tư9"/>
      <sheetName val="Trang_bìa9"/>
      <sheetName val="Don_gia_chi_tiet_DIEN_28"/>
      <sheetName val="Data_Wall9"/>
      <sheetName val="2_1Warehouse_19"/>
      <sheetName val="AG_Pipe_Qty_Analysis9"/>
      <sheetName val="Main_Bldg-Rev029"/>
      <sheetName val="D&amp;W_def_9"/>
      <sheetName val="Nhan_cong9"/>
      <sheetName val="Thiet_bi9"/>
      <sheetName val="Vat_tu9"/>
      <sheetName val="DM_ChiPhi9"/>
      <sheetName val="May_TC9"/>
      <sheetName val="TH_Kinh_phi9"/>
      <sheetName val="Ptvl_9"/>
      <sheetName val="Ｎｏ_139"/>
      <sheetName val="DGchitiet_9"/>
      <sheetName val="CP_HMC9"/>
      <sheetName val="HỆ_THỐNG_PHÒNG_CHÁY_CHỮA_CHÁY9"/>
      <sheetName val="HỆ_THỐNG_CẤP_THOÁT_NƯỚC9"/>
      <sheetName val="HỆ_THỐNG_ĐHKK9"/>
      <sheetName val="MÁY_PHÁT_ĐIỆN9"/>
      <sheetName val="HỆ_THỐNG_ĐIỆN9"/>
      <sheetName val="Thiết_bị_chính9"/>
      <sheetName val="CHI_PHI9"/>
      <sheetName val="TK_chi_tiet9"/>
      <sheetName val="Bill_2-Road_HR29"/>
      <sheetName val="Bill_3_-_Softscape_HR29"/>
      <sheetName val="CĂN_HỘ_T16-17_9"/>
      <sheetName val="TRỤC_ĐỨNG_THOÁT_BẨN_T15-179"/>
      <sheetName val="TRỤC_ĐỨNG_TM_T15-179"/>
      <sheetName val="Móng,_nền_9"/>
      <sheetName val="1_Requisition(E)9"/>
      <sheetName val="TONG_HOP9"/>
      <sheetName val="Tổng_GT9"/>
      <sheetName val="Chi_tiết_KL9"/>
      <sheetName val="khấu_trừ_phạt9"/>
      <sheetName val="GT__KHAU_TRU9"/>
      <sheetName val="HAO_HUT_VAT_TU_(2)9"/>
      <sheetName val="cao_độ9"/>
      <sheetName val="phan_tic_chi_tiet9"/>
      <sheetName val="DG_14268"/>
      <sheetName val="Theo_doi_Doanh_thu_20178"/>
      <sheetName val="KL_THEP__GIAM_DO_DUNG_COUPLER8"/>
      <sheetName val="01_KL_THÉP_NHẬP_VỀ8"/>
      <sheetName val="2__NT_VLDV8"/>
      <sheetName val="GHI_CHU8"/>
      <sheetName val="1_BB_LMHT8"/>
      <sheetName val="gui_BKCT8"/>
      <sheetName val="Gia_vat_lieu8"/>
      <sheetName val="Precios_unitarios_AXH8"/>
      <sheetName val="Chi_tiet_cong_no9"/>
      <sheetName val="PHÁT_SINH_TẦNG_1_9"/>
      <sheetName val="PHÁT_SINH_TẦNG_29"/>
      <sheetName val="Hầm_chuyển_psinh9"/>
      <sheetName val="Ống_thẳng9"/>
      <sheetName val="Côn_thu9"/>
      <sheetName val="Vuông_tròn9"/>
      <sheetName val="Chân_rẽ9"/>
      <sheetName val="Chạc_ba9"/>
      <sheetName val="MB_DT_027"/>
      <sheetName val="3__CNT8"/>
      <sheetName val="unit_price_list(M)8"/>
      <sheetName val="So_lieu_chung8"/>
      <sheetName val="TH_VL,_NC,_DDHT_Thanhphuoc8"/>
      <sheetName val="Chi_tiet_-tong_9_thang8"/>
      <sheetName val="BẢNG_ÁP_GIÁ_(in)8"/>
      <sheetName val="NT_(KL)_IN8"/>
      <sheetName val="DOM_D28"/>
      <sheetName val="nhà_ăn8"/>
      <sheetName val="Công_nhật8"/>
      <sheetName val="btkt_cột8"/>
      <sheetName val="Bê_tông_bảo_vệ8"/>
      <sheetName val="01__Data8"/>
      <sheetName val="Neo,_nối_cốt_thép_dầm,_cột8"/>
      <sheetName val="Uốn_móc_cốt_thép8"/>
      <sheetName val="Tiêu_chuẩn_cốt_thép8"/>
      <sheetName val="Doi_so8"/>
      <sheetName val="1_2_Staff_Schedule8"/>
      <sheetName val="0__Input8"/>
      <sheetName val="DANH_MỤC_HỒ_SƠ8"/>
      <sheetName val="GT_PHÁT_SINH_NGOÀI_HĐ8"/>
      <sheetName val="KL_PHÁT_SINH_8"/>
      <sheetName val="PS_NGOÀI_HĐ8"/>
      <sheetName val="GT_PHÁT_SINH_VƯỢT_HĐ8"/>
      <sheetName val="PS_TĂNG_GIẢM_TRONG_HĐ8"/>
      <sheetName val="DGCT_PHÁT_SINH8"/>
      <sheetName val="DGCT_TRẦN_NLV8"/>
      <sheetName val="DGKL_chi_tiết_NLV8"/>
      <sheetName val="DGKL_chi_tiết_NHN,NK8"/>
      <sheetName val="TG_KL8"/>
      <sheetName val="DGCT_SƠN_BẢ_TƯỜNG_NLV8"/>
      <sheetName val="DGKL_TRẦN_NHN8"/>
      <sheetName val="MTO_REV_2(ARMOR)8"/>
      <sheetName val="Cotthep_NPT8"/>
      <sheetName val="vl_nc_mtc8"/>
      <sheetName val="Heso_DZ8"/>
      <sheetName val="DM_336cai_tao8"/>
      <sheetName val="DG_BINH_THUAN8"/>
      <sheetName val="Tien_Thuong8"/>
      <sheetName val="NC_XL_6T_cuoi_01_CTy8"/>
      <sheetName val="Data_-6T_dau8"/>
      <sheetName val="Cong_6T8"/>
      <sheetName val="KL_thep_lam_sat8"/>
      <sheetName val="B3A_-_TOWER_A8"/>
      <sheetName val="Annex_B8"/>
      <sheetName val="Bill_Prelim-CDT8"/>
      <sheetName val="Bill_BPTC-CDT8"/>
      <sheetName val="Chi_tiết_BPTC8"/>
      <sheetName val="Bill_BPTC-CDT_(PA_MCT_CDT)8"/>
      <sheetName val="Chi_tiết_BPTC_(PA_MCT_CDT)8"/>
      <sheetName val="1_Civil_(Org)8"/>
      <sheetName val="DM-VNT_ko_sd8"/>
      <sheetName val="Bảng_đo_bóc_KL_OLK-098"/>
      <sheetName val="6_3_CHI_TIET_OLK-098"/>
      <sheetName val="1__Office8"/>
      <sheetName val="KHOI_LUONG15-48"/>
      <sheetName val="Tong_hop_vat_tu8"/>
      <sheetName val="1_San_8"/>
      <sheetName val="TLG_Type8"/>
      <sheetName val="Dgia_vat_tu8"/>
      <sheetName val="Don_gia_III8"/>
      <sheetName val="D÷_liÖu8"/>
      <sheetName val="Dot_48"/>
      <sheetName val="Thop_Ksat8"/>
      <sheetName val="Thu_hoi_8"/>
      <sheetName val="HM_chung8"/>
      <sheetName val="CP_xd-thiet_bi8"/>
      <sheetName val="TH-TN_LD_TB8"/>
      <sheetName val="CP_xaydung8"/>
      <sheetName val="Thao_ha_phu_kien8"/>
      <sheetName val="VL-NC-MTC_ket_cau8"/>
      <sheetName val="KHOI_LUONG_TONG8"/>
      <sheetName val="TK_22KV8"/>
      <sheetName val="DM_366-17778"/>
      <sheetName val="Thi_nhiem8"/>
      <sheetName val="Gia_goc_VT-TB8"/>
      <sheetName val="Gia_vc_den_chan_CT8"/>
      <sheetName val="culy_228"/>
      <sheetName val="Luong_20508"/>
      <sheetName val="ca_may_QN8"/>
      <sheetName val="TNHC1246_8"/>
      <sheetName val="Ca_may_TT06_20108"/>
      <sheetName val="Don_gia_VLXD_dia_phuong8"/>
      <sheetName val="Bang_luong_SCL8"/>
      <sheetName val="Dinh_muc_TN14268"/>
      <sheetName val="HRG_BHN8"/>
      <sheetName val="CĂN_ĐH8"/>
      <sheetName val="Chi_phi_van_chuyen8"/>
      <sheetName val="TH_các_CC8"/>
      <sheetName val="Div26_-_Elect8"/>
      <sheetName val="7_Khau_tru_8"/>
      <sheetName val="Q_A01_2-Sh8"/>
      <sheetName val="4_CĂN8"/>
      <sheetName val="2_CDPS8"/>
      <sheetName val="Don_gia_NC8"/>
      <sheetName val="DT_hợp_đồng7"/>
      <sheetName val="Bảng_KL_đợt_17"/>
      <sheetName val="Danh_mục7"/>
      <sheetName val="Bieu_gia_HD7"/>
      <sheetName val="Summary_Sheet7"/>
      <sheetName val="Finishing-Tower_A7"/>
      <sheetName val="Finishing-Tower_B7"/>
      <sheetName val="Finishing-Tower_C7"/>
      <sheetName val="Finishing-Tower_D7"/>
      <sheetName val="MEP-Tower_A7"/>
      <sheetName val="MEP-Tower_B7"/>
      <sheetName val="MEP-Tower_C7"/>
      <sheetName val="MEP-Tower_D7"/>
      <sheetName val="Cost_Report_Sum7"/>
      <sheetName val="Detail_Cost_Sum7"/>
      <sheetName val="RVO-VO_Sum7"/>
      <sheetName val="Potential_VOs_Sum7"/>
      <sheetName val="Cash_Flow_Sum7"/>
      <sheetName val="BTK-Dai_Hoc_Kien_Giang7"/>
      <sheetName val="PV_Graph_Data7"/>
      <sheetName val="doanh_thu7"/>
      <sheetName val="Dutoan_KL7"/>
      <sheetName val="CAP_NUOC7"/>
      <sheetName val="cấp_nước_trục_nhà_vs7"/>
      <sheetName val="THOAT_NUOC7"/>
      <sheetName val="THOAT_MUA7"/>
      <sheetName val="Cáp_phòng7"/>
      <sheetName val="TMC_ĐIỆN_Phi7"/>
      <sheetName val="TMC_Tổng7"/>
      <sheetName val="TH_Đèn_Phòng_L17"/>
      <sheetName val="TH_Đèn_Hầm_L17"/>
      <sheetName val="TỦ_MODULE_T17"/>
      <sheetName val="B-2__(DPP)8"/>
      <sheetName val="Huong_dan7"/>
      <sheetName val="gia_vt,nc,may7"/>
      <sheetName val="Financ__Overview7"/>
      <sheetName val="TINH_GIA_-_SAN_XUAT_Vertico7"/>
      <sheetName val="13_BANG_CT7"/>
      <sheetName val="14_MMUS_GIUA_NHIP7"/>
      <sheetName val="4_HSPBngang7"/>
      <sheetName val="6_Tinh_tai7"/>
      <sheetName val="2_NSl7"/>
      <sheetName val="17_US_CHU_tho_a_b7"/>
      <sheetName val="15_MMUS_GOI7"/>
      <sheetName val="DZ_22KV7"/>
      <sheetName val="Kê_0,47"/>
      <sheetName val="TH_0,47"/>
      <sheetName val="Kê_227"/>
      <sheetName val="TH_227"/>
      <sheetName val="TBA_CAI_TAO7"/>
      <sheetName val="TBA_XDM7"/>
      <sheetName val="TONG_HOP_DU_TOAN7"/>
      <sheetName val="Thop_XAY_DUNG7"/>
      <sheetName val="CP_HANG_MUC_CHUNG7"/>
      <sheetName val="CHI_PHI_XD7"/>
      <sheetName val="CHI_PHI_THI_NGHIEM7"/>
      <sheetName val="VLDIEN_227"/>
      <sheetName val="Dao_dat7"/>
      <sheetName val="TH_Denbu7"/>
      <sheetName val="Do_ve_DC7"/>
      <sheetName val="TH_Bommin7"/>
      <sheetName val="CHI_PHI_THI_NGHIEM-LD_thiet_bi7"/>
      <sheetName val="Luong_TT017"/>
      <sheetName val="Camay_QB7"/>
      <sheetName val="gia_ca_may_BXD7"/>
      <sheetName val="BANG_LUONG_KY_SU7"/>
      <sheetName val="Bang_luong_NHOM_I7"/>
      <sheetName val="Bangluong_NHOM_II_7"/>
      <sheetName val="09-GIA_nhien_lieu-ko_in7"/>
      <sheetName val="Tinh_V_cot_chiem_cho7"/>
      <sheetName val="ĐM_13547"/>
      <sheetName val="KHOAN_MAU7"/>
      <sheetName val="ĐO_ĐỊA_VẬT_LÝ7"/>
      <sheetName val="khoan_tiep_dia7"/>
      <sheetName val="Tổng_hợp_KPHM7"/>
      <sheetName val="Dinh_muc7"/>
      <sheetName val="GIÁ_DỰ_THẦU_30_CĂN7"/>
      <sheetName val="5_2_1_Đo_bóc_KL_OLK-067"/>
      <sheetName val="KS_tuyen7"/>
      <sheetName val="Bang_chiet_tinh_TBA7"/>
      <sheetName val="4_2_1_Đo_bóc_KL_OLK-067"/>
      <sheetName val="4_1_1_CHI_TIET_OLK-067"/>
      <sheetName val="DG_Chi_tiet7"/>
      <sheetName val="_1710_HOINGHINLD7"/>
      <sheetName val="99_(2)7"/>
      <sheetName val="134_7"/>
      <sheetName val="DG_49707"/>
      <sheetName val="Cash_Flow7"/>
      <sheetName val="BU_LONG7"/>
      <sheetName val="DT__NHA_XUONG7"/>
      <sheetName val="EQUIP_LIST7"/>
      <sheetName val="THONG_SO7"/>
      <sheetName val="Đơn_giá_chi_tiết_TN_397"/>
      <sheetName val="HERD_MOVEMENTFARM19"/>
      <sheetName val="HERD_MOVEMENTFARM29"/>
      <sheetName val="CALVES_2-49"/>
      <sheetName val="Cavles_2-49"/>
      <sheetName val="CALVES_4-79"/>
      <sheetName val="HEIFER_7-12m9"/>
      <sheetName val="HEIFER_12+9"/>
      <sheetName val="FRESH_COW_2017-189"/>
      <sheetName val="HP_COW_20189"/>
      <sheetName val="LP_COW_2017-189"/>
      <sheetName val="DRY_COW9"/>
      <sheetName val="FIELD_CROPS9"/>
      <sheetName val="So_sanh7"/>
      <sheetName val="Electrical_Works7"/>
      <sheetName val="H_T__INCOMING_SYSTEM7"/>
      <sheetName val="Tính_giá_NC7"/>
      <sheetName val="Tiên_lượng7"/>
      <sheetName val="SL_cước7"/>
      <sheetName val="¥_7"/>
      <sheetName val="Gia_VT-TB7"/>
      <sheetName val="noi_suy_xa7"/>
      <sheetName val="noi_suy_xa_thu_hoi7"/>
      <sheetName val="Thuyết_minh7"/>
      <sheetName val="Đơn_giá_máy7"/>
      <sheetName val="Tong_DT6"/>
      <sheetName val="phan_tich_don_gia6"/>
      <sheetName val="Bill_No_1_67"/>
      <sheetName val="Bill_No_1_107"/>
      <sheetName val="Bill_No_3_37"/>
      <sheetName val="Bill_No_1_47"/>
      <sheetName val="Bill_No_1_77"/>
      <sheetName val="Summary_Bill_No__37"/>
      <sheetName val="DT_san_XD-So_lieu_cu6"/>
      <sheetName val="FF-2_(1)6"/>
      <sheetName val="Labour_Summary19"/>
      <sheetName val="YTD_12'20036"/>
      <sheetName val="YTD_06'20036"/>
      <sheetName val="YTD_03'20036"/>
      <sheetName val="YTD_09'20036"/>
      <sheetName val="deferred_taxes6"/>
      <sheetName val="Eqpmnt_Plng6"/>
      <sheetName val="TRIAL_BALANCE6"/>
      <sheetName val="DPR_31st_march6"/>
      <sheetName val="current_month6"/>
      <sheetName val="Blng__Vs_Coll_6"/>
      <sheetName val="Unit_price6"/>
      <sheetName val="Bán_đợt_1_trang6"/>
      <sheetName val="Chiet_tinh_dz356"/>
      <sheetName val="3__KC_-_PODIUM6"/>
      <sheetName val="CTDZ6kv_(gd1)_6"/>
      <sheetName val="CTDZ_0_4+cto_(GD1)6"/>
      <sheetName val="CTTBA_(gd1)6"/>
      <sheetName val="03_Detailed6"/>
      <sheetName val="01_Bid_Price_summary6"/>
      <sheetName val="Home_Office_Manhours6"/>
      <sheetName val="Field_SPV_Barchart6"/>
      <sheetName val="Tien_Luong6"/>
      <sheetName val="Unit_price(Updateting)6"/>
      <sheetName val="Cost_List6"/>
      <sheetName val="Detail_Cost6"/>
      <sheetName val="IC_Price_New6"/>
      <sheetName val="Summary_Table6"/>
      <sheetName val="Sales_Person6"/>
      <sheetName val="Bidding_Entity6"/>
      <sheetName val="CHITIET_VL-NCHT1_(2)6"/>
      <sheetName val="Bù_giá_CM6"/>
      <sheetName val="Breakdown_(B)6"/>
      <sheetName val="U_P_Breakdown6"/>
      <sheetName val="IMF_Code6"/>
      <sheetName val="Subsidiary_Calculation6"/>
      <sheetName val="Phu_Bai_Bridge6"/>
      <sheetName val="5_2_1_Đo_bóc_KL_OLK-106"/>
      <sheetName val="BẢNG_DIỄN_GIẢI_KL_(7)6"/>
      <sheetName val="don_gia_14266"/>
      <sheetName val="Luong_BN6"/>
      <sheetName val="Luong_TB6"/>
      <sheetName val="Ca_may_TB6"/>
      <sheetName val="Ca_máy_BN6"/>
      <sheetName val="Vật_liệu6"/>
      <sheetName val="LX_-TT056"/>
      <sheetName val="NC_Moi_TT056"/>
      <sheetName val="Bia_lot6"/>
      <sheetName val="Chu_dau_tu2"/>
      <sheetName val="Cau_tao_gia_xay_to2"/>
      <sheetName val="THÔNG_TIN2"/>
      <sheetName val="THPDMoi__(2)2"/>
      <sheetName val="t-h_HA_THE2"/>
      <sheetName val="TH_XL2"/>
      <sheetName val="CHITIET_VL-NC2"/>
      <sheetName val="Khoi luong kenh dan"/>
      <sheetName val="Thep_Be TN(tai_C10)"/>
      <sheetName val="GGBC"/>
      <sheetName val="QG"/>
      <sheetName val="Don vi"/>
      <sheetName val="PTDM"/>
      <sheetName val="TH khối lượng phải làm"/>
      <sheetName val="Giá VL, NC, M"/>
      <sheetName val="Lương 2135 nhóm I"/>
      <sheetName val="Luong 2050 hà NAm"/>
      <sheetName val="Lương2045 nhóm I"/>
      <sheetName val="May 3 huyện"/>
      <sheetName val="May yên mô"/>
      <sheetName val="Phân tich ĐG"/>
      <sheetName val="PLV mới"/>
      <sheetName val="May TT11(TB)"/>
      <sheetName val="May TT11 (HP)"/>
      <sheetName val="May TT11(NB)"/>
      <sheetName val="May TT11(NĐ)"/>
      <sheetName val="Lương theo TT17(Thái Bình)"/>
      <sheetName val="Lương theo TT17 (HP)"/>
      <sheetName val="Lương theo TT17 (Ninh Bình)"/>
      <sheetName val="Lương theo TT17 (Nam Định)"/>
      <sheetName val="pt10Èn"/>
      <sheetName val="he so dong thoi"/>
      <sheetName val="NPCPP-70-DS-017"/>
      <sheetName val="Input - Facilities"/>
      <sheetName val="Norms"/>
      <sheetName val="BP CAPEX MoD-100% Area 4 USD"/>
      <sheetName val="02. PHAN TICH"/>
      <sheetName val="03. NGAN SACH"/>
      <sheetName val="PU_ITALY_29"/>
      <sheetName val="Tro_giup28"/>
      <sheetName val="TH_DZ3517"/>
      <sheetName val="DON_GIA_CAN_THO17"/>
      <sheetName val="RAB_AR&amp;STR15"/>
      <sheetName val="chi_tiet_TBA15"/>
      <sheetName val="chi_tiet_C15"/>
      <sheetName val="Don_gia_chi_tiet15"/>
      <sheetName val="Don_gia15"/>
      <sheetName val="DON_GIA_TRAM_(3)15"/>
      <sheetName val="S-curve_14"/>
      <sheetName val="Customize_Your_Purchase_Order15"/>
      <sheetName val="CHITIET_VL-NC-TT_-1p15"/>
      <sheetName val="CHITIET_VL-NC-TT-3p14"/>
      <sheetName val="TONG_HOP_VL-NC_TT15"/>
      <sheetName val="KPVC-BD_15"/>
      <sheetName val="HĐ_ngoài14"/>
      <sheetName val="XT_Buoc_314"/>
      <sheetName val="dongia_(2)14"/>
      <sheetName val="Commercial_value14"/>
      <sheetName val="7606_DZ15"/>
      <sheetName val="Ky_Lam_Bridge14"/>
      <sheetName val="Provisional_Sums_Item14"/>
      <sheetName val="Gas_Pressure_Welding14"/>
      <sheetName val="General_Item&amp;General_Requirem14"/>
      <sheetName val="General_Items14"/>
      <sheetName val="Regenral_Requirements14"/>
      <sheetName val="TONG_HOP_VL-NC14"/>
      <sheetName val="So_doi_chieu_LC14"/>
      <sheetName val="project_management14"/>
      <sheetName val="Adix_A14"/>
      <sheetName val="MAIN_GATE_HOUSE14"/>
      <sheetName val="REINF_14"/>
      <sheetName val="Rates_200914"/>
      <sheetName val="Đầu_vào13"/>
      <sheetName val="MH_RATE14"/>
      <sheetName val="A1_CN13"/>
      <sheetName val="Data_Input14"/>
      <sheetName val="Du_toan14"/>
      <sheetName val="chiet_tinh14"/>
      <sheetName val="Ng_hàng_xà+bulong14"/>
      <sheetName val="Bang_KL14"/>
      <sheetName val="DM_606114"/>
      <sheetName val="Equip_13"/>
      <sheetName val="DG_thep_ma_kem14"/>
      <sheetName val="Lcau_-_Lxuc14"/>
      <sheetName val="Chi_tiet_XD_TBA13"/>
      <sheetName val="EIRR&gt;_213"/>
      <sheetName val="TONG_HOP_T5_199813"/>
      <sheetName val="CT_vat_lieu14"/>
      <sheetName val="Trạm_biến_áp13"/>
      <sheetName val="Đơn_Giá_13"/>
      <sheetName val="Chenh_lech_vat_tu13"/>
      <sheetName val="Diện_tích13"/>
      <sheetName val="1_Khái_toán13"/>
      <sheetName val="13-Cốt_thép_(10mm&lt;D≤18mm)_FO112"/>
      <sheetName val="6787CWFASE2CASE2_00_xls13"/>
      <sheetName val="CT-0_4KV13"/>
      <sheetName val="rate_material13"/>
      <sheetName val="4_PTDG13"/>
      <sheetName val="DG_DZ14"/>
      <sheetName val="DG_TBA14"/>
      <sheetName val="Chi_tiet_KL13"/>
      <sheetName val="Tổng_hợp_KL13"/>
      <sheetName val="KL_Chi_tiết_Xây_tô13"/>
      <sheetName val="07Base_Cost13"/>
      <sheetName val="Bill_1_Quy_dinh_chung13"/>
      <sheetName val="1_R18_BF13"/>
      <sheetName val="6_External_works-R1813"/>
      <sheetName val="Phan_khai_KLuong13"/>
      <sheetName val="04_-_XUONG_DET_B13"/>
      <sheetName val="Area_Cal13"/>
      <sheetName val="_0313"/>
      <sheetName val="chieu_day_san13"/>
      <sheetName val="Podium_Concrete_Works13"/>
      <sheetName val="KLCT-_TOWER13"/>
      <sheetName val="KLCT-_PODIUM13"/>
      <sheetName val="Xay_lapduongR313"/>
      <sheetName val="Gia_thanh_chuoi_su13"/>
      <sheetName val="Tiep_dia13"/>
      <sheetName val="Don_gia_vung_III-Can_Tho13"/>
      <sheetName val="Loại_Vật_tư13"/>
      <sheetName val="Measure_130613"/>
      <sheetName val="gia_cong_tac13"/>
      <sheetName val="Isolasi_Luar_Dalam13"/>
      <sheetName val="Isolasi_Luar13"/>
      <sheetName val="Analisa_Gabungan13"/>
      <sheetName val="GV1-D13_(Casement_door)13"/>
      <sheetName val="Project_Data13"/>
      <sheetName val="Elect_(3)13"/>
      <sheetName val="plan&amp;section_of_foundation13"/>
      <sheetName val="design_criteria13"/>
      <sheetName val="Bond_수수료_계산_포맷13"/>
      <sheetName val="ITB_COST13"/>
      <sheetName val="PAGE_113"/>
      <sheetName val="6PILE__(돌출)13"/>
      <sheetName val="HÐ_ngoài14"/>
      <sheetName val="DM_6713"/>
      <sheetName val="Đầu_tư13"/>
      <sheetName val="Chenh_lech_ca_may13"/>
      <sheetName val="TLg_CN&amp;Laixe13"/>
      <sheetName val="TLg_CN&amp;Laixe_(2)13"/>
      <sheetName val="TLg_Laitau13"/>
      <sheetName val="TLg_Laitau_(2)13"/>
      <sheetName val="ESTI_13"/>
      <sheetName val="KL_san_lap13"/>
      <sheetName val="Bill_01_-_CTN13"/>
      <sheetName val="Bill_2_2_Villa_2_beds13"/>
      <sheetName val="DETAIL_13"/>
      <sheetName val="dg_tphcm13"/>
      <sheetName val="T_KÊ_K_CẤU13"/>
      <sheetName val="A1,_May13"/>
      <sheetName val="Vat_lieu13"/>
      <sheetName val="Door_and_window7"/>
      <sheetName val="Harga_ME_13"/>
      <sheetName val="_Bill_5-Earthing_2_-_Add_Work13"/>
      <sheetName val="Bill_02_-_Xay_gach-Pou_13"/>
      <sheetName val="Bill_03-Chống_thấm-Pou13"/>
      <sheetName val="Bill_04-Kim_loại-Pou13"/>
      <sheetName val="Bill_05_-_Hoan_thien-Pou_13"/>
      <sheetName val="Bill_02_-_Xay_gach-Tower13"/>
      <sheetName val="Bill_03-Chống_thấm-Tower13"/>
      <sheetName val="Bill_04-Kim_loại-Tower13"/>
      <sheetName val="Bill_05_-_Hoan_thien-Tower13"/>
      <sheetName val="KL-_KHAC13"/>
      <sheetName val="BILL_3_-_KẾT_CẤU_HẦM13"/>
      <sheetName val="PTĐG_LTBT13"/>
      <sheetName val="CTG-PRECHEx1_413"/>
      <sheetName val="CTG-AB_(2)13"/>
      <sheetName val="CTG-AB_(3)13"/>
      <sheetName val="CTG-PLP-1_0813"/>
      <sheetName val="Pre_Đội_nhóm13"/>
      <sheetName val="Vat_tu_XD13"/>
      <sheetName val="CẤP_THOÁT_NƯỚC13"/>
      <sheetName val="Cước_VC_+_ĐM_CP_Tư_vấn13"/>
      <sheetName val="Hệ_số13"/>
      <sheetName val="THDT_goi_thau_TB13"/>
      <sheetName val="Tien_do_TV13"/>
      <sheetName val="Tower_-_Concrete_Works13"/>
      <sheetName val="Bill-04_ket_cau_thap-_UNI13"/>
      <sheetName val="TH_Vat_tu13"/>
      <sheetName val="Bang_trong_luong_rieng_thep13"/>
      <sheetName val="final_list_200529"/>
      <sheetName val="LV_data13"/>
      <sheetName val="Gia_vat_tu13"/>
      <sheetName val="TH_MTC13"/>
      <sheetName val="TH_N_Cong13"/>
      <sheetName val="Equipment_list_(PAC)13"/>
      <sheetName val="TINH_KHOI_LUONG13"/>
      <sheetName val="DATA_BASE13"/>
      <sheetName val="bridge_#_113"/>
      <sheetName val="Bang_3_Chi_tiet_phan_Dz13"/>
      <sheetName val="KHOI_LUONG13"/>
      <sheetName val="HVAC_BLOCK_B413"/>
      <sheetName val="subcon_sched13"/>
      <sheetName val="Chi_tiet13"/>
      <sheetName val="Buy_vs__Lease_Car13"/>
      <sheetName val="BẢNG_KHỐI_LƯỢNG_TỔNG_HỢP12"/>
      <sheetName val="CTKL_KTX_HT12"/>
      <sheetName val="CP_Khac_cuoc_VC12"/>
      <sheetName val="Budget_Code12"/>
      <sheetName val="2_Chiet_tinh12"/>
      <sheetName val="du_lieu_du_toan12"/>
      <sheetName val="PRE_(E)13"/>
      <sheetName val="Luong_NII12"/>
      <sheetName val="DINH_MUC_THI_NGHIEM12"/>
      <sheetName val="Luong_NI12"/>
      <sheetName val="NHÀ_NHẬP_LIỆU12"/>
      <sheetName val="MÓNG_SILO12"/>
      <sheetName val="BOQ_THAN12"/>
      <sheetName val="Tong_du_toan12"/>
      <sheetName val="Bill_2_-_ketcau12"/>
      <sheetName val="D_&amp;_W_sizes12"/>
      <sheetName val="DL_ĐẦU_VÀO12"/>
      <sheetName val="Chi_tiet_lan_can12"/>
      <sheetName val="Analisa_&amp;_Upah12"/>
      <sheetName val="Purchase_Order12"/>
      <sheetName val="Du_lieu13"/>
      <sheetName val="Phan_tich12"/>
      <sheetName val="CT_Thang_Mo12"/>
      <sheetName val="CT__PL12"/>
      <sheetName val="dongia__2_12"/>
      <sheetName val="Thép_CKN12"/>
      <sheetName val="GOC-KO_IN12"/>
      <sheetName val="MAU_8A12"/>
      <sheetName val="MAU_8B12"/>
      <sheetName val="MAU_912"/>
      <sheetName val="MAU_1012"/>
      <sheetName val="cash_budget12"/>
      <sheetName val="sochitiettaikhoan_12"/>
      <sheetName val="Share_price_data12"/>
      <sheetName val="19_312"/>
      <sheetName val="20_312"/>
      <sheetName val="Chieu_4_312"/>
      <sheetName val="Cow_req12"/>
      <sheetName val="TỔNG_HỢP12"/>
      <sheetName val="14-LẦN_3-CHIỀU12"/>
      <sheetName val="14-LẦN_1-SÁNG12"/>
      <sheetName val="14-LẦN_2-TRƯA12"/>
      <sheetName val="1_3+1_4-TOTAL_-_Ko_IN12"/>
      <sheetName val="2_1-LẦN_3-CHIỀU12"/>
      <sheetName val="2_1-LẦN_1-SÁNG12"/>
      <sheetName val="2_1-LẦN_2-TRƯA12"/>
      <sheetName val="2_1-TOTAL-Ko_IN12"/>
      <sheetName val="1_3(TMR_4)12"/>
      <sheetName val="CHO_DE12"/>
      <sheetName val="1_1+1_2+2_2+2_3(TMR_3)12"/>
      <sheetName val="CK1+CK2_(VS_SAN_CHOI_23)12"/>
      <sheetName val="CK1+CK2_(2)12"/>
      <sheetName val="12-16_THÁNG12"/>
      <sheetName val="CAN_SỮA12"/>
      <sheetName val="54+55+56(SAU_CAI_SỮA-6)12"/>
      <sheetName val="BÊ_71-90_NGÀY12"/>
      <sheetName val="BÊ_12-16_tháng12"/>
      <sheetName val="BÊ_6-1212"/>
      <sheetName val="BÊ_1-312"/>
      <sheetName val="F01-BC_KHAU_PHAN_SANG_20_312"/>
      <sheetName val="F01-BC_KHAU_PHAN_CHIEU_19_312"/>
      <sheetName val="dinh_mưc_cty12"/>
      <sheetName val="Giá_thành12"/>
      <sheetName val="Thong_ke12"/>
      <sheetName val="Energy_for_milk_prod12"/>
      <sheetName val="DE_NGHI_XUAT_12"/>
      <sheetName val="phieu_xuat_mau12"/>
      <sheetName val="PHIEU_XUAT_CHIEU12"/>
      <sheetName val="11_rai_them_cỏ12"/>
      <sheetName val="PHU_LUC_02-_HDSD_CAC_BIEU_MAU12"/>
      <sheetName val="PhU_LUC_01-_MA_CAC_NHOM_BO12"/>
      <sheetName val="F03-BC_THUC_TRON_SANG_20_312"/>
      <sheetName val="F03-BC_THUC_TRON_CHIEU_19_312"/>
      <sheetName val="F02-BC_THEO_DOI_THUC_AN_DU12"/>
      <sheetName val="Tham_khao-_Bao_cao_xuat_thuc_12"/>
      <sheetName val="Nhap_VT_oto10"/>
      <sheetName val="dm_36610"/>
      <sheetName val="DM_606010"/>
      <sheetName val="Dự_thầu10"/>
      <sheetName val="DK1_Don_gia12"/>
      <sheetName val="Dlieu_dau_vao12"/>
      <sheetName val="BANCO_(2)12"/>
      <sheetName val="MT_DPin_(2)12"/>
      <sheetName val="02__PTDG12"/>
      <sheetName val="Chiết_tính12"/>
      <sheetName val="Income_Statement12"/>
      <sheetName val="Shareholders'_Equity12"/>
      <sheetName val="VC_xd10"/>
      <sheetName val="Gia_VLTB10"/>
      <sheetName val="B_Luong10"/>
      <sheetName val="C_May10"/>
      <sheetName val="Don_gia_chi_tiet_DIEN_29"/>
      <sheetName val="Dự_toán10"/>
      <sheetName val="Đơn_Giá_TH10"/>
      <sheetName val="Nhân_công10"/>
      <sheetName val="Phân_tích10"/>
      <sheetName val="C_P_Thiết_bị10"/>
      <sheetName val="T_H_Kinh_phí10"/>
      <sheetName val="Vật_tư10"/>
      <sheetName val="Trang_bìa10"/>
      <sheetName val="DG_14269"/>
      <sheetName val="Don_gia_(khong_in)12"/>
      <sheetName val="1_MONG_1-212"/>
      <sheetName val="AG_Pipe_Qty_Analysis10"/>
      <sheetName val="TB_NẶNG10"/>
      <sheetName val="Du_tru_CP-Bieu_0110"/>
      <sheetName val="wk_prgs10"/>
      <sheetName val="đọc_số10"/>
      <sheetName val="Bill_No_3_-_Prov__Sum_(Ph2&amp;3)10"/>
      <sheetName val="TH_TN10"/>
      <sheetName val="HỆ_THỐNG_PHÒNG_CHÁY_CHỮA_CHÁY10"/>
      <sheetName val="HỆ_THỐNG_CẤP_THOÁT_NƯỚC10"/>
      <sheetName val="HỆ_THỐNG_ĐHKK10"/>
      <sheetName val="MÁY_PHÁT_ĐIỆN10"/>
      <sheetName val="HỆ_THỐNG_ĐIỆN10"/>
      <sheetName val="Thiết_bị_chính10"/>
      <sheetName val="TK_chi_tiet10"/>
      <sheetName val="Bill_2-Road_HR210"/>
      <sheetName val="Bill_3_-_Softscape_HR210"/>
      <sheetName val="Ma_don_vi10"/>
      <sheetName val="bang_cc10"/>
      <sheetName val="Ｎｏ_1310"/>
      <sheetName val="DGchitiet_10"/>
      <sheetName val="2_1Warehouse_110"/>
      <sheetName val="Hao_phí10"/>
      <sheetName val="Structure_data10"/>
      <sheetName val="Main_Bldg-Rev0210"/>
      <sheetName val="D&amp;W_def_10"/>
      <sheetName val="Nhan_cong10"/>
      <sheetName val="Thiet_bi10"/>
      <sheetName val="Vat_tu10"/>
      <sheetName val="DM_ChiPhi10"/>
      <sheetName val="May_TC10"/>
      <sheetName val="TH_Kinh_phi10"/>
      <sheetName val="THCP_Lap_dat10"/>
      <sheetName val="THCP_xay_dung10"/>
      <sheetName val="Ptvl_10"/>
      <sheetName val="1_2_Staff_Schedule9"/>
      <sheetName val="Data_Wall10"/>
      <sheetName val="THEP_TAM10"/>
      <sheetName val="THEP_HÌNH10"/>
      <sheetName val="THEP_HINH10"/>
      <sheetName val="XA_GO10"/>
      <sheetName val="BANG_TRA10"/>
      <sheetName val="CP_HMC10"/>
      <sheetName val="CĂN_HỘ_T16-17_10"/>
      <sheetName val="TRỤC_ĐỨNG_THOÁT_BẨN_T15-1710"/>
      <sheetName val="TRỤC_ĐỨNG_TM_T15-1710"/>
      <sheetName val="CP_Du_phong10"/>
      <sheetName val="Tong_hop_kinh_phi10"/>
      <sheetName val="CHI_PHI10"/>
      <sheetName val="gui_BKCT9"/>
      <sheetName val="Tổng_GT10"/>
      <sheetName val="Chi_tiết_KL10"/>
      <sheetName val="khấu_trừ_phạt10"/>
      <sheetName val="GT__KHAU_TRU10"/>
      <sheetName val="HAO_HUT_VAT_TU_(2)10"/>
      <sheetName val="cao_độ10"/>
      <sheetName val="Chi_tiet_cong_no10"/>
      <sheetName val="PHÁT_SINH_TẦNG_1_10"/>
      <sheetName val="PHÁT_SINH_TẦNG_210"/>
      <sheetName val="Hầm_chuyển_psinh10"/>
      <sheetName val="Ống_thẳng10"/>
      <sheetName val="Côn_thu10"/>
      <sheetName val="Vuông_tròn10"/>
      <sheetName val="Chân_rẽ10"/>
      <sheetName val="Chạc_ba10"/>
      <sheetName val="Chi_tiet_-tong_9_thang9"/>
      <sheetName val="Móng,_nền_10"/>
      <sheetName val="1_Requisition(E)10"/>
      <sheetName val="Theo_doi_Doanh_thu_20179"/>
      <sheetName val="TONG_HOP10"/>
      <sheetName val="phan_tic_chi_tiet10"/>
      <sheetName val="0__Input9"/>
      <sheetName val="BẢNG_ÁP_GIÁ_(in)9"/>
      <sheetName val="NT_(KL)_IN9"/>
      <sheetName val="DOM_D29"/>
      <sheetName val="nhà_ăn9"/>
      <sheetName val="Công_nhật9"/>
      <sheetName val="btkt_cột9"/>
      <sheetName val="Bill_Prelim-CDT9"/>
      <sheetName val="Bill_BPTC-CDT9"/>
      <sheetName val="Chi_tiết_BPTC9"/>
      <sheetName val="Bill_BPTC-CDT_(PA_MCT_CDT)9"/>
      <sheetName val="Chi_tiết_BPTC_(PA_MCT_CDT)9"/>
      <sheetName val="KHOI_LUONG15-49"/>
      <sheetName val="TH_các_CC9"/>
      <sheetName val="Tổng_hợp_KPHM8"/>
      <sheetName val="DM_336cai_tao9"/>
      <sheetName val="3__CNT9"/>
      <sheetName val="unit_price_list(M)9"/>
      <sheetName val="Gia_vat_lieu9"/>
      <sheetName val="Precios_unitarios_AXH9"/>
      <sheetName val="KL_THEP__GIAM_DO_DUNG_COUPLER9"/>
      <sheetName val="01_KL_THÉP_NHẬP_VỀ9"/>
      <sheetName val="2__NT_VLDV9"/>
      <sheetName val="GHI_CHU9"/>
      <sheetName val="1_BB_LMHT9"/>
      <sheetName val="Bê_tông_bảo_vệ9"/>
      <sheetName val="01__Data9"/>
      <sheetName val="Neo,_nối_cốt_thép_dầm,_cột9"/>
      <sheetName val="Uốn_móc_cốt_thép9"/>
      <sheetName val="Tiêu_chuẩn_cốt_thép9"/>
      <sheetName val="So_lieu_chung9"/>
      <sheetName val="TH_VL,_NC,_DDHT_Thanhphuoc9"/>
      <sheetName val="1__Office9"/>
      <sheetName val="Doi_so9"/>
      <sheetName val="DANH_MỤC_HỒ_SƠ9"/>
      <sheetName val="GT_PHÁT_SINH_NGOÀI_HĐ9"/>
      <sheetName val="KL_PHÁT_SINH_9"/>
      <sheetName val="PS_NGOÀI_HĐ9"/>
      <sheetName val="GT_PHÁT_SINH_VƯỢT_HĐ9"/>
      <sheetName val="PS_TĂNG_GIẢM_TRONG_HĐ9"/>
      <sheetName val="DGCT_PHÁT_SINH9"/>
      <sheetName val="DGCT_TRẦN_NLV9"/>
      <sheetName val="DGKL_chi_tiết_NLV9"/>
      <sheetName val="DGKL_chi_tiết_NHN,NK9"/>
      <sheetName val="TG_KL9"/>
      <sheetName val="DGCT_SƠN_BẢ_TƯỜNG_NLV9"/>
      <sheetName val="DGKL_TRẦN_NHN9"/>
      <sheetName val="MTO_REV_2(ARMOR)9"/>
      <sheetName val="KL_thep_lam_sat9"/>
      <sheetName val="DM-VNT_ko_sd9"/>
      <sheetName val="B3A_-_TOWER_A9"/>
      <sheetName val="Annex_B9"/>
      <sheetName val="Cotthep_NPT9"/>
      <sheetName val="vl_nc_mtc9"/>
      <sheetName val="1_Civil_(Org)9"/>
      <sheetName val="Tien_Thuong9"/>
      <sheetName val="NC_XL_6T_cuoi_01_CTy9"/>
      <sheetName val="Data_-6T_dau9"/>
      <sheetName val="Cong_6T9"/>
      <sheetName val="Bảng_đo_bóc_KL_OLK-099"/>
      <sheetName val="6_3_CHI_TIET_OLK-099"/>
      <sheetName val="Dot_49"/>
      <sheetName val="Chi_phi_van_chuyen9"/>
      <sheetName val="Tong_hop_vat_tu9"/>
      <sheetName val="1_San_9"/>
      <sheetName val="DT_hợp_đồng8"/>
      <sheetName val="Bảng_KL_đợt_18"/>
      <sheetName val="Dgia_vat_tu9"/>
      <sheetName val="Don_gia_III9"/>
      <sheetName val="D÷_liÖu9"/>
      <sheetName val="TLG_Type9"/>
      <sheetName val="Thop_Ksat9"/>
      <sheetName val="Thu_hoi_9"/>
      <sheetName val="HM_chung9"/>
      <sheetName val="CP_xd-thiet_bi9"/>
      <sheetName val="TH-TN_LD_TB9"/>
      <sheetName val="CP_xaydung9"/>
      <sheetName val="Thao_ha_phu_kien9"/>
      <sheetName val="VL-NC-MTC_ket_cau9"/>
      <sheetName val="KHOI_LUONG_TONG9"/>
      <sheetName val="TK_22KV9"/>
      <sheetName val="DM_366-17779"/>
      <sheetName val="Thi_nhiem9"/>
      <sheetName val="Gia_goc_VT-TB9"/>
      <sheetName val="Gia_vc_den_chan_CT9"/>
      <sheetName val="culy_229"/>
      <sheetName val="Luong_20509"/>
      <sheetName val="ca_may_QN9"/>
      <sheetName val="TNHC1246_9"/>
      <sheetName val="Ca_may_TT06_20109"/>
      <sheetName val="Don_gia_VLXD_dia_phuong9"/>
      <sheetName val="Bang_luong_SCL9"/>
      <sheetName val="Dinh_muc_TN14269"/>
      <sheetName val="HRG_BHN9"/>
      <sheetName val="CĂN_ĐH9"/>
      <sheetName val="Div26_-_Elect9"/>
      <sheetName val="Q_A01_2-Sh9"/>
      <sheetName val="2_CDPS9"/>
      <sheetName val="4_CĂN9"/>
      <sheetName val="Bieu_gia_HD8"/>
      <sheetName val="Danh_mục8"/>
      <sheetName val="7_Khau_tru_9"/>
      <sheetName val="Summary_Sheet8"/>
      <sheetName val="Finishing-Tower_A8"/>
      <sheetName val="Finishing-Tower_B8"/>
      <sheetName val="Finishing-Tower_C8"/>
      <sheetName val="Finishing-Tower_D8"/>
      <sheetName val="MEP-Tower_A8"/>
      <sheetName val="MEP-Tower_B8"/>
      <sheetName val="MEP-Tower_C8"/>
      <sheetName val="MEP-Tower_D8"/>
      <sheetName val="Cost_Report_Sum8"/>
      <sheetName val="Detail_Cost_Sum8"/>
      <sheetName val="RVO-VO_Sum8"/>
      <sheetName val="Potential_VOs_Sum8"/>
      <sheetName val="Cash_Flow_Sum8"/>
      <sheetName val="Heso_DZ9"/>
      <sheetName val="DG_BINH_THUAN9"/>
      <sheetName val="BTK-Dai_Hoc_Kien_Giang8"/>
      <sheetName val="PV_Graph_Data8"/>
      <sheetName val="doanh_thu8"/>
      <sheetName val="Dutoan_KL8"/>
      <sheetName val="B-2__(DPP)9"/>
      <sheetName val="Don_gia_NC9"/>
      <sheetName val="gia_vt,nc,may8"/>
      <sheetName val="Huong_dan8"/>
      <sheetName val="Financ__Overview8"/>
      <sheetName val="TINH_GIA_-_SAN_XUAT_Vertico8"/>
      <sheetName val="Dinh_muc8"/>
      <sheetName val="CAP_NUOC8"/>
      <sheetName val="cấp_nước_trục_nhà_vs8"/>
      <sheetName val="THOAT_NUOC8"/>
      <sheetName val="THOAT_MUA8"/>
      <sheetName val="Cáp_phòng8"/>
      <sheetName val="TMC_ĐIỆN_Phi8"/>
      <sheetName val="TMC_Tổng8"/>
      <sheetName val="TH_Đèn_Phòng_L18"/>
      <sheetName val="TH_Đèn_Hầm_L18"/>
      <sheetName val="TỦ_MODULE_T18"/>
      <sheetName val="13_BANG_CT8"/>
      <sheetName val="14_MMUS_GIUA_NHIP8"/>
      <sheetName val="4_HSPBngang8"/>
      <sheetName val="6_Tinh_tai8"/>
      <sheetName val="2_NSl8"/>
      <sheetName val="17_US_CHU_tho_a_b8"/>
      <sheetName val="15_MMUS_GOI8"/>
      <sheetName val="DZ_22KV8"/>
      <sheetName val="5_2_1_Đo_bóc_KL_OLK-068"/>
      <sheetName val="Kê_0,48"/>
      <sheetName val="TH_0,48"/>
      <sheetName val="Kê_228"/>
      <sheetName val="TH_228"/>
      <sheetName val="TBA_CAI_TAO8"/>
      <sheetName val="TBA_XDM8"/>
      <sheetName val="TONG_HOP_DU_TOAN8"/>
      <sheetName val="Thop_XAY_DUNG8"/>
      <sheetName val="CP_HANG_MUC_CHUNG8"/>
      <sheetName val="CHI_PHI_XD8"/>
      <sheetName val="CHI_PHI_THI_NGHIEM8"/>
      <sheetName val="VLDIEN_228"/>
      <sheetName val="Dao_dat8"/>
      <sheetName val="TH_Denbu8"/>
      <sheetName val="Do_ve_DC8"/>
      <sheetName val="TH_Bommin8"/>
      <sheetName val="CHI_PHI_THI_NGHIEM-LD_thiet_bi8"/>
      <sheetName val="Luong_TT018"/>
      <sheetName val="Camay_QB8"/>
      <sheetName val="gia_ca_may_BXD8"/>
      <sheetName val="BANG_LUONG_KY_SU8"/>
      <sheetName val="Bang_luong_NHOM_I8"/>
      <sheetName val="Bangluong_NHOM_II_8"/>
      <sheetName val="09-GIA_nhien_lieu-ko_in8"/>
      <sheetName val="Tinh_V_cot_chiem_cho8"/>
      <sheetName val="ĐM_13548"/>
      <sheetName val="KHOAN_MAU8"/>
      <sheetName val="ĐO_ĐỊA_VẬT_LÝ8"/>
      <sheetName val="khoan_tiep_dia8"/>
      <sheetName val="GIÁ_DỰ_THẦU_30_CĂN8"/>
      <sheetName val="KS_tuyen8"/>
      <sheetName val="Bang_chiet_tinh_TBA8"/>
      <sheetName val="MB_DT_028"/>
      <sheetName val="4_2_1_Đo_bóc_KL_OLK-068"/>
      <sheetName val="4_1_1_CHI_TIET_OLK-068"/>
      <sheetName val="DG_Chi_tiet8"/>
      <sheetName val="_1710_HOINGHINLD8"/>
      <sheetName val="99_(2)8"/>
      <sheetName val="134_8"/>
      <sheetName val="DG_49708"/>
      <sheetName val="Electrical_Works8"/>
      <sheetName val="H_T__INCOMING_SYSTEM8"/>
      <sheetName val="EQUIP_LIST8"/>
      <sheetName val="So_sanh8"/>
      <sheetName val="THONG_SO8"/>
      <sheetName val="Đơn_giá_chi_tiết_TN_398"/>
      <sheetName val="HERD_MOVEMENTFARM110"/>
      <sheetName val="HERD_MOVEMENTFARM210"/>
      <sheetName val="CALVES_2-410"/>
      <sheetName val="Cavles_2-410"/>
      <sheetName val="CALVES_4-710"/>
      <sheetName val="HEIFER_7-12m10"/>
      <sheetName val="HEIFER_12+10"/>
      <sheetName val="FRESH_COW_2017-1810"/>
      <sheetName val="HP_COW_201810"/>
      <sheetName val="LP_COW_2017-1810"/>
      <sheetName val="DRY_COW10"/>
      <sheetName val="FIELD_CROPS10"/>
      <sheetName val="Gia_VT-TB8"/>
      <sheetName val="noi_suy_xa8"/>
      <sheetName val="noi_suy_xa_thu_hoi8"/>
      <sheetName val="BU_LONG8"/>
      <sheetName val="Thuyết_minh8"/>
      <sheetName val="Đơn_giá_máy8"/>
      <sheetName val="Tính_giá_NC8"/>
      <sheetName val="SL_cước8"/>
      <sheetName val="DT__NHA_XUONG8"/>
      <sheetName val="Tiên_lượng8"/>
      <sheetName val="Tong_DT7"/>
      <sheetName val="phan_tich_don_gia7"/>
      <sheetName val="¥_8"/>
      <sheetName val="Bù_giá_CM7"/>
      <sheetName val="Luong_BN7"/>
      <sheetName val="Luong_TB7"/>
      <sheetName val="Ca_may_TB7"/>
      <sheetName val="Ca_máy_BN7"/>
      <sheetName val="Vật_liệu7"/>
      <sheetName val="LX_-TT057"/>
      <sheetName val="NC_Moi_TT057"/>
      <sheetName val="Cash_Flow8"/>
      <sheetName val="Bill_No_1_68"/>
      <sheetName val="Bill_No_1_108"/>
      <sheetName val="Bill_No_3_38"/>
      <sheetName val="Bill_No_1_48"/>
      <sheetName val="Bill_No_1_78"/>
      <sheetName val="Summary_Bill_No__38"/>
      <sheetName val="Tien_Luong7"/>
      <sheetName val="Bán_đợt_1_trang7"/>
      <sheetName val="Unit_price7"/>
      <sheetName val="Khai_toan2"/>
      <sheetName val="Phu_luc_01_1_EPC_P11-142"/>
      <sheetName val="TDT_P11-P142"/>
      <sheetName val="Chi_phi_khac_2"/>
      <sheetName val="Hang_muc_Chung2"/>
      <sheetName val="Bia_Phu_Luc2"/>
      <sheetName val="DATA_1_CHUNG2"/>
      <sheetName val="Muc_luc2"/>
      <sheetName val="Tra_cuu_9572"/>
      <sheetName val="CHITIET_VL-NCHT1_(2)7"/>
      <sheetName val="Chu_dau_tu3"/>
      <sheetName val="3__KC_-_PODIUM7"/>
      <sheetName val="Breakdown_(B)7"/>
      <sheetName val="U_P_Breakdown7"/>
      <sheetName val="CTDZ6kv_(gd1)_7"/>
      <sheetName val="CTDZ_0_4+cto_(GD1)7"/>
      <sheetName val="CTTBA_(gd1)7"/>
      <sheetName val="03_Detailed7"/>
      <sheetName val="01_Bid_Price_summary7"/>
      <sheetName val="Home_Office_Manhours7"/>
      <sheetName val="Field_SPV_Barchart7"/>
      <sheetName val="Unit_price(Updateting)7"/>
      <sheetName val="Chiet_tinh_dz357"/>
      <sheetName val="Cost_List7"/>
      <sheetName val="Detail_Cost7"/>
      <sheetName val="IC_Price_New7"/>
      <sheetName val="Summary_Table7"/>
      <sheetName val="Sales_Person7"/>
      <sheetName val="Bidding_Entity7"/>
      <sheetName val="IMF_Code7"/>
      <sheetName val="Subsidiary_Calculation7"/>
      <sheetName val="Cau_tao_gia_xay_to3"/>
      <sheetName val="SGC_RATE2"/>
      <sheetName val="don_gia_14267"/>
      <sheetName val="DT_san_XD-So_lieu_cu7"/>
      <sheetName val="Bia_lot7"/>
      <sheetName val="5_2_1_Đo_bóc_KL_OLK-107"/>
      <sheetName val="Tru_TT2"/>
      <sheetName val="Thg_042"/>
      <sheetName val="Thg_052"/>
      <sheetName val="Thg_062"/>
      <sheetName val="Thg_072"/>
      <sheetName val="Thg_082"/>
      <sheetName val="Thg_092"/>
      <sheetName val="Thg_102"/>
      <sheetName val="Thg_112"/>
      <sheetName val="Thg_122"/>
      <sheetName val="FF-2_(1)7"/>
      <sheetName val="Labour_Summary20"/>
      <sheetName val="YTD_12'20037"/>
      <sheetName val="YTD_06'20037"/>
      <sheetName val="YTD_03'20037"/>
      <sheetName val="YTD_09'20037"/>
      <sheetName val="deferred_taxes7"/>
      <sheetName val="Eqpmnt_Plng7"/>
      <sheetName val="TRIAL_BALANCE7"/>
      <sheetName val="DPR_31st_march7"/>
      <sheetName val="current_month7"/>
      <sheetName val="Blng__Vs_Coll_7"/>
      <sheetName val="Dashboard_-_BQL_-_VHL2"/>
      <sheetName val="Phu_Bai_Bridge7"/>
      <sheetName val="BẢNG_DIỄN_GIẢI_KL_(7)7"/>
      <sheetName val="DM_DU_AN2"/>
      <sheetName val="DM_TP_2"/>
      <sheetName val="File_Chi_tiet2"/>
      <sheetName val="THÔNG_TIN3"/>
      <sheetName val="THPDMoi__(2)3"/>
      <sheetName val="t-h_HA_THE3"/>
      <sheetName val="TH_XL3"/>
      <sheetName val="CHITIET_VL-NC3"/>
      <sheetName val="Luong_(TP_Việt_Trì)"/>
      <sheetName val="w't_table2"/>
      <sheetName val="Danh_mục_khối2"/>
      <sheetName val="Danh_mục_đơn_vị_-phòng_chức_nă2"/>
      <sheetName val="Probbl_-_Production2"/>
      <sheetName val="KEILA_TP_2020-072"/>
      <sheetName val="Currency_Rate2"/>
      <sheetName val="CHI_PHÍ_NHÔM2"/>
      <sheetName val="BILL_34Āᐁë2"/>
      <sheetName val="2__BBNT_KLHT2"/>
      <sheetName val="CFA_(ME)2"/>
      <sheetName val="MEP_Building2"/>
      <sheetName val="CHITIET_VL-NC-TT1p2"/>
      <sheetName val="BOM-13_11-Other(PS1+PS2)2"/>
      <sheetName val="Dinh_Muc_Vat_Tu2"/>
      <sheetName val="mã_2"/>
      <sheetName val="DG_"/>
      <sheetName val="Nhập_liệu"/>
      <sheetName val="LUONG_SCL2"/>
      <sheetName val="DO_AM_DT"/>
      <sheetName val="01__Nha_xuong"/>
      <sheetName val="Boc_KL_DAT+CAT+BT"/>
      <sheetName val="Boc_KL_thép"/>
      <sheetName val="Bieu_do_nhan_luc"/>
      <sheetName val="TH_khoi_luong2"/>
      <sheetName val="Chi_tiet_khoi_luong2"/>
      <sheetName val="TK_thep2"/>
      <sheetName val="CT_THOÁT_WC_VP2"/>
      <sheetName val="CT_CẤP_WC_VP2"/>
      <sheetName val="CT_THOÁT_MƯA_VP_TRỤC_LỚN2"/>
      <sheetName val="CT_THOÁT_MƯA_VP_TRỤC_NHỎ2"/>
      <sheetName val="Chênh_lệch_máy_thi_công1"/>
      <sheetName val="Chênh_lệch_nhân_công1"/>
      <sheetName val="Chênh_lệch_vật_liệu1"/>
      <sheetName val="NHOM_KINH1"/>
      <sheetName val="Chao_gia_T12_RE1"/>
      <sheetName val="DSV6_Summ"/>
      <sheetName val="Don_gia_XD1"/>
      <sheetName val="Share_Price_20021"/>
      <sheetName val="Aging_Sept1"/>
      <sheetName val="0_Data"/>
      <sheetName val="0_Data_new"/>
      <sheetName val="Service_Cost_1"/>
      <sheetName val="Don_gia_Tay_Ninh1"/>
      <sheetName val="Don_gia_Dak_Lak1"/>
      <sheetName val="streeta_and_cacth_pit1"/>
      <sheetName val="Daf_11"/>
      <sheetName val="Gia_NC_theo_TT05"/>
      <sheetName val="Auto_Monthly_Inputs_"/>
      <sheetName val="Input_-_Facilities"/>
      <sheetName val="BP_CAPEX_MoD-100%_Area_4_USD"/>
      <sheetName val="Committed_Items"/>
      <sheetName val="Corner_Arch"/>
      <sheetName val="End_Arch"/>
      <sheetName val="Intermediate_Arch"/>
      <sheetName val="reinforcement_675"/>
      <sheetName val="ext_wall_fin_qty"/>
      <sheetName val="SL_Plum_"/>
      <sheetName val="Physical_Schedule_3D"/>
      <sheetName val="Tabel_Berat"/>
      <sheetName val="Data_Umum_Penawaran"/>
      <sheetName val="Real_Cost"/>
      <sheetName val="bill_qty"/>
      <sheetName val="REKAP_ARSITEKTUR_"/>
      <sheetName val="RAB_ADMINISTRASI_PUSAT_(1)"/>
      <sheetName val="Hrg_Readymix"/>
      <sheetName val="Land_Dev't__Ph-1"/>
      <sheetName val="Hac_Lots"/>
      <sheetName val="4-Lane_bridge"/>
      <sheetName val="Res_Lots"/>
      <sheetName val="Spine_Road"/>
      <sheetName val="PHẦN_KIẾN_TRÚC"/>
      <sheetName val="DGKL_TRỤC_NGOAI_NHA"/>
      <sheetName val="Sum_ELE__CAP_S1-4__"/>
      <sheetName val="5_2_1_Đo_bóc_KL_OLK-07"/>
      <sheetName val="Elemental_Breakdown+20%"/>
      <sheetName val="Bank_Rev"/>
      <sheetName val="Merit_&amp;_Market_Grid"/>
      <sheetName val="BP_DECLINE_IT"/>
      <sheetName val="Input_List"/>
      <sheetName val="Valid_data_revised"/>
      <sheetName val="DETAIL_MIX_%_REPORT"/>
      <sheetName val="Fill_this_out_first___"/>
      <sheetName val="BC_chi_tiết_TT"/>
      <sheetName val="Bill_2"/>
      <sheetName val="Bill_3"/>
      <sheetName val="Bill_4a_-_1A"/>
      <sheetName val="Bill_4a_(Fiber)_-_1A"/>
      <sheetName val="Bill_4b"/>
      <sheetName val="Bill_4c"/>
      <sheetName val="Bill_5"/>
      <sheetName val="Bill_4a_-_1B"/>
      <sheetName val="Bill_4a_(Fiber)_-_1B"/>
      <sheetName val="242_3_summaryOPC"/>
      <sheetName val="1_1General"/>
      <sheetName val="CONSOIDATE_4"/>
      <sheetName val="CONSOIDATE_2"/>
      <sheetName val="Cước_CG"/>
      <sheetName val="02__PHAN_TICH"/>
      <sheetName val="03__NGAN_SACH"/>
      <sheetName val="Dai_tu"/>
      <sheetName val="6__Scope_of_work_"/>
      <sheetName val="4_6_Phân_tích_nhân_sự_"/>
      <sheetName val="4_5_Mức_độ_tham_gia_dự_án"/>
      <sheetName val="So_sanh_gia"/>
      <sheetName val="Luong_2622EVN"/>
      <sheetName val="Cuoc_"/>
      <sheetName val="gia_chao"/>
      <sheetName val="Vat_lieu_BTN"/>
      <sheetName val="Define_finishing"/>
      <sheetName val="NC_CU"/>
      <sheetName val="0,SO_LIEU_DAU_VAO"/>
      <sheetName val="Da_xay_dung"/>
      <sheetName val="MTO_REV_0"/>
      <sheetName val="DMKH"/>
      <sheetName val="Dynamic Ranges"/>
      <sheetName val="THCP thiet bi"/>
      <sheetName val="Cal"/>
      <sheetName val="INNOVA"/>
      <sheetName val="Dot_1"/>
      <sheetName val="Dot_2"/>
      <sheetName val="Dot_3"/>
      <sheetName val="KL_Tke"/>
      <sheetName val="Dot_1&gt;4"/>
      <sheetName val="KL CHI TIẾT (2)"/>
      <sheetName val="ALL"/>
      <sheetName val="ADJ 2011"/>
      <sheetName val="NOVA MEDIC"/>
      <sheetName val="DGKL MEDIC"/>
      <sheetName val="B15"/>
      <sheetName val="B16"/>
      <sheetName val="B17"/>
      <sheetName val="B4-D3"/>
      <sheetName val="B8"/>
      <sheetName val="CSDL"/>
      <sheetName val="THONG SO KICH THUOC"/>
      <sheetName val="MD"/>
      <sheetName val="CT -THVLNC"/>
      <sheetName val="Hs_TMDT"/>
      <sheetName val="TMDT"/>
      <sheetName val="DWA"/>
      <sheetName val="Pile-RT2B"/>
      <sheetName val="ippd1B_old"/>
      <sheetName val="plywood"/>
      <sheetName val="Listes Caractéristiques"/>
      <sheetName val="Liste Référentiel"/>
      <sheetName val="STF-SDL"/>
      <sheetName val="GI"/>
      <sheetName val="salary"/>
      <sheetName val="Bond"/>
      <sheetName val="Exchange"/>
      <sheetName val="Column"/>
      <sheetName val="Bill 4_1a___"/>
      <sheetName val="XL4Poppy (2)"/>
      <sheetName val="XL4Poppy_(2)"/>
      <sheetName val="Bldg Brkdown"/>
      <sheetName val="Price"/>
      <sheetName val="Thang 01"/>
      <sheetName val="Thống kê"/>
      <sheetName val="BAN IN"/>
      <sheetName val="NKCT"/>
      <sheetName val="Data (2)"/>
      <sheetName val="Char"/>
      <sheetName val="Book 1 Summary"/>
      <sheetName val="BCC_4054-05"/>
      <sheetName val="Tra1"/>
      <sheetName val="SLTh.ke"/>
      <sheetName val="토목주소"/>
      <sheetName val="프랜트면허"/>
      <sheetName val="4)유동표"/>
      <sheetName val="Product"/>
      <sheetName val="DIEN TICH"/>
      <sheetName val="1.설계조건"/>
      <sheetName val="Wood Mckenzie"/>
      <sheetName val="Đầu ra sản phẩm"/>
      <sheetName val="Tổng quan và Input"/>
      <sheetName val="Đầu vào sản xuất"/>
      <sheetName val="Tính toán doanh thu"/>
      <sheetName val="Phân tích độ nhạy"/>
      <sheetName val="Khấu hao TSCĐ"/>
      <sheetName val="Nguồn vốn"/>
      <sheetName val="Giải ngân nguồn vốn"/>
      <sheetName val="Tính toán thuế"/>
      <sheetName val="Tính toán chi phí SX"/>
      <sheetName val="TH ĐƠN GIÁ"/>
      <sheetName val="ca_máy6"/>
      <sheetName val="KL T16 BÀN GIAO 19.4"/>
      <sheetName val="proj"/>
      <sheetName val="5.Gia"/>
      <sheetName val="Danh sach KV2"/>
      <sheetName val="Danh sach doan KT"/>
      <sheetName val="Shape"/>
      <sheetName val="CP NC-MTC XD"/>
      <sheetName val="比率"/>
      <sheetName val="数据库"/>
      <sheetName val="Loại cọc P2"/>
      <sheetName val="TT04"/>
      <sheetName val="PTcphoi"/>
      <sheetName val="Giahientruong"/>
      <sheetName val="Ten"/>
      <sheetName val="GIA NC, CM"/>
      <sheetName val="GIA VL"/>
      <sheetName val="13.Luong"/>
      <sheetName val="ThiNghiemDZ04"/>
      <sheetName val="Luong TT05"/>
      <sheetName val="THDT_goi_thauџTB2"/>
      <sheetName val="SDDK"/>
      <sheetName val="DNTT"/>
      <sheetName val="DMTL"/>
      <sheetName val="Work-Condition"/>
      <sheetName val="List of Staff"/>
      <sheetName val="_ QUOTATION.xlsx"/>
      <sheetName val="2.5.Ducts (2)"/>
      <sheetName val="S N"/>
      <sheetName val="H.Satuan"/>
      <sheetName val="4.3 Scope of work "/>
      <sheetName val="OVER VIEW"/>
      <sheetName val="Gia HĐ"/>
      <sheetName val="unit weight"/>
      <sheetName val="NHOM KINH "/>
      <sheetName val="도로경계단위"/>
      <sheetName val="2. Tổng hợp"/>
      <sheetName val="List Equip"/>
      <sheetName val="LabCost"/>
      <sheetName val="MatCost"/>
      <sheetName val="Concrete"/>
      <sheetName val="Process C (1-166)"/>
      <sheetName val="struktur"/>
      <sheetName val="THÁNG 05"/>
      <sheetName val="CF -Update 31Jul06"/>
      <sheetName val="Executive Summary"/>
      <sheetName val="mahang"/>
      <sheetName val="MAHANG BHLD"/>
      <sheetName val="LUONGKHOAN"/>
      <sheetName val="CHITIETHOADON.TT"/>
      <sheetName val="mahang chinh sua moi nhat"/>
      <sheetName val="Request"/>
      <sheetName val="Technal"/>
      <sheetName val="Noise insl"/>
      <sheetName val="Hot-Piping"/>
      <sheetName val="dsnt"/>
      <sheetName val="dat"/>
      <sheetName val="TonDau"/>
      <sheetName val="DG_1"/>
      <sheetName val="SCOPE OF WORK"/>
      <sheetName val="Ca may"/>
      <sheetName val="DS Cty"/>
      <sheetName val="Civil"/>
      <sheetName val="1-Backfilling"/>
      <sheetName val="공문"/>
      <sheetName val="Eq. Mobilization"/>
      <sheetName val="Link HG"/>
      <sheetName val="DINH_MUCџTHI_NGHIEM3"/>
      <sheetName val="chi tiet TS theo so lieu ktoan"/>
      <sheetName val="LinerWt"/>
      <sheetName val="CẤP_THO_x0000__x0000__x0000__x0000__x0000__x0000__x0000_"/>
      <sheetName val="Piano Montaggio PO-02 bozza2"/>
      <sheetName val="List Danh mục nghiệm thu"/>
      <sheetName val="VL-NC-M"/>
      <sheetName val="May Goc (QD2436)"/>
      <sheetName val="VC theo cuoc tinh"/>
      <sheetName val="BCVC ."/>
      <sheetName val="PTCT"/>
      <sheetName val="TT35"/>
      <sheetName val="Temp"/>
      <sheetName val="Dongia7606_8001_4167"/>
      <sheetName val="ĐM4970_2016(lapdatĐZ)"/>
      <sheetName val="ĐM4970_2016(Lap dat TBA)"/>
      <sheetName val="Gia Nhan công"/>
      <sheetName val="Đon gia 228 sua chua"/>
      <sheetName val="ĐM01_2000(thinghiem ĐZTTĐL)"/>
      <sheetName val="ĐM1781_2007(T.N đien ĐZ&amp;TBA)"/>
      <sheetName val="Cuoc van chuyen"/>
      <sheetName val="02. THONG_TIN_CHUNG"/>
      <sheetName val="07. DINH_MUC HBC"/>
      <sheetName val="DSCTEMP"/>
      <sheetName val="3.공통공사대비"/>
      <sheetName val="Rate Analysis"/>
      <sheetName val="입찰내역 발주처 양식"/>
      <sheetName val="SPS"/>
      <sheetName val="sht1"/>
      <sheetName val="sht2"/>
      <sheetName val="sht3"/>
      <sheetName val="bar nor"/>
      <sheetName val="table1"/>
      <sheetName val="conc nor"/>
      <sheetName val="conc frus"/>
      <sheetName val="conc trap"/>
      <sheetName val="bar frus"/>
      <sheetName val="bar trap"/>
      <sheetName val="DPVT"/>
      <sheetName val="TLR"/>
      <sheetName val="CDSPS"/>
      <sheetName val="NH-KY"/>
      <sheetName val="SLA cost distr FEB 2020"/>
      <sheetName val="Legal entities details"/>
      <sheetName val="Invoice base FEB 2020"/>
      <sheetName val="Le317 into 8050"/>
      <sheetName val="Changelog"/>
      <sheetName val="Basic principles to the distr."/>
      <sheetName val="Cost elements"/>
      <sheetName val="Ref rate change"/>
      <sheetName val="Synergi life credit"/>
      <sheetName val="Change in NH"/>
      <sheetName val="NPS to O&amp;G"/>
      <sheetName val="Adj entries "/>
      <sheetName val="Annexure 1"/>
      <sheetName val="Annexure 2"/>
      <sheetName val="Updated 2018 COA"/>
      <sheetName val="IC Listing"/>
      <sheetName val="Vadislines"/>
      <sheetName val="Other"/>
      <sheetName val="Vendor"/>
      <sheetName val="2. Summary-cash"/>
      <sheetName val="Chiet tinh dz22"/>
      <sheetName val="bang 1 NCXD"/>
      <sheetName val="bang 1 NCXD (V.I)"/>
      <sheetName val="Kien truc"/>
      <sheetName val="Chuong I"/>
      <sheetName val="dg_tonghop"/>
      <sheetName val="DG-VLIEU"/>
      <sheetName val="DG THIET BI"/>
      <sheetName val="DG vat lieu"/>
      <sheetName val="model"/>
      <sheetName val="Loại 2"/>
      <sheetName val="Don gia III"/>
      <sheetName val="Don gia CT"/>
      <sheetName val="Tu dien"/>
      <sheetName val="T.kê"/>
      <sheetName val="sat"/>
      <sheetName val="dm7606tba"/>
      <sheetName val="Chi tiet VL-NC-MTC"/>
      <sheetName val="Don gia vung III"/>
      <sheetName val="Tra_bang"/>
      <sheetName val="DanhSach11"/>
      <sheetName val="Danhsach 12"/>
      <sheetName val="TTL"/>
      <sheetName val="1651-2008"/>
      <sheetName val="M"/>
      <sheetName val="NC HY"/>
      <sheetName val="NC HN"/>
      <sheetName val="luong"/>
      <sheetName val="PTCM"/>
      <sheetName val="A1.8"/>
      <sheetName val="VH"/>
      <sheetName val="H11-01-change"/>
      <sheetName val="H11-02"/>
      <sheetName val="H11-03-change"/>
      <sheetName val="H12-01"/>
      <sheetName val="H12-02"/>
      <sheetName val="H12-03-change"/>
      <sheetName val="H12-04"/>
      <sheetName val="H13-01-change"/>
      <sheetName val="H13-02"/>
      <sheetName val="H13-03"/>
      <sheetName val="H13-04"/>
      <sheetName val="PLHD doi cot ham 0101-04"/>
      <sheetName val="VL+NC+M"/>
      <sheetName val="TK SX"/>
      <sheetName val="ma-pt"/>
      <sheetName val="PNT-QUOT-#3"/>
      <sheetName val="Tonghop theo Vendor"/>
      <sheetName val="Du thau dau noi"/>
      <sheetName val="Du Thau"/>
      <sheetName val="Du thau PSBS"/>
      <sheetName val="DG theo HD PSBS"/>
      <sheetName val="Du thau TC11"/>
      <sheetName val="TongHopKL"/>
      <sheetName val="DLC DIEN AP"/>
      <sheetName val="SL dau tien"/>
      <sheetName val="HSKVUC"/>
      <sheetName val="TTPTai"/>
      <sheetName val="CBR"/>
      <sheetName val="Tra Cứu"/>
      <sheetName val="토공분석표"/>
      <sheetName val="共機計算"/>
      <sheetName val="共機J"/>
      <sheetName val="_SYSTEM_CODE"/>
      <sheetName val="Project Info."/>
      <sheetName val="_COST_DATA_LOOKUP"/>
      <sheetName val="Cost Summary"/>
      <sheetName val="Cost Summary - USD"/>
      <sheetName val="_DISCOUNT_DATA_LOOKUP"/>
      <sheetName val="Price Summary - Offshore"/>
      <sheetName val="Factory &amp; Import Material"/>
      <sheetName val="_FOREX"/>
      <sheetName val="Labour Hours Upload"/>
      <sheetName val="_LEEGOO_COST"/>
      <sheetName val="_LEEGOO_TECH_SPEC"/>
      <sheetName val="_OC_SETTINGS"/>
      <sheetName val="_SHAPE_SALES_COST"/>
      <sheetName val="_SHAPE_SALES_TECH_SPEC"/>
      <sheetName val="_SYSTEM_COST_LOOKUP"/>
      <sheetName val="_TECH_DATA_LOOKUP"/>
      <sheetName val="Technical Info."/>
      <sheetName val="PM Cost"/>
      <sheetName val="_UPLOAD_TABLE"/>
      <sheetName val="SED INPUT"/>
      <sheetName val="Be tong"/>
      <sheetName val="TÍNH TOÁN KHỐI LƯỢNG P6"/>
      <sheetName val="INDEX HẠ TẦNG"/>
      <sheetName val="CTG HẠ TẦNG"/>
      <sheetName val="DGG HẠ TẦNG"/>
      <sheetName val="DGG_LB CỌC"/>
      <sheetName val="DGG_MT CỌC"/>
      <sheetName val="INFO CỌC"/>
      <sheetName val="INDEX CỌC"/>
      <sheetName val="Giacuoc"/>
      <sheetName val="PHÁT_SINH_TẦNG_290"/>
      <sheetName val="DZ 35"/>
      <sheetName val="Cto"/>
      <sheetName val="DP TRUOT GIA"/>
      <sheetName val="VL-NC-M."/>
      <sheetName val="Dgia_vat_tŵ7"/>
      <sheetName val="U0030S03"/>
      <sheetName val="EQFRM2"/>
      <sheetName val="Beam reinfocement schedule"/>
      <sheetName val="Thong so dam"/>
      <sheetName val="Wall Block C"/>
      <sheetName val="General Schedule"/>
      <sheetName val="금액내역서"/>
      <sheetName val="Factor F Data"/>
      <sheetName val="MTP"/>
      <sheetName val="TOT"/>
      <sheetName val="Ntt_Form"/>
      <sheetName val="DM_1781"/>
      <sheetName val="DM_228"/>
      <sheetName val="IV.1.Lkdt"/>
      <sheetName val="III.2.dah"/>
      <sheetName val="II.2.dn"/>
      <sheetName val="IV.2.Lkdd"/>
      <sheetName val="III.1.tai"/>
      <sheetName val="BQD"/>
      <sheetName val="BILL 34Āᐁë_x0000__x0000__x0001_"/>
      <sheetName val="Assignment Schedule"/>
      <sheetName val="DTCT -XL.4"/>
      <sheetName val="V.c noi bo"/>
      <sheetName val="Tổng kê"/>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sheetData sheetId="128"/>
      <sheetData sheetId="129"/>
      <sheetData sheetId="130" refreshError="1"/>
      <sheetData sheetId="131" refreshError="1"/>
      <sheetData sheetId="132" refreshError="1"/>
      <sheetData sheetId="133"/>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refreshError="1"/>
      <sheetData sheetId="435" refreshError="1"/>
      <sheetData sheetId="436"/>
      <sheetData sheetId="437"/>
      <sheetData sheetId="438"/>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sheetData sheetId="458"/>
      <sheetData sheetId="459"/>
      <sheetData sheetId="460"/>
      <sheetData sheetId="461"/>
      <sheetData sheetId="462"/>
      <sheetData sheetId="463"/>
      <sheetData sheetId="464"/>
      <sheetData sheetId="465"/>
      <sheetData sheetId="466"/>
      <sheetData sheetId="467" refreshError="1"/>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ow r="9">
          <cell r="A9" t="str">
            <v>A</v>
          </cell>
        </row>
      </sheetData>
      <sheetData sheetId="482">
        <row r="9">
          <cell r="A9" t="str">
            <v>A</v>
          </cell>
        </row>
      </sheetData>
      <sheetData sheetId="483">
        <row r="9">
          <cell r="A9" t="str">
            <v>A</v>
          </cell>
        </row>
      </sheetData>
      <sheetData sheetId="484">
        <row r="9">
          <cell r="A9" t="str">
            <v>A</v>
          </cell>
        </row>
      </sheetData>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ow r="9">
          <cell r="A9" t="str">
            <v>A</v>
          </cell>
        </row>
      </sheetData>
      <sheetData sheetId="501">
        <row r="9">
          <cell r="A9" t="str">
            <v>A</v>
          </cell>
        </row>
      </sheetData>
      <sheetData sheetId="502" refreshError="1"/>
      <sheetData sheetId="503" refreshError="1"/>
      <sheetData sheetId="504" refreshError="1"/>
      <sheetData sheetId="505" refreshError="1"/>
      <sheetData sheetId="506"/>
      <sheetData sheetId="507" refreshError="1"/>
      <sheetData sheetId="508" refreshError="1"/>
      <sheetData sheetId="509"/>
      <sheetData sheetId="510"/>
      <sheetData sheetId="511"/>
      <sheetData sheetId="512"/>
      <sheetData sheetId="513"/>
      <sheetData sheetId="514" refreshError="1"/>
      <sheetData sheetId="515" refreshError="1"/>
      <sheetData sheetId="516" refreshError="1"/>
      <sheetData sheetId="517"/>
      <sheetData sheetId="518"/>
      <sheetData sheetId="519" refreshError="1"/>
      <sheetData sheetId="520"/>
      <sheetData sheetId="521" refreshError="1"/>
      <sheetData sheetId="522" refreshError="1"/>
      <sheetData sheetId="523"/>
      <sheetData sheetId="524"/>
      <sheetData sheetId="525" refreshError="1"/>
      <sheetData sheetId="526" refreshError="1"/>
      <sheetData sheetId="527"/>
      <sheetData sheetId="528" refreshError="1"/>
      <sheetData sheetId="529"/>
      <sheetData sheetId="530"/>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ow r="9">
          <cell r="A9" t="str">
            <v>A</v>
          </cell>
        </row>
      </sheetData>
      <sheetData sheetId="560" refreshError="1"/>
      <sheetData sheetId="561" refreshError="1"/>
      <sheetData sheetId="562" refreshError="1"/>
      <sheetData sheetId="563">
        <row r="9">
          <cell r="A9" t="str">
            <v>A</v>
          </cell>
        </row>
      </sheetData>
      <sheetData sheetId="564" refreshError="1"/>
      <sheetData sheetId="565" refreshError="1"/>
      <sheetData sheetId="566" refreshError="1"/>
      <sheetData sheetId="567" refreshError="1"/>
      <sheetData sheetId="568" refreshError="1"/>
      <sheetData sheetId="569">
        <row r="9">
          <cell r="A9" t="str">
            <v>A</v>
          </cell>
        </row>
      </sheetData>
      <sheetData sheetId="570" refreshError="1"/>
      <sheetData sheetId="571" refreshError="1"/>
      <sheetData sheetId="572" refreshError="1"/>
      <sheetData sheetId="573" refreshError="1"/>
      <sheetData sheetId="574">
        <row r="9">
          <cell r="A9" t="str">
            <v>A</v>
          </cell>
        </row>
      </sheetData>
      <sheetData sheetId="575">
        <row r="9">
          <cell r="A9" t="str">
            <v>A</v>
          </cell>
        </row>
      </sheetData>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ow r="9">
          <cell r="A9" t="str">
            <v>A</v>
          </cell>
        </row>
      </sheetData>
      <sheetData sheetId="620">
        <row r="9">
          <cell r="A9" t="str">
            <v>A</v>
          </cell>
        </row>
      </sheetData>
      <sheetData sheetId="621">
        <row r="9">
          <cell r="A9" t="str">
            <v>A</v>
          </cell>
        </row>
      </sheetData>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ow r="9">
          <cell r="A9" t="str">
            <v>A</v>
          </cell>
        </row>
      </sheetData>
      <sheetData sheetId="677" refreshError="1"/>
      <sheetData sheetId="678">
        <row r="9">
          <cell r="A9" t="str">
            <v>A</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ow r="9">
          <cell r="A9" t="str">
            <v>A</v>
          </cell>
        </row>
      </sheetData>
      <sheetData sheetId="735" refreshError="1"/>
      <sheetData sheetId="736" refreshError="1"/>
      <sheetData sheetId="737">
        <row r="9">
          <cell r="A9" t="str">
            <v>A</v>
          </cell>
        </row>
      </sheetData>
      <sheetData sheetId="738">
        <row r="9">
          <cell r="A9" t="str">
            <v>A</v>
          </cell>
        </row>
      </sheetData>
      <sheetData sheetId="739">
        <row r="9">
          <cell r="A9" t="str">
            <v>A</v>
          </cell>
        </row>
      </sheetData>
      <sheetData sheetId="740">
        <row r="9">
          <cell r="A9" t="str">
            <v>A</v>
          </cell>
        </row>
      </sheetData>
      <sheetData sheetId="741">
        <row r="9">
          <cell r="A9" t="str">
            <v>A</v>
          </cell>
        </row>
      </sheetData>
      <sheetData sheetId="742">
        <row r="9">
          <cell r="A9" t="str">
            <v>A</v>
          </cell>
        </row>
      </sheetData>
      <sheetData sheetId="743">
        <row r="9">
          <cell r="A9" t="str">
            <v>A</v>
          </cell>
        </row>
      </sheetData>
      <sheetData sheetId="744">
        <row r="9">
          <cell r="A9" t="str">
            <v>A</v>
          </cell>
        </row>
      </sheetData>
      <sheetData sheetId="745">
        <row r="9">
          <cell r="A9" t="str">
            <v>A</v>
          </cell>
        </row>
      </sheetData>
      <sheetData sheetId="746">
        <row r="9">
          <cell r="A9" t="str">
            <v>A</v>
          </cell>
        </row>
      </sheetData>
      <sheetData sheetId="747">
        <row r="9">
          <cell r="A9" t="str">
            <v>A</v>
          </cell>
        </row>
      </sheetData>
      <sheetData sheetId="748">
        <row r="9">
          <cell r="A9" t="str">
            <v>A</v>
          </cell>
        </row>
      </sheetData>
      <sheetData sheetId="749">
        <row r="9">
          <cell r="A9" t="str">
            <v>A</v>
          </cell>
        </row>
      </sheetData>
      <sheetData sheetId="750">
        <row r="9">
          <cell r="A9" t="str">
            <v>A</v>
          </cell>
        </row>
      </sheetData>
      <sheetData sheetId="751">
        <row r="9">
          <cell r="A9" t="str">
            <v>A</v>
          </cell>
        </row>
      </sheetData>
      <sheetData sheetId="752">
        <row r="9">
          <cell r="A9" t="str">
            <v>A</v>
          </cell>
        </row>
      </sheetData>
      <sheetData sheetId="753">
        <row r="9">
          <cell r="A9" t="str">
            <v>A</v>
          </cell>
        </row>
      </sheetData>
      <sheetData sheetId="754">
        <row r="9">
          <cell r="A9" t="str">
            <v>A</v>
          </cell>
        </row>
      </sheetData>
      <sheetData sheetId="755">
        <row r="9">
          <cell r="A9" t="str">
            <v>A</v>
          </cell>
        </row>
      </sheetData>
      <sheetData sheetId="756">
        <row r="9">
          <cell r="A9" t="str">
            <v>A</v>
          </cell>
        </row>
      </sheetData>
      <sheetData sheetId="757">
        <row r="9">
          <cell r="A9" t="str">
            <v>A</v>
          </cell>
        </row>
      </sheetData>
      <sheetData sheetId="758">
        <row r="9">
          <cell r="A9" t="str">
            <v>A</v>
          </cell>
        </row>
      </sheetData>
      <sheetData sheetId="759">
        <row r="9">
          <cell r="A9" t="str">
            <v>A</v>
          </cell>
        </row>
      </sheetData>
      <sheetData sheetId="760">
        <row r="9">
          <cell r="A9" t="str">
            <v>A</v>
          </cell>
        </row>
      </sheetData>
      <sheetData sheetId="761">
        <row r="9">
          <cell r="A9" t="str">
            <v>A</v>
          </cell>
        </row>
      </sheetData>
      <sheetData sheetId="762">
        <row r="9">
          <cell r="A9" t="str">
            <v>A</v>
          </cell>
        </row>
      </sheetData>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ow r="9">
          <cell r="A9" t="str">
            <v>A</v>
          </cell>
        </row>
      </sheetData>
      <sheetData sheetId="852">
        <row r="9">
          <cell r="A9" t="str">
            <v>A</v>
          </cell>
        </row>
      </sheetData>
      <sheetData sheetId="853">
        <row r="9">
          <cell r="A9" t="str">
            <v>A</v>
          </cell>
        </row>
      </sheetData>
      <sheetData sheetId="854">
        <row r="9">
          <cell r="A9" t="str">
            <v>A</v>
          </cell>
        </row>
      </sheetData>
      <sheetData sheetId="855">
        <row r="9">
          <cell r="A9" t="str">
            <v>A</v>
          </cell>
        </row>
      </sheetData>
      <sheetData sheetId="856">
        <row r="9">
          <cell r="A9" t="str">
            <v>A</v>
          </cell>
        </row>
      </sheetData>
      <sheetData sheetId="857">
        <row r="9">
          <cell r="A9" t="str">
            <v>A</v>
          </cell>
        </row>
      </sheetData>
      <sheetData sheetId="858">
        <row r="9">
          <cell r="A9" t="str">
            <v>A</v>
          </cell>
        </row>
      </sheetData>
      <sheetData sheetId="859">
        <row r="9">
          <cell r="A9" t="str">
            <v>A</v>
          </cell>
        </row>
      </sheetData>
      <sheetData sheetId="860">
        <row r="9">
          <cell r="A9" t="str">
            <v>A</v>
          </cell>
        </row>
      </sheetData>
      <sheetData sheetId="861">
        <row r="9">
          <cell r="A9" t="str">
            <v>A</v>
          </cell>
        </row>
      </sheetData>
      <sheetData sheetId="862">
        <row r="9">
          <cell r="A9" t="str">
            <v>A</v>
          </cell>
        </row>
      </sheetData>
      <sheetData sheetId="863">
        <row r="9">
          <cell r="A9" t="str">
            <v>A</v>
          </cell>
        </row>
      </sheetData>
      <sheetData sheetId="864" refreshError="1"/>
      <sheetData sheetId="865" refreshError="1"/>
      <sheetData sheetId="866" refreshError="1"/>
      <sheetData sheetId="867" refreshError="1"/>
      <sheetData sheetId="868" refreshError="1"/>
      <sheetData sheetId="869">
        <row r="9">
          <cell r="A9" t="str">
            <v>A</v>
          </cell>
        </row>
      </sheetData>
      <sheetData sheetId="870">
        <row r="9">
          <cell r="A9" t="str">
            <v>A</v>
          </cell>
        </row>
      </sheetData>
      <sheetData sheetId="871">
        <row r="9">
          <cell r="A9" t="str">
            <v>A</v>
          </cell>
        </row>
      </sheetData>
      <sheetData sheetId="872">
        <row r="9">
          <cell r="A9" t="str">
            <v>A</v>
          </cell>
        </row>
      </sheetData>
      <sheetData sheetId="873">
        <row r="9">
          <cell r="A9" t="str">
            <v>A</v>
          </cell>
        </row>
      </sheetData>
      <sheetData sheetId="874">
        <row r="9">
          <cell r="A9" t="str">
            <v>A</v>
          </cell>
        </row>
      </sheetData>
      <sheetData sheetId="875">
        <row r="9">
          <cell r="A9" t="str">
            <v>A</v>
          </cell>
        </row>
      </sheetData>
      <sheetData sheetId="876">
        <row r="9">
          <cell r="A9" t="str">
            <v>A</v>
          </cell>
        </row>
      </sheetData>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ow r="9">
          <cell r="A9" t="str">
            <v>A</v>
          </cell>
        </row>
      </sheetData>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row r="9">
          <cell r="A9" t="str">
            <v>A</v>
          </cell>
        </row>
      </sheetData>
      <sheetData sheetId="1005" refreshError="1"/>
      <sheetData sheetId="1006" refreshError="1"/>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efreshError="1"/>
      <sheetData sheetId="1013" refreshError="1"/>
      <sheetData sheetId="1014" refreshError="1"/>
      <sheetData sheetId="1015">
        <row r="9">
          <cell r="A9" t="str">
            <v>A</v>
          </cell>
        </row>
      </sheetData>
      <sheetData sheetId="1016">
        <row r="9">
          <cell r="A9" t="str">
            <v>A</v>
          </cell>
        </row>
      </sheetData>
      <sheetData sheetId="1017" refreshError="1"/>
      <sheetData sheetId="1018" refreshError="1"/>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efreshError="1"/>
      <sheetData sheetId="1030" refreshError="1"/>
      <sheetData sheetId="1031" refreshError="1"/>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efreshError="1"/>
      <sheetData sheetId="1322" refreshError="1"/>
      <sheetData sheetId="1323" refreshError="1"/>
      <sheetData sheetId="1324" refreshError="1"/>
      <sheetData sheetId="1325" refreshError="1"/>
      <sheetData sheetId="1326" refreshError="1"/>
      <sheetData sheetId="1327" refreshError="1"/>
      <sheetData sheetId="1328">
        <row r="9">
          <cell r="A9" t="str">
            <v>A</v>
          </cell>
        </row>
      </sheetData>
      <sheetData sheetId="1329">
        <row r="9">
          <cell r="A9" t="str">
            <v>A</v>
          </cell>
        </row>
      </sheetData>
      <sheetData sheetId="1330" refreshError="1"/>
      <sheetData sheetId="1331" refreshError="1"/>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ow r="9">
          <cell r="A9" t="str">
            <v>A</v>
          </cell>
        </row>
      </sheetData>
      <sheetData sheetId="1353">
        <row r="9">
          <cell r="A9" t="str">
            <v>A</v>
          </cell>
        </row>
      </sheetData>
      <sheetData sheetId="1354">
        <row r="9">
          <cell r="A9" t="str">
            <v>A</v>
          </cell>
        </row>
      </sheetData>
      <sheetData sheetId="1355" refreshError="1"/>
      <sheetData sheetId="1356" refreshError="1"/>
      <sheetData sheetId="1357">
        <row r="9">
          <cell r="A9" t="str">
            <v>A</v>
          </cell>
        </row>
      </sheetData>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ow r="9">
          <cell r="A9" t="str">
            <v>A</v>
          </cell>
        </row>
      </sheetData>
      <sheetData sheetId="1371">
        <row r="9">
          <cell r="A9" t="str">
            <v>A</v>
          </cell>
        </row>
      </sheetData>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ow r="9">
          <cell r="A9" t="str">
            <v>A</v>
          </cell>
        </row>
      </sheetData>
      <sheetData sheetId="1394">
        <row r="9">
          <cell r="A9" t="str">
            <v>A</v>
          </cell>
        </row>
      </sheetData>
      <sheetData sheetId="1395">
        <row r="9">
          <cell r="A9" t="str">
            <v>A</v>
          </cell>
        </row>
      </sheetData>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ow r="9">
          <cell r="A9" t="str">
            <v>A</v>
          </cell>
        </row>
      </sheetData>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ow r="9">
          <cell r="A9" t="str">
            <v>A</v>
          </cell>
        </row>
      </sheetData>
      <sheetData sheetId="1452">
        <row r="9">
          <cell r="A9" t="str">
            <v>A</v>
          </cell>
        </row>
      </sheetData>
      <sheetData sheetId="1453" refreshError="1"/>
      <sheetData sheetId="1454" refreshError="1"/>
      <sheetData sheetId="1455" refreshError="1"/>
      <sheetData sheetId="1456" refreshError="1"/>
      <sheetData sheetId="1457" refreshError="1"/>
      <sheetData sheetId="1458">
        <row r="9">
          <cell r="A9" t="str">
            <v>A</v>
          </cell>
        </row>
      </sheetData>
      <sheetData sheetId="1459">
        <row r="9">
          <cell r="A9" t="str">
            <v>A</v>
          </cell>
        </row>
      </sheetData>
      <sheetData sheetId="1460" refreshError="1"/>
      <sheetData sheetId="1461" refreshError="1"/>
      <sheetData sheetId="1462" refreshError="1"/>
      <sheetData sheetId="1463" refreshError="1"/>
      <sheetData sheetId="1464" refreshError="1"/>
      <sheetData sheetId="1465">
        <row r="9">
          <cell r="A9" t="str">
            <v>A</v>
          </cell>
        </row>
      </sheetData>
      <sheetData sheetId="1466">
        <row r="9">
          <cell r="A9" t="str">
            <v>A</v>
          </cell>
        </row>
      </sheetData>
      <sheetData sheetId="1467">
        <row r="9">
          <cell r="A9" t="str">
            <v>A</v>
          </cell>
        </row>
      </sheetData>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ow r="9">
          <cell r="A9" t="str">
            <v>A</v>
          </cell>
        </row>
      </sheetData>
      <sheetData sheetId="1479">
        <row r="9">
          <cell r="A9" t="str">
            <v>A</v>
          </cell>
        </row>
      </sheetData>
      <sheetData sheetId="1480">
        <row r="9">
          <cell r="A9" t="str">
            <v>A</v>
          </cell>
        </row>
      </sheetData>
      <sheetData sheetId="1481">
        <row r="9">
          <cell r="A9" t="str">
            <v>A</v>
          </cell>
        </row>
      </sheetData>
      <sheetData sheetId="1482">
        <row r="9">
          <cell r="A9" t="str">
            <v>A</v>
          </cell>
        </row>
      </sheetData>
      <sheetData sheetId="1483">
        <row r="9">
          <cell r="A9" t="str">
            <v>A</v>
          </cell>
        </row>
      </sheetData>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ow r="9">
          <cell r="A9" t="str">
            <v>A</v>
          </cell>
        </row>
      </sheetData>
      <sheetData sheetId="1510">
        <row r="9">
          <cell r="A9" t="str">
            <v>A</v>
          </cell>
        </row>
      </sheetData>
      <sheetData sheetId="1511">
        <row r="9">
          <cell r="A9" t="str">
            <v>A</v>
          </cell>
        </row>
      </sheetData>
      <sheetData sheetId="1512">
        <row r="9">
          <cell r="A9" t="str">
            <v>A</v>
          </cell>
        </row>
      </sheetData>
      <sheetData sheetId="1513">
        <row r="9">
          <cell r="A9" t="str">
            <v>A</v>
          </cell>
        </row>
      </sheetData>
      <sheetData sheetId="1514">
        <row r="9">
          <cell r="A9" t="str">
            <v>A</v>
          </cell>
        </row>
      </sheetData>
      <sheetData sheetId="1515">
        <row r="9">
          <cell r="A9" t="str">
            <v>A</v>
          </cell>
        </row>
      </sheetData>
      <sheetData sheetId="1516">
        <row r="9">
          <cell r="A9" t="str">
            <v>A</v>
          </cell>
        </row>
      </sheetData>
      <sheetData sheetId="1517">
        <row r="9">
          <cell r="A9" t="str">
            <v>A</v>
          </cell>
        </row>
      </sheetData>
      <sheetData sheetId="1518">
        <row r="9">
          <cell r="A9" t="str">
            <v>A</v>
          </cell>
        </row>
      </sheetData>
      <sheetData sheetId="1519">
        <row r="9">
          <cell r="A9" t="str">
            <v>A</v>
          </cell>
        </row>
      </sheetData>
      <sheetData sheetId="1520">
        <row r="9">
          <cell r="A9" t="str">
            <v>A</v>
          </cell>
        </row>
      </sheetData>
      <sheetData sheetId="1521">
        <row r="9">
          <cell r="A9" t="str">
            <v>A</v>
          </cell>
        </row>
      </sheetData>
      <sheetData sheetId="1522" refreshError="1"/>
      <sheetData sheetId="1523" refreshError="1"/>
      <sheetData sheetId="1524" refreshError="1"/>
      <sheetData sheetId="1525" refreshError="1"/>
      <sheetData sheetId="1526" refreshError="1"/>
      <sheetData sheetId="1527">
        <row r="9">
          <cell r="A9" t="str">
            <v>A</v>
          </cell>
        </row>
      </sheetData>
      <sheetData sheetId="1528">
        <row r="9">
          <cell r="A9" t="str">
            <v>A</v>
          </cell>
        </row>
      </sheetData>
      <sheetData sheetId="1529">
        <row r="9">
          <cell r="A9" t="str">
            <v>A</v>
          </cell>
        </row>
      </sheetData>
      <sheetData sheetId="1530">
        <row r="9">
          <cell r="A9" t="str">
            <v>A</v>
          </cell>
        </row>
      </sheetData>
      <sheetData sheetId="1531">
        <row r="9">
          <cell r="A9" t="str">
            <v>A</v>
          </cell>
        </row>
      </sheetData>
      <sheetData sheetId="1532">
        <row r="9">
          <cell r="A9" t="str">
            <v>A</v>
          </cell>
        </row>
      </sheetData>
      <sheetData sheetId="1533">
        <row r="9">
          <cell r="A9" t="str">
            <v>A</v>
          </cell>
        </row>
      </sheetData>
      <sheetData sheetId="1534">
        <row r="9">
          <cell r="A9" t="str">
            <v>A</v>
          </cell>
        </row>
      </sheetData>
      <sheetData sheetId="1535">
        <row r="9">
          <cell r="A9" t="str">
            <v>A</v>
          </cell>
        </row>
      </sheetData>
      <sheetData sheetId="1536">
        <row r="9">
          <cell r="A9" t="str">
            <v>A</v>
          </cell>
        </row>
      </sheetData>
      <sheetData sheetId="1537">
        <row r="9">
          <cell r="A9" t="str">
            <v>A</v>
          </cell>
        </row>
      </sheetData>
      <sheetData sheetId="1538">
        <row r="9">
          <cell r="A9" t="str">
            <v>A</v>
          </cell>
        </row>
      </sheetData>
      <sheetData sheetId="1539">
        <row r="9">
          <cell r="A9" t="str">
            <v>A</v>
          </cell>
        </row>
      </sheetData>
      <sheetData sheetId="1540">
        <row r="9">
          <cell r="A9" t="str">
            <v>A</v>
          </cell>
        </row>
      </sheetData>
      <sheetData sheetId="1541">
        <row r="9">
          <cell r="A9" t="str">
            <v>A</v>
          </cell>
        </row>
      </sheetData>
      <sheetData sheetId="1542">
        <row r="9">
          <cell r="A9" t="str">
            <v>A</v>
          </cell>
        </row>
      </sheetData>
      <sheetData sheetId="1543">
        <row r="9">
          <cell r="A9" t="str">
            <v>A</v>
          </cell>
        </row>
      </sheetData>
      <sheetData sheetId="1544">
        <row r="9">
          <cell r="A9" t="str">
            <v>A</v>
          </cell>
        </row>
      </sheetData>
      <sheetData sheetId="1545">
        <row r="9">
          <cell r="A9" t="str">
            <v>A</v>
          </cell>
        </row>
      </sheetData>
      <sheetData sheetId="1546">
        <row r="9">
          <cell r="A9" t="str">
            <v>A</v>
          </cell>
        </row>
      </sheetData>
      <sheetData sheetId="1547">
        <row r="9">
          <cell r="A9" t="str">
            <v>A</v>
          </cell>
        </row>
      </sheetData>
      <sheetData sheetId="1548">
        <row r="9">
          <cell r="A9" t="str">
            <v>A</v>
          </cell>
        </row>
      </sheetData>
      <sheetData sheetId="1549">
        <row r="9">
          <cell r="A9" t="str">
            <v>A</v>
          </cell>
        </row>
      </sheetData>
      <sheetData sheetId="1550">
        <row r="9">
          <cell r="A9" t="str">
            <v>A</v>
          </cell>
        </row>
      </sheetData>
      <sheetData sheetId="1551">
        <row r="9">
          <cell r="A9" t="str">
            <v>A</v>
          </cell>
        </row>
      </sheetData>
      <sheetData sheetId="1552">
        <row r="9">
          <cell r="A9" t="str">
            <v>A</v>
          </cell>
        </row>
      </sheetData>
      <sheetData sheetId="1553">
        <row r="9">
          <cell r="A9" t="str">
            <v>A</v>
          </cell>
        </row>
      </sheetData>
      <sheetData sheetId="1554">
        <row r="9">
          <cell r="A9" t="str">
            <v>A</v>
          </cell>
        </row>
      </sheetData>
      <sheetData sheetId="1555">
        <row r="9">
          <cell r="A9" t="str">
            <v>A</v>
          </cell>
        </row>
      </sheetData>
      <sheetData sheetId="1556">
        <row r="9">
          <cell r="A9" t="str">
            <v>A</v>
          </cell>
        </row>
      </sheetData>
      <sheetData sheetId="1557">
        <row r="9">
          <cell r="A9" t="str">
            <v>A</v>
          </cell>
        </row>
      </sheetData>
      <sheetData sheetId="1558">
        <row r="9">
          <cell r="A9" t="str">
            <v>A</v>
          </cell>
        </row>
      </sheetData>
      <sheetData sheetId="1559">
        <row r="9">
          <cell r="A9" t="str">
            <v>A</v>
          </cell>
        </row>
      </sheetData>
      <sheetData sheetId="1560">
        <row r="9">
          <cell r="A9" t="str">
            <v>A</v>
          </cell>
        </row>
      </sheetData>
      <sheetData sheetId="1561">
        <row r="9">
          <cell r="A9" t="str">
            <v>A</v>
          </cell>
        </row>
      </sheetData>
      <sheetData sheetId="1562">
        <row r="9">
          <cell r="A9" t="str">
            <v>A</v>
          </cell>
        </row>
      </sheetData>
      <sheetData sheetId="1563">
        <row r="9">
          <cell r="A9" t="str">
            <v>A</v>
          </cell>
        </row>
      </sheetData>
      <sheetData sheetId="1564">
        <row r="9">
          <cell r="A9" t="str">
            <v>A</v>
          </cell>
        </row>
      </sheetData>
      <sheetData sheetId="1565">
        <row r="9">
          <cell r="A9" t="str">
            <v>A</v>
          </cell>
        </row>
      </sheetData>
      <sheetData sheetId="1566">
        <row r="9">
          <cell r="A9" t="str">
            <v>A</v>
          </cell>
        </row>
      </sheetData>
      <sheetData sheetId="1567">
        <row r="9">
          <cell r="A9" t="str">
            <v>A</v>
          </cell>
        </row>
      </sheetData>
      <sheetData sheetId="1568">
        <row r="9">
          <cell r="A9" t="str">
            <v>A</v>
          </cell>
        </row>
      </sheetData>
      <sheetData sheetId="1569">
        <row r="9">
          <cell r="A9" t="str">
            <v>A</v>
          </cell>
        </row>
      </sheetData>
      <sheetData sheetId="1570">
        <row r="9">
          <cell r="A9" t="str">
            <v>A</v>
          </cell>
        </row>
      </sheetData>
      <sheetData sheetId="1571">
        <row r="9">
          <cell r="A9" t="str">
            <v>A</v>
          </cell>
        </row>
      </sheetData>
      <sheetData sheetId="1572">
        <row r="9">
          <cell r="A9" t="str">
            <v>A</v>
          </cell>
        </row>
      </sheetData>
      <sheetData sheetId="1573">
        <row r="9">
          <cell r="A9" t="str">
            <v>A</v>
          </cell>
        </row>
      </sheetData>
      <sheetData sheetId="1574">
        <row r="9">
          <cell r="A9" t="str">
            <v>A</v>
          </cell>
        </row>
      </sheetData>
      <sheetData sheetId="1575">
        <row r="9">
          <cell r="A9" t="str">
            <v>A</v>
          </cell>
        </row>
      </sheetData>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ow r="9">
          <cell r="A9" t="str">
            <v>A</v>
          </cell>
        </row>
      </sheetData>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ow r="9">
          <cell r="A9" t="str">
            <v>A</v>
          </cell>
        </row>
      </sheetData>
      <sheetData sheetId="1927">
        <row r="9">
          <cell r="A9" t="str">
            <v>A</v>
          </cell>
        </row>
      </sheetData>
      <sheetData sheetId="1928">
        <row r="9">
          <cell r="A9" t="str">
            <v>A</v>
          </cell>
        </row>
      </sheetData>
      <sheetData sheetId="1929">
        <row r="9">
          <cell r="A9" t="str">
            <v>A</v>
          </cell>
        </row>
      </sheetData>
      <sheetData sheetId="1930">
        <row r="9">
          <cell r="A9" t="str">
            <v>A</v>
          </cell>
        </row>
      </sheetData>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ow r="9">
          <cell r="A9" t="str">
            <v>A</v>
          </cell>
        </row>
      </sheetData>
      <sheetData sheetId="1964">
        <row r="9">
          <cell r="A9" t="str">
            <v>A</v>
          </cell>
        </row>
      </sheetData>
      <sheetData sheetId="1965">
        <row r="9">
          <cell r="A9" t="str">
            <v>A</v>
          </cell>
        </row>
      </sheetData>
      <sheetData sheetId="1966">
        <row r="9">
          <cell r="A9" t="str">
            <v>A</v>
          </cell>
        </row>
      </sheetData>
      <sheetData sheetId="1967">
        <row r="9">
          <cell r="A9" t="str">
            <v>A</v>
          </cell>
        </row>
      </sheetData>
      <sheetData sheetId="1968">
        <row r="9">
          <cell r="A9" t="str">
            <v>A</v>
          </cell>
        </row>
      </sheetData>
      <sheetData sheetId="1969">
        <row r="9">
          <cell r="A9" t="str">
            <v>A</v>
          </cell>
        </row>
      </sheetData>
      <sheetData sheetId="1970">
        <row r="9">
          <cell r="A9" t="str">
            <v>A</v>
          </cell>
        </row>
      </sheetData>
      <sheetData sheetId="1971">
        <row r="9">
          <cell r="A9" t="str">
            <v>A</v>
          </cell>
        </row>
      </sheetData>
      <sheetData sheetId="1972">
        <row r="9">
          <cell r="A9" t="str">
            <v>A</v>
          </cell>
        </row>
      </sheetData>
      <sheetData sheetId="1973">
        <row r="9">
          <cell r="A9" t="str">
            <v>A</v>
          </cell>
        </row>
      </sheetData>
      <sheetData sheetId="1974">
        <row r="9">
          <cell r="A9" t="str">
            <v>A</v>
          </cell>
        </row>
      </sheetData>
      <sheetData sheetId="1975">
        <row r="9">
          <cell r="A9" t="str">
            <v>A</v>
          </cell>
        </row>
      </sheetData>
      <sheetData sheetId="1976">
        <row r="9">
          <cell r="A9" t="str">
            <v>A</v>
          </cell>
        </row>
      </sheetData>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ow r="9">
          <cell r="A9" t="str">
            <v>A</v>
          </cell>
        </row>
      </sheetData>
      <sheetData sheetId="2053">
        <row r="9">
          <cell r="A9" t="str">
            <v>A</v>
          </cell>
        </row>
      </sheetData>
      <sheetData sheetId="2054">
        <row r="9">
          <cell r="A9" t="str">
            <v>A</v>
          </cell>
        </row>
      </sheetData>
      <sheetData sheetId="2055">
        <row r="9">
          <cell r="A9" t="str">
            <v>A</v>
          </cell>
        </row>
      </sheetData>
      <sheetData sheetId="2056">
        <row r="9">
          <cell r="A9" t="str">
            <v>A</v>
          </cell>
        </row>
      </sheetData>
      <sheetData sheetId="2057">
        <row r="9">
          <cell r="A9" t="str">
            <v>A</v>
          </cell>
        </row>
      </sheetData>
      <sheetData sheetId="2058">
        <row r="9">
          <cell r="A9" t="str">
            <v>A</v>
          </cell>
        </row>
      </sheetData>
      <sheetData sheetId="2059">
        <row r="9">
          <cell r="A9" t="str">
            <v>A</v>
          </cell>
        </row>
      </sheetData>
      <sheetData sheetId="2060">
        <row r="9">
          <cell r="A9" t="str">
            <v>A</v>
          </cell>
        </row>
      </sheetData>
      <sheetData sheetId="2061">
        <row r="9">
          <cell r="A9" t="str">
            <v>A</v>
          </cell>
        </row>
      </sheetData>
      <sheetData sheetId="2062">
        <row r="9">
          <cell r="A9" t="str">
            <v>A</v>
          </cell>
        </row>
      </sheetData>
      <sheetData sheetId="2063">
        <row r="9">
          <cell r="A9" t="str">
            <v>A</v>
          </cell>
        </row>
      </sheetData>
      <sheetData sheetId="2064">
        <row r="9">
          <cell r="A9" t="str">
            <v>A</v>
          </cell>
        </row>
      </sheetData>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ow r="9">
          <cell r="A9" t="str">
            <v>A</v>
          </cell>
        </row>
      </sheetData>
      <sheetData sheetId="2413">
        <row r="9">
          <cell r="A9" t="str">
            <v>A</v>
          </cell>
        </row>
      </sheetData>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ow r="9">
          <cell r="A9" t="str">
            <v>A</v>
          </cell>
        </row>
      </sheetData>
      <sheetData sheetId="2438">
        <row r="9">
          <cell r="A9" t="str">
            <v>A</v>
          </cell>
        </row>
      </sheetData>
      <sheetData sheetId="2439">
        <row r="9">
          <cell r="A9" t="str">
            <v>A</v>
          </cell>
        </row>
      </sheetData>
      <sheetData sheetId="2440">
        <row r="9">
          <cell r="A9" t="str">
            <v>A</v>
          </cell>
        </row>
      </sheetData>
      <sheetData sheetId="2441">
        <row r="9">
          <cell r="A9" t="str">
            <v>A</v>
          </cell>
        </row>
      </sheetData>
      <sheetData sheetId="2442">
        <row r="9">
          <cell r="A9" t="str">
            <v>A</v>
          </cell>
        </row>
      </sheetData>
      <sheetData sheetId="2443">
        <row r="9">
          <cell r="A9" t="str">
            <v>A</v>
          </cell>
        </row>
      </sheetData>
      <sheetData sheetId="2444">
        <row r="9">
          <cell r="A9" t="str">
            <v>A</v>
          </cell>
        </row>
      </sheetData>
      <sheetData sheetId="2445">
        <row r="9">
          <cell r="A9" t="str">
            <v>A</v>
          </cell>
        </row>
      </sheetData>
      <sheetData sheetId="2446">
        <row r="9">
          <cell r="A9" t="str">
            <v>A</v>
          </cell>
        </row>
      </sheetData>
      <sheetData sheetId="2447">
        <row r="9">
          <cell r="A9" t="str">
            <v>A</v>
          </cell>
        </row>
      </sheetData>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ow r="9">
          <cell r="A9" t="str">
            <v>A</v>
          </cell>
        </row>
      </sheetData>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ow r="9">
          <cell r="A9" t="str">
            <v>A</v>
          </cell>
        </row>
      </sheetData>
      <sheetData sheetId="2527" refreshError="1"/>
      <sheetData sheetId="2528" refreshError="1"/>
      <sheetData sheetId="2529" refreshError="1"/>
      <sheetData sheetId="2530" refreshError="1"/>
      <sheetData sheetId="2531" refreshError="1"/>
      <sheetData sheetId="2532">
        <row r="9">
          <cell r="A9" t="str">
            <v>A</v>
          </cell>
        </row>
      </sheetData>
      <sheetData sheetId="2533">
        <row r="9">
          <cell r="A9" t="str">
            <v>A</v>
          </cell>
        </row>
      </sheetData>
      <sheetData sheetId="2534">
        <row r="9">
          <cell r="A9" t="str">
            <v>A</v>
          </cell>
        </row>
      </sheetData>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efreshError="1"/>
      <sheetData sheetId="2572" refreshError="1"/>
      <sheetData sheetId="2573" refreshError="1"/>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ow r="9">
          <cell r="A9" t="str">
            <v>A</v>
          </cell>
        </row>
      </sheetData>
      <sheetData sheetId="2612">
        <row r="9">
          <cell r="A9" t="str">
            <v>A</v>
          </cell>
        </row>
      </sheetData>
      <sheetData sheetId="2613">
        <row r="9">
          <cell r="A9" t="str">
            <v>A</v>
          </cell>
        </row>
      </sheetData>
      <sheetData sheetId="2614">
        <row r="9">
          <cell r="A9" t="str">
            <v>A</v>
          </cell>
        </row>
      </sheetData>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ow r="9">
          <cell r="A9" t="str">
            <v>A</v>
          </cell>
        </row>
      </sheetData>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sheetData sheetId="3235"/>
      <sheetData sheetId="3236"/>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sheetData sheetId="3331"/>
      <sheetData sheetId="3332"/>
      <sheetData sheetId="3333"/>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sheetData sheetId="3396">
        <row r="9">
          <cell r="A9" t="str">
            <v>A</v>
          </cell>
        </row>
      </sheetData>
      <sheetData sheetId="3397">
        <row r="9">
          <cell r="A9" t="str">
            <v>A</v>
          </cell>
        </row>
      </sheetData>
      <sheetData sheetId="3398">
        <row r="9">
          <cell r="A9" t="str">
            <v>A</v>
          </cell>
        </row>
      </sheetData>
      <sheetData sheetId="3399">
        <row r="9">
          <cell r="A9" t="str">
            <v>A</v>
          </cell>
        </row>
      </sheetData>
      <sheetData sheetId="3400">
        <row r="9">
          <cell r="A9" t="str">
            <v>A</v>
          </cell>
        </row>
      </sheetData>
      <sheetData sheetId="3401">
        <row r="9">
          <cell r="A9" t="str">
            <v>A</v>
          </cell>
        </row>
      </sheetData>
      <sheetData sheetId="3402">
        <row r="9">
          <cell r="A9" t="str">
            <v>A</v>
          </cell>
        </row>
      </sheetData>
      <sheetData sheetId="3403"/>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sheetData sheetId="3971" refreshError="1"/>
      <sheetData sheetId="3972" refreshError="1"/>
      <sheetData sheetId="3973">
        <row r="9">
          <cell r="A9" t="str">
            <v>A</v>
          </cell>
        </row>
      </sheetData>
      <sheetData sheetId="3974">
        <row r="9">
          <cell r="A9" t="str">
            <v>A</v>
          </cell>
        </row>
      </sheetData>
      <sheetData sheetId="3975">
        <row r="9">
          <cell r="A9" t="str">
            <v>A</v>
          </cell>
        </row>
      </sheetData>
      <sheetData sheetId="3976">
        <row r="9">
          <cell r="A9" t="str">
            <v>A</v>
          </cell>
        </row>
      </sheetData>
      <sheetData sheetId="3977">
        <row r="9">
          <cell r="A9" t="str">
            <v>A</v>
          </cell>
        </row>
      </sheetData>
      <sheetData sheetId="3978">
        <row r="9">
          <cell r="A9" t="str">
            <v>A</v>
          </cell>
        </row>
      </sheetData>
      <sheetData sheetId="3979">
        <row r="9">
          <cell r="A9" t="str">
            <v>A</v>
          </cell>
        </row>
      </sheetData>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ow r="9">
          <cell r="A9" t="str">
            <v>A</v>
          </cell>
        </row>
      </sheetData>
      <sheetData sheetId="4007">
        <row r="4">
          <cell r="A4" t="str">
            <v>BẢNG TÍNH TOÁN, ĐO BÓC KHỐI LƯỢNG HOÀN THÀNH ĐƯA VÀO QUYẾT TOÁN</v>
          </cell>
        </row>
      </sheetData>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ow r="9">
          <cell r="A9" t="str">
            <v>A</v>
          </cell>
        </row>
      </sheetData>
      <sheetData sheetId="4029">
        <row r="9">
          <cell r="A9" t="str">
            <v>A</v>
          </cell>
        </row>
      </sheetData>
      <sheetData sheetId="4030">
        <row r="9">
          <cell r="A9" t="str">
            <v>A</v>
          </cell>
        </row>
      </sheetData>
      <sheetData sheetId="4031">
        <row r="9">
          <cell r="A9" t="str">
            <v>A</v>
          </cell>
        </row>
      </sheetData>
      <sheetData sheetId="4032">
        <row r="9">
          <cell r="A9" t="str">
            <v>A</v>
          </cell>
        </row>
      </sheetData>
      <sheetData sheetId="4033">
        <row r="9">
          <cell r="A9" t="str">
            <v>A</v>
          </cell>
        </row>
      </sheetData>
      <sheetData sheetId="4034">
        <row r="9">
          <cell r="A9" t="str">
            <v>A</v>
          </cell>
        </row>
      </sheetData>
      <sheetData sheetId="4035">
        <row r="9">
          <cell r="A9" t="str">
            <v>A</v>
          </cell>
        </row>
      </sheetData>
      <sheetData sheetId="4036">
        <row r="9">
          <cell r="A9" t="str">
            <v>A</v>
          </cell>
        </row>
      </sheetData>
      <sheetData sheetId="4037">
        <row r="9">
          <cell r="A9" t="str">
            <v>A</v>
          </cell>
        </row>
      </sheetData>
      <sheetData sheetId="4038">
        <row r="9">
          <cell r="A9" t="str">
            <v>A</v>
          </cell>
        </row>
      </sheetData>
      <sheetData sheetId="4039">
        <row r="9">
          <cell r="A9" t="str">
            <v>A</v>
          </cell>
        </row>
      </sheetData>
      <sheetData sheetId="4040">
        <row r="9">
          <cell r="A9" t="str">
            <v>A</v>
          </cell>
        </row>
      </sheetData>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9">
          <cell r="A9" t="str">
            <v>A</v>
          </cell>
        </row>
      </sheetData>
      <sheetData sheetId="4085">
        <row r="9">
          <cell r="A9" t="str">
            <v>A</v>
          </cell>
        </row>
      </sheetData>
      <sheetData sheetId="4086">
        <row r="9">
          <cell r="A9" t="str">
            <v>A</v>
          </cell>
        </row>
      </sheetData>
      <sheetData sheetId="4087">
        <row r="9">
          <cell r="A9" t="str">
            <v>A</v>
          </cell>
        </row>
      </sheetData>
      <sheetData sheetId="4088">
        <row r="9">
          <cell r="A9" t="str">
            <v>A</v>
          </cell>
        </row>
      </sheetData>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ow r="9">
          <cell r="A9" t="str">
            <v>A</v>
          </cell>
        </row>
      </sheetData>
      <sheetData sheetId="4119">
        <row r="9">
          <cell r="A9" t="str">
            <v>A</v>
          </cell>
        </row>
      </sheetData>
      <sheetData sheetId="4120">
        <row r="9">
          <cell r="A9" t="str">
            <v>A</v>
          </cell>
        </row>
      </sheetData>
      <sheetData sheetId="4121">
        <row r="9">
          <cell r="A9" t="str">
            <v>A</v>
          </cell>
        </row>
      </sheetData>
      <sheetData sheetId="4122">
        <row r="9">
          <cell r="A9" t="str">
            <v>A</v>
          </cell>
        </row>
      </sheetData>
      <sheetData sheetId="4123">
        <row r="9">
          <cell r="A9" t="str">
            <v>A</v>
          </cell>
        </row>
      </sheetData>
      <sheetData sheetId="4124">
        <row r="9">
          <cell r="A9" t="str">
            <v>A</v>
          </cell>
        </row>
      </sheetData>
      <sheetData sheetId="4125">
        <row r="9">
          <cell r="A9" t="str">
            <v>A</v>
          </cell>
        </row>
      </sheetData>
      <sheetData sheetId="4126">
        <row r="9">
          <cell r="A9" t="str">
            <v>A</v>
          </cell>
        </row>
      </sheetData>
      <sheetData sheetId="4127">
        <row r="9">
          <cell r="A9" t="str">
            <v>A</v>
          </cell>
        </row>
      </sheetData>
      <sheetData sheetId="4128">
        <row r="9">
          <cell r="A9" t="str">
            <v>A</v>
          </cell>
        </row>
      </sheetData>
      <sheetData sheetId="4129">
        <row r="9">
          <cell r="A9" t="str">
            <v>A</v>
          </cell>
        </row>
      </sheetData>
      <sheetData sheetId="4130">
        <row r="9">
          <cell r="A9" t="str">
            <v>A</v>
          </cell>
        </row>
      </sheetData>
      <sheetData sheetId="4131">
        <row r="9">
          <cell r="A9" t="str">
            <v>A</v>
          </cell>
        </row>
      </sheetData>
      <sheetData sheetId="4132">
        <row r="9">
          <cell r="A9" t="str">
            <v>A</v>
          </cell>
        </row>
      </sheetData>
      <sheetData sheetId="4133">
        <row r="9">
          <cell r="A9" t="str">
            <v>A</v>
          </cell>
        </row>
      </sheetData>
      <sheetData sheetId="4134">
        <row r="9">
          <cell r="A9" t="str">
            <v>A</v>
          </cell>
        </row>
      </sheetData>
      <sheetData sheetId="4135">
        <row r="9">
          <cell r="A9" t="str">
            <v>A</v>
          </cell>
        </row>
      </sheetData>
      <sheetData sheetId="4136">
        <row r="9">
          <cell r="A9" t="str">
            <v>A</v>
          </cell>
        </row>
      </sheetData>
      <sheetData sheetId="4137">
        <row r="9">
          <cell r="A9" t="str">
            <v>A</v>
          </cell>
        </row>
      </sheetData>
      <sheetData sheetId="4138">
        <row r="9">
          <cell r="A9" t="str">
            <v>A</v>
          </cell>
        </row>
      </sheetData>
      <sheetData sheetId="4139">
        <row r="9">
          <cell r="A9" t="str">
            <v>A</v>
          </cell>
        </row>
      </sheetData>
      <sheetData sheetId="4140">
        <row r="9">
          <cell r="A9" t="str">
            <v>A</v>
          </cell>
        </row>
      </sheetData>
      <sheetData sheetId="4141">
        <row r="9">
          <cell r="A9" t="str">
            <v>A</v>
          </cell>
        </row>
      </sheetData>
      <sheetData sheetId="4142">
        <row r="9">
          <cell r="A9" t="str">
            <v>A</v>
          </cell>
        </row>
      </sheetData>
      <sheetData sheetId="4143">
        <row r="9">
          <cell r="A9" t="str">
            <v>A</v>
          </cell>
        </row>
      </sheetData>
      <sheetData sheetId="4144">
        <row r="9">
          <cell r="A9" t="str">
            <v>A</v>
          </cell>
        </row>
      </sheetData>
      <sheetData sheetId="4145">
        <row r="9">
          <cell r="A9" t="str">
            <v>A</v>
          </cell>
        </row>
      </sheetData>
      <sheetData sheetId="4146">
        <row r="9">
          <cell r="A9" t="str">
            <v>A</v>
          </cell>
        </row>
      </sheetData>
      <sheetData sheetId="4147">
        <row r="9">
          <cell r="A9" t="str">
            <v>A</v>
          </cell>
        </row>
      </sheetData>
      <sheetData sheetId="4148">
        <row r="9">
          <cell r="A9" t="str">
            <v>A</v>
          </cell>
        </row>
      </sheetData>
      <sheetData sheetId="4149">
        <row r="9">
          <cell r="A9" t="str">
            <v>A</v>
          </cell>
        </row>
      </sheetData>
      <sheetData sheetId="4150">
        <row r="9">
          <cell r="A9" t="str">
            <v>A</v>
          </cell>
        </row>
      </sheetData>
      <sheetData sheetId="4151">
        <row r="9">
          <cell r="A9" t="str">
            <v>A</v>
          </cell>
        </row>
      </sheetData>
      <sheetData sheetId="4152">
        <row r="9">
          <cell r="A9" t="str">
            <v>A</v>
          </cell>
        </row>
      </sheetData>
      <sheetData sheetId="4153">
        <row r="9">
          <cell r="A9" t="str">
            <v>A</v>
          </cell>
        </row>
      </sheetData>
      <sheetData sheetId="4154">
        <row r="9">
          <cell r="A9" t="str">
            <v>A</v>
          </cell>
        </row>
      </sheetData>
      <sheetData sheetId="4155">
        <row r="9">
          <cell r="A9" t="str">
            <v>A</v>
          </cell>
        </row>
      </sheetData>
      <sheetData sheetId="4156">
        <row r="9">
          <cell r="A9" t="str">
            <v>A</v>
          </cell>
        </row>
      </sheetData>
      <sheetData sheetId="4157">
        <row r="9">
          <cell r="A9" t="str">
            <v>A</v>
          </cell>
        </row>
      </sheetData>
      <sheetData sheetId="4158">
        <row r="9">
          <cell r="A9" t="str">
            <v>A</v>
          </cell>
        </row>
      </sheetData>
      <sheetData sheetId="4159">
        <row r="9">
          <cell r="A9" t="str">
            <v>A</v>
          </cell>
        </row>
      </sheetData>
      <sheetData sheetId="4160">
        <row r="9">
          <cell r="A9" t="str">
            <v>A</v>
          </cell>
        </row>
      </sheetData>
      <sheetData sheetId="4161">
        <row r="9">
          <cell r="A9" t="str">
            <v>A</v>
          </cell>
        </row>
      </sheetData>
      <sheetData sheetId="4162">
        <row r="9">
          <cell r="A9" t="str">
            <v>A</v>
          </cell>
        </row>
      </sheetData>
      <sheetData sheetId="4163">
        <row r="9">
          <cell r="A9" t="str">
            <v>A</v>
          </cell>
        </row>
      </sheetData>
      <sheetData sheetId="4164">
        <row r="9">
          <cell r="A9" t="str">
            <v>A</v>
          </cell>
        </row>
      </sheetData>
      <sheetData sheetId="4165">
        <row r="9">
          <cell r="A9" t="str">
            <v>A</v>
          </cell>
        </row>
      </sheetData>
      <sheetData sheetId="4166">
        <row r="9">
          <cell r="A9" t="str">
            <v>A</v>
          </cell>
        </row>
      </sheetData>
      <sheetData sheetId="4167">
        <row r="9">
          <cell r="A9" t="str">
            <v>A</v>
          </cell>
        </row>
      </sheetData>
      <sheetData sheetId="4168">
        <row r="9">
          <cell r="A9" t="str">
            <v>A</v>
          </cell>
        </row>
      </sheetData>
      <sheetData sheetId="4169">
        <row r="9">
          <cell r="A9" t="str">
            <v>A</v>
          </cell>
        </row>
      </sheetData>
      <sheetData sheetId="4170">
        <row r="9">
          <cell r="A9" t="str">
            <v>A</v>
          </cell>
        </row>
      </sheetData>
      <sheetData sheetId="4171">
        <row r="9">
          <cell r="A9" t="str">
            <v>A</v>
          </cell>
        </row>
      </sheetData>
      <sheetData sheetId="4172">
        <row r="9">
          <cell r="A9" t="str">
            <v>A</v>
          </cell>
        </row>
      </sheetData>
      <sheetData sheetId="4173">
        <row r="9">
          <cell r="A9" t="str">
            <v>A</v>
          </cell>
        </row>
      </sheetData>
      <sheetData sheetId="4174">
        <row r="9">
          <cell r="A9" t="str">
            <v>A</v>
          </cell>
        </row>
      </sheetData>
      <sheetData sheetId="4175">
        <row r="9">
          <cell r="A9" t="str">
            <v>A</v>
          </cell>
        </row>
      </sheetData>
      <sheetData sheetId="4176">
        <row r="9">
          <cell r="A9" t="str">
            <v>A</v>
          </cell>
        </row>
      </sheetData>
      <sheetData sheetId="4177">
        <row r="9">
          <cell r="A9" t="str">
            <v>A</v>
          </cell>
        </row>
      </sheetData>
      <sheetData sheetId="4178">
        <row r="9">
          <cell r="A9" t="str">
            <v>A</v>
          </cell>
        </row>
      </sheetData>
      <sheetData sheetId="4179">
        <row r="9">
          <cell r="A9" t="str">
            <v>A</v>
          </cell>
        </row>
      </sheetData>
      <sheetData sheetId="4180">
        <row r="9">
          <cell r="A9" t="str">
            <v>A</v>
          </cell>
        </row>
      </sheetData>
      <sheetData sheetId="4181">
        <row r="9">
          <cell r="A9" t="str">
            <v>A</v>
          </cell>
        </row>
      </sheetData>
      <sheetData sheetId="4182">
        <row r="9">
          <cell r="A9" t="str">
            <v>A</v>
          </cell>
        </row>
      </sheetData>
      <sheetData sheetId="4183">
        <row r="9">
          <cell r="A9" t="str">
            <v>A</v>
          </cell>
        </row>
      </sheetData>
      <sheetData sheetId="4184">
        <row r="9">
          <cell r="A9" t="str">
            <v>A</v>
          </cell>
        </row>
      </sheetData>
      <sheetData sheetId="4185">
        <row r="9">
          <cell r="A9" t="str">
            <v>A</v>
          </cell>
        </row>
      </sheetData>
      <sheetData sheetId="4186">
        <row r="9">
          <cell r="A9" t="str">
            <v>A</v>
          </cell>
        </row>
      </sheetData>
      <sheetData sheetId="4187">
        <row r="9">
          <cell r="A9" t="str">
            <v>A</v>
          </cell>
        </row>
      </sheetData>
      <sheetData sheetId="4188">
        <row r="9">
          <cell r="A9" t="str">
            <v>A</v>
          </cell>
        </row>
      </sheetData>
      <sheetData sheetId="4189">
        <row r="9">
          <cell r="A9" t="str">
            <v>A</v>
          </cell>
        </row>
      </sheetData>
      <sheetData sheetId="4190">
        <row r="9">
          <cell r="A9" t="str">
            <v>A</v>
          </cell>
        </row>
      </sheetData>
      <sheetData sheetId="4191">
        <row r="9">
          <cell r="A9" t="str">
            <v>A</v>
          </cell>
        </row>
      </sheetData>
      <sheetData sheetId="4192">
        <row r="9">
          <cell r="A9" t="str">
            <v>A</v>
          </cell>
        </row>
      </sheetData>
      <sheetData sheetId="4193">
        <row r="9">
          <cell r="A9" t="str">
            <v>A</v>
          </cell>
        </row>
      </sheetData>
      <sheetData sheetId="4194">
        <row r="9">
          <cell r="A9" t="str">
            <v>A</v>
          </cell>
        </row>
      </sheetData>
      <sheetData sheetId="4195">
        <row r="9">
          <cell r="A9" t="str">
            <v>A</v>
          </cell>
        </row>
      </sheetData>
      <sheetData sheetId="4196">
        <row r="9">
          <cell r="A9" t="str">
            <v>A</v>
          </cell>
        </row>
      </sheetData>
      <sheetData sheetId="4197">
        <row r="9">
          <cell r="A9" t="str">
            <v>A</v>
          </cell>
        </row>
      </sheetData>
      <sheetData sheetId="4198">
        <row r="9">
          <cell r="A9" t="str">
            <v>A</v>
          </cell>
        </row>
      </sheetData>
      <sheetData sheetId="4199">
        <row r="9">
          <cell r="A9" t="str">
            <v>A</v>
          </cell>
        </row>
      </sheetData>
      <sheetData sheetId="4200">
        <row r="9">
          <cell r="A9" t="str">
            <v>A</v>
          </cell>
        </row>
      </sheetData>
      <sheetData sheetId="4201">
        <row r="9">
          <cell r="A9" t="str">
            <v>A</v>
          </cell>
        </row>
      </sheetData>
      <sheetData sheetId="4202">
        <row r="9">
          <cell r="A9" t="str">
            <v>A</v>
          </cell>
        </row>
      </sheetData>
      <sheetData sheetId="4203">
        <row r="9">
          <cell r="A9" t="str">
            <v>A</v>
          </cell>
        </row>
      </sheetData>
      <sheetData sheetId="4204">
        <row r="9">
          <cell r="A9" t="str">
            <v>A</v>
          </cell>
        </row>
      </sheetData>
      <sheetData sheetId="4205">
        <row r="9">
          <cell r="A9" t="str">
            <v>A</v>
          </cell>
        </row>
      </sheetData>
      <sheetData sheetId="4206">
        <row r="9">
          <cell r="A9" t="str">
            <v>A</v>
          </cell>
        </row>
      </sheetData>
      <sheetData sheetId="4207">
        <row r="9">
          <cell r="A9" t="str">
            <v>A</v>
          </cell>
        </row>
      </sheetData>
      <sheetData sheetId="4208">
        <row r="9">
          <cell r="A9" t="str">
            <v>A</v>
          </cell>
        </row>
      </sheetData>
      <sheetData sheetId="4209">
        <row r="9">
          <cell r="A9" t="str">
            <v>A</v>
          </cell>
        </row>
      </sheetData>
      <sheetData sheetId="4210">
        <row r="9">
          <cell r="A9" t="str">
            <v>A</v>
          </cell>
        </row>
      </sheetData>
      <sheetData sheetId="4211">
        <row r="9">
          <cell r="A9" t="str">
            <v>A</v>
          </cell>
        </row>
      </sheetData>
      <sheetData sheetId="4212">
        <row r="9">
          <cell r="A9" t="str">
            <v>A</v>
          </cell>
        </row>
      </sheetData>
      <sheetData sheetId="4213">
        <row r="9">
          <cell r="A9" t="str">
            <v>A</v>
          </cell>
        </row>
      </sheetData>
      <sheetData sheetId="4214">
        <row r="9">
          <cell r="A9" t="str">
            <v>A</v>
          </cell>
        </row>
      </sheetData>
      <sheetData sheetId="4215">
        <row r="9">
          <cell r="A9" t="str">
            <v>A</v>
          </cell>
        </row>
      </sheetData>
      <sheetData sheetId="4216">
        <row r="9">
          <cell r="A9" t="str">
            <v>A</v>
          </cell>
        </row>
      </sheetData>
      <sheetData sheetId="4217">
        <row r="9">
          <cell r="A9" t="str">
            <v>A</v>
          </cell>
        </row>
      </sheetData>
      <sheetData sheetId="4218">
        <row r="9">
          <cell r="A9" t="str">
            <v>A</v>
          </cell>
        </row>
      </sheetData>
      <sheetData sheetId="4219">
        <row r="9">
          <cell r="A9" t="str">
            <v>A</v>
          </cell>
        </row>
      </sheetData>
      <sheetData sheetId="4220">
        <row r="9">
          <cell r="A9" t="str">
            <v>A</v>
          </cell>
        </row>
      </sheetData>
      <sheetData sheetId="4221">
        <row r="9">
          <cell r="A9" t="str">
            <v>A</v>
          </cell>
        </row>
      </sheetData>
      <sheetData sheetId="4222">
        <row r="9">
          <cell r="A9" t="str">
            <v>A</v>
          </cell>
        </row>
      </sheetData>
      <sheetData sheetId="4223">
        <row r="9">
          <cell r="A9" t="str">
            <v>A</v>
          </cell>
        </row>
      </sheetData>
      <sheetData sheetId="4224">
        <row r="9">
          <cell r="A9" t="str">
            <v>A</v>
          </cell>
        </row>
      </sheetData>
      <sheetData sheetId="4225">
        <row r="9">
          <cell r="A9" t="str">
            <v>A</v>
          </cell>
        </row>
      </sheetData>
      <sheetData sheetId="4226">
        <row r="9">
          <cell r="A9" t="str">
            <v>A</v>
          </cell>
        </row>
      </sheetData>
      <sheetData sheetId="4227">
        <row r="9">
          <cell r="A9" t="str">
            <v>A</v>
          </cell>
        </row>
      </sheetData>
      <sheetData sheetId="4228">
        <row r="9">
          <cell r="A9" t="str">
            <v>A</v>
          </cell>
        </row>
      </sheetData>
      <sheetData sheetId="4229">
        <row r="9">
          <cell r="A9" t="str">
            <v>A</v>
          </cell>
        </row>
      </sheetData>
      <sheetData sheetId="4230">
        <row r="9">
          <cell r="A9" t="str">
            <v>A</v>
          </cell>
        </row>
      </sheetData>
      <sheetData sheetId="4231">
        <row r="9">
          <cell r="A9" t="str">
            <v>A</v>
          </cell>
        </row>
      </sheetData>
      <sheetData sheetId="4232">
        <row r="9">
          <cell r="A9" t="str">
            <v>A</v>
          </cell>
        </row>
      </sheetData>
      <sheetData sheetId="4233">
        <row r="9">
          <cell r="A9" t="str">
            <v>A</v>
          </cell>
        </row>
      </sheetData>
      <sheetData sheetId="4234">
        <row r="9">
          <cell r="A9" t="str">
            <v>A</v>
          </cell>
        </row>
      </sheetData>
      <sheetData sheetId="4235">
        <row r="9">
          <cell r="A9" t="str">
            <v>A</v>
          </cell>
        </row>
      </sheetData>
      <sheetData sheetId="4236">
        <row r="9">
          <cell r="A9" t="str">
            <v>A</v>
          </cell>
        </row>
      </sheetData>
      <sheetData sheetId="4237">
        <row r="9">
          <cell r="A9" t="str">
            <v>A</v>
          </cell>
        </row>
      </sheetData>
      <sheetData sheetId="4238">
        <row r="9">
          <cell r="A9" t="str">
            <v>A</v>
          </cell>
        </row>
      </sheetData>
      <sheetData sheetId="4239">
        <row r="9">
          <cell r="A9" t="str">
            <v>A</v>
          </cell>
        </row>
      </sheetData>
      <sheetData sheetId="4240">
        <row r="9">
          <cell r="A9" t="str">
            <v>A</v>
          </cell>
        </row>
      </sheetData>
      <sheetData sheetId="4241">
        <row r="9">
          <cell r="A9" t="str">
            <v>A</v>
          </cell>
        </row>
      </sheetData>
      <sheetData sheetId="4242">
        <row r="9">
          <cell r="A9" t="str">
            <v>A</v>
          </cell>
        </row>
      </sheetData>
      <sheetData sheetId="4243">
        <row r="9">
          <cell r="A9" t="str">
            <v>A</v>
          </cell>
        </row>
      </sheetData>
      <sheetData sheetId="4244">
        <row r="9">
          <cell r="A9" t="str">
            <v>A</v>
          </cell>
        </row>
      </sheetData>
      <sheetData sheetId="4245">
        <row r="9">
          <cell r="A9" t="str">
            <v>A</v>
          </cell>
        </row>
      </sheetData>
      <sheetData sheetId="4246">
        <row r="9">
          <cell r="A9" t="str">
            <v>A</v>
          </cell>
        </row>
      </sheetData>
      <sheetData sheetId="4247">
        <row r="9">
          <cell r="A9" t="str">
            <v>A</v>
          </cell>
        </row>
      </sheetData>
      <sheetData sheetId="4248">
        <row r="9">
          <cell r="A9" t="str">
            <v>A</v>
          </cell>
        </row>
      </sheetData>
      <sheetData sheetId="4249">
        <row r="9">
          <cell r="A9" t="str">
            <v>A</v>
          </cell>
        </row>
      </sheetData>
      <sheetData sheetId="4250">
        <row r="9">
          <cell r="A9" t="str">
            <v>A</v>
          </cell>
        </row>
      </sheetData>
      <sheetData sheetId="4251">
        <row r="9">
          <cell r="A9" t="str">
            <v>A</v>
          </cell>
        </row>
      </sheetData>
      <sheetData sheetId="4252">
        <row r="9">
          <cell r="A9" t="str">
            <v>A</v>
          </cell>
        </row>
      </sheetData>
      <sheetData sheetId="4253">
        <row r="9">
          <cell r="A9" t="str">
            <v>A</v>
          </cell>
        </row>
      </sheetData>
      <sheetData sheetId="4254">
        <row r="9">
          <cell r="A9" t="str">
            <v>A</v>
          </cell>
        </row>
      </sheetData>
      <sheetData sheetId="4255">
        <row r="9">
          <cell r="A9" t="str">
            <v>A</v>
          </cell>
        </row>
      </sheetData>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ow r="9">
          <cell r="A9" t="str">
            <v>A</v>
          </cell>
        </row>
      </sheetData>
      <sheetData sheetId="4620">
        <row r="9">
          <cell r="A9" t="str">
            <v>A</v>
          </cell>
        </row>
      </sheetData>
      <sheetData sheetId="4621">
        <row r="9">
          <cell r="A9" t="str">
            <v>A</v>
          </cell>
        </row>
      </sheetData>
      <sheetData sheetId="4622">
        <row r="9">
          <cell r="A9" t="str">
            <v>A</v>
          </cell>
        </row>
      </sheetData>
      <sheetData sheetId="4623">
        <row r="9">
          <cell r="A9" t="str">
            <v>A</v>
          </cell>
        </row>
      </sheetData>
      <sheetData sheetId="4624">
        <row r="9">
          <cell r="A9" t="str">
            <v>A</v>
          </cell>
        </row>
      </sheetData>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4">
          <cell r="A4" t="str">
            <v>BẢNG TÍNH TOÁN, ĐO BÓC KHỐI LƯỢNG HOÀN THÀNH ĐƯA VÀO QUYẾT TOÁN</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4">
          <cell r="A4" t="str">
            <v>BẢNG TÍNH TOÁN, ĐO BÓC KHỐI LƯỢNG HOÀN THÀNH ĐƯA VÀO QUYẾT TOÁN</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4">
          <cell r="A4" t="str">
            <v>BẢNG TÍNH TOÁN, ĐO BÓC KHỐI LƯỢNG HOÀN THÀNH ĐƯA VÀO QUYẾT TOÁN</v>
          </cell>
        </row>
      </sheetData>
      <sheetData sheetId="4669">
        <row r="9">
          <cell r="A9" t="str">
            <v>A</v>
          </cell>
        </row>
      </sheetData>
      <sheetData sheetId="4670">
        <row r="4">
          <cell r="A4" t="str">
            <v>BẢNG TÍNH TOÁN, ĐO BÓC KHỐI LƯỢNG HOÀN THÀNH ĐƯA VÀO QUYẾT TOÁN</v>
          </cell>
        </row>
      </sheetData>
      <sheetData sheetId="4671">
        <row r="4">
          <cell r="A4" t="str">
            <v>BẢNG TÍNH TOÁN, ĐO BÓC KHỐI LƯỢNG HOÀN THÀNH ĐƯA VÀO QUYẾT TOÁN</v>
          </cell>
        </row>
      </sheetData>
      <sheetData sheetId="4672">
        <row r="4">
          <cell r="A4" t="str">
            <v>BẢNG TÍNH TOÁN, ĐO BÓC KHỐI LƯỢNG HOÀN THÀNH ĐƯA VÀO QUYẾT TOÁN</v>
          </cell>
        </row>
      </sheetData>
      <sheetData sheetId="4673">
        <row r="4">
          <cell r="A4" t="str">
            <v>BẢNG TÍNH TOÁN, ĐO BÓC KHỐI LƯỢNG HOÀN THÀNH ĐƯA VÀO QUYẾT TOÁN</v>
          </cell>
        </row>
      </sheetData>
      <sheetData sheetId="4674">
        <row r="4">
          <cell r="A4" t="str">
            <v>BẢNG TÍNH TOÁN, ĐO BÓC KHỐI LƯỢNG HOÀN THÀNH ĐƯA VÀO QUYẾT TOÁN</v>
          </cell>
        </row>
      </sheetData>
      <sheetData sheetId="4675">
        <row r="4">
          <cell r="A4" t="str">
            <v>BẢNG TÍNH TOÁN, ĐO BÓC KHỐI LƯỢNG HOÀN THÀNH ĐƯA VÀO QUYẾT TOÁN</v>
          </cell>
        </row>
      </sheetData>
      <sheetData sheetId="4676">
        <row r="4">
          <cell r="A4" t="str">
            <v>BẢNG TÍNH TOÁN, ĐO BÓC KHỐI LƯỢNG HOÀN THÀNH ĐƯA VÀO QUYẾT TOÁN</v>
          </cell>
        </row>
      </sheetData>
      <sheetData sheetId="4677">
        <row r="4">
          <cell r="A4" t="str">
            <v>BẢNG TÍNH TOÁN, ĐO BÓC KHỐI LƯỢNG HOÀN THÀNH ĐƯA VÀO QUYẾT TOÁN</v>
          </cell>
        </row>
      </sheetData>
      <sheetData sheetId="4678">
        <row r="4">
          <cell r="A4" t="str">
            <v>BẢNG TÍNH TOÁN, ĐO BÓC KHỐI LƯỢNG HOÀN THÀNH ĐƯA VÀO QUYẾT TOÁN</v>
          </cell>
        </row>
      </sheetData>
      <sheetData sheetId="4679">
        <row r="4">
          <cell r="A4" t="str">
            <v>BẢNG TÍNH TOÁN, ĐO BÓC KHỐI LƯỢNG HOÀN THÀNH ĐƯA VÀO QUYẾT TOÁN</v>
          </cell>
        </row>
      </sheetData>
      <sheetData sheetId="4680">
        <row r="4">
          <cell r="A4" t="str">
            <v>BẢNG TÍNH TOÁN, ĐO BÓC KHỐI LƯỢNG HOÀN THÀNH ĐƯA VÀO QUYẾT TOÁN</v>
          </cell>
        </row>
      </sheetData>
      <sheetData sheetId="4681">
        <row r="9">
          <cell r="A9" t="str">
            <v>A</v>
          </cell>
        </row>
      </sheetData>
      <sheetData sheetId="4682">
        <row r="4">
          <cell r="A4" t="str">
            <v>BẢNG TÍNH TOÁN, ĐO BÓC KHỐI LƯỢNG HOÀN THÀNH ĐƯA VÀO QUYẾT TOÁN</v>
          </cell>
        </row>
      </sheetData>
      <sheetData sheetId="4683">
        <row r="4">
          <cell r="A4" t="str">
            <v>BẢNG TÍNH TOÁN, ĐO BÓC KHỐI LƯỢNG HOÀN THÀNH ĐƯA VÀO QUYẾT TOÁN</v>
          </cell>
        </row>
      </sheetData>
      <sheetData sheetId="4684">
        <row r="4">
          <cell r="A4" t="str">
            <v>BẢNG TÍNH TOÁN, ĐO BÓC KHỐI LƯỢNG HOÀN THÀNH ĐƯA VÀO QUYẾT TOÁN</v>
          </cell>
        </row>
      </sheetData>
      <sheetData sheetId="4685">
        <row r="4">
          <cell r="A4" t="str">
            <v>BẢNG TÍNH TOÁN, ĐO BÓC KHỐI LƯỢNG HOÀN THÀNH ĐƯA VÀO QUYẾT TOÁN</v>
          </cell>
        </row>
      </sheetData>
      <sheetData sheetId="4686">
        <row r="4">
          <cell r="A4" t="str">
            <v>BẢNG TÍNH TOÁN, ĐO BÓC KHỐI LƯỢNG HOÀN THÀNH ĐƯA VÀO QUYẾT TOÁN</v>
          </cell>
        </row>
      </sheetData>
      <sheetData sheetId="4687">
        <row r="4">
          <cell r="A4" t="str">
            <v>BẢNG TÍNH TOÁN, ĐO BÓC KHỐI LƯỢNG HOÀN THÀNH ĐƯA VÀO QUYẾT TOÁN</v>
          </cell>
        </row>
      </sheetData>
      <sheetData sheetId="4688">
        <row r="4">
          <cell r="A4" t="str">
            <v>BẢNG TÍNH TOÁN, ĐO BÓC KHỐI LƯỢNG HOÀN THÀNH ĐƯA VÀO QUYẾT TOÁN</v>
          </cell>
        </row>
      </sheetData>
      <sheetData sheetId="4689">
        <row r="4">
          <cell r="A4" t="str">
            <v>BẢNG TÍNH TOÁN, ĐO BÓC KHỐI LƯỢNG HOÀN THÀNH ĐƯA VÀO QUYẾT TOÁN</v>
          </cell>
        </row>
      </sheetData>
      <sheetData sheetId="4690">
        <row r="4">
          <cell r="A4" t="str">
            <v>BẢNG TÍNH TOÁN, ĐO BÓC KHỐI LƯỢNG HOÀN THÀNH ĐƯA VÀO QUYẾT TOÁN</v>
          </cell>
        </row>
      </sheetData>
      <sheetData sheetId="4691">
        <row r="4">
          <cell r="A4" t="str">
            <v>BẢNG TÍNH TOÁN, ĐO BÓC KHỐI LƯỢNG HOÀN THÀNH ĐƯA VÀO QUYẾT TOÁN</v>
          </cell>
        </row>
      </sheetData>
      <sheetData sheetId="4692">
        <row r="4">
          <cell r="A4" t="str">
            <v>BẢNG TÍNH TOÁN, ĐO BÓC KHỐI LƯỢNG HOÀN THÀNH ĐƯA VÀO QUYẾT TOÁN</v>
          </cell>
        </row>
      </sheetData>
      <sheetData sheetId="4693">
        <row r="4">
          <cell r="A4" t="str">
            <v>BẢNG TÍNH TOÁN, ĐO BÓC KHỐI LƯỢNG HOÀN THÀNH ĐƯA VÀO QUYẾT TOÁN</v>
          </cell>
        </row>
      </sheetData>
      <sheetData sheetId="4694">
        <row r="4">
          <cell r="A4" t="str">
            <v>BẢNG TÍNH TOÁN, ĐO BÓC KHỐI LƯỢNG HOÀN THÀNH ĐƯA VÀO QUYẾT TOÁN</v>
          </cell>
        </row>
      </sheetData>
      <sheetData sheetId="4695">
        <row r="4">
          <cell r="A4" t="str">
            <v>BẢNG TÍNH TOÁN, ĐO BÓC KHỐI LƯỢNG HOÀN THÀNH ĐƯA VÀO QUYẾT TOÁN</v>
          </cell>
        </row>
      </sheetData>
      <sheetData sheetId="4696">
        <row r="4">
          <cell r="A4" t="str">
            <v>BẢNG TÍNH TOÁN, ĐO BÓC KHỐI LƯỢNG HOÀN THÀNH ĐƯA VÀO QUYẾT TOÁN</v>
          </cell>
        </row>
      </sheetData>
      <sheetData sheetId="4697">
        <row r="4">
          <cell r="A4" t="str">
            <v>BẢNG TÍNH TOÁN, ĐO BÓC KHỐI LƯỢNG HOÀN THÀNH ĐƯA VÀO QUYẾT TOÁN</v>
          </cell>
        </row>
      </sheetData>
      <sheetData sheetId="4698">
        <row r="4">
          <cell r="A4" t="str">
            <v>BẢNG TÍNH TOÁN, ĐO BÓC KHỐI LƯỢNG HOÀN THÀNH ĐƯA VÀO QUYẾT TOÁN</v>
          </cell>
        </row>
      </sheetData>
      <sheetData sheetId="4699">
        <row r="4">
          <cell r="A4" t="str">
            <v>BẢNG TÍNH TOÁN, ĐO BÓC KHỐI LƯỢNG HOÀN THÀNH ĐƯA VÀO QUYẾT TOÁN</v>
          </cell>
        </row>
      </sheetData>
      <sheetData sheetId="4700">
        <row r="4">
          <cell r="A4" t="str">
            <v>BẢNG TÍNH TOÁN, ĐO BÓC KHỐI LƯỢNG HOÀN THÀNH ĐƯA VÀO QUYẾT TOÁN</v>
          </cell>
        </row>
      </sheetData>
      <sheetData sheetId="4701">
        <row r="9">
          <cell r="A9" t="str">
            <v>A</v>
          </cell>
        </row>
      </sheetData>
      <sheetData sheetId="4702">
        <row r="4">
          <cell r="A4" t="str">
            <v>BẢNG TÍNH TOÁN, ĐO BÓC KHỐI LƯỢNG HOÀN THÀNH ĐƯA VÀO QUYẾT TOÁN</v>
          </cell>
        </row>
      </sheetData>
      <sheetData sheetId="4703">
        <row r="4">
          <cell r="A4" t="str">
            <v>BẢNG TÍNH TOÁN, ĐO BÓC KHỐI LƯỢNG HOÀN THÀNH ĐƯA VÀO QUYẾT TOÁN</v>
          </cell>
        </row>
      </sheetData>
      <sheetData sheetId="4704">
        <row r="4">
          <cell r="A4" t="str">
            <v>BẢNG TÍNH TOÁN, ĐO BÓC KHỐI LƯỢNG HOÀN THÀNH ĐƯA VÀO QUYẾT TOÁN</v>
          </cell>
        </row>
      </sheetData>
      <sheetData sheetId="4705">
        <row r="4">
          <cell r="A4" t="str">
            <v>BẢNG TÍNH TOÁN, ĐO BÓC KHỐI LƯỢNG HOÀN THÀNH ĐƯA VÀO QUYẾT TOÁN</v>
          </cell>
        </row>
      </sheetData>
      <sheetData sheetId="4706">
        <row r="4">
          <cell r="A4" t="str">
            <v>BẢNG TÍNH TOÁN, ĐO BÓC KHỐI LƯỢNG HOÀN THÀNH ĐƯA VÀO QUYẾT TOÁN</v>
          </cell>
        </row>
      </sheetData>
      <sheetData sheetId="4707">
        <row r="4">
          <cell r="A4" t="str">
            <v>BẢNG TÍNH TOÁN, ĐO BÓC KHỐI LƯỢNG HOÀN THÀNH ĐƯA VÀO QUYẾT TOÁN</v>
          </cell>
        </row>
      </sheetData>
      <sheetData sheetId="4708">
        <row r="4">
          <cell r="A4" t="str">
            <v>BẢNG TÍNH TOÁN, ĐO BÓC KHỐI LƯỢNG HOÀN THÀNH ĐƯA VÀO QUYẾT TOÁN</v>
          </cell>
        </row>
      </sheetData>
      <sheetData sheetId="4709">
        <row r="4">
          <cell r="A4" t="str">
            <v>BẢNG TÍNH TOÁN, ĐO BÓC KHỐI LƯỢNG HOÀN THÀNH ĐƯA VÀO QUYẾT TOÁN</v>
          </cell>
        </row>
      </sheetData>
      <sheetData sheetId="4710">
        <row r="4">
          <cell r="A4" t="str">
            <v>BẢNG TÍNH TOÁN, ĐO BÓC KHỐI LƯỢNG HOÀN THÀNH ĐƯA VÀO QUYẾT TOÁN</v>
          </cell>
        </row>
      </sheetData>
      <sheetData sheetId="4711">
        <row r="4">
          <cell r="A4" t="str">
            <v>BẢNG TÍNH TOÁN, ĐO BÓC KHỐI LƯỢNG HOÀN THÀNH ĐƯA VÀO QUYẾT TOÁN</v>
          </cell>
        </row>
      </sheetData>
      <sheetData sheetId="4712">
        <row r="4">
          <cell r="A4" t="str">
            <v>BẢNG TÍNH TOÁN, ĐO BÓC KHỐI LƯỢNG HOÀN THÀNH ĐƯA VÀO QUYẾT TOÁN</v>
          </cell>
        </row>
      </sheetData>
      <sheetData sheetId="4713">
        <row r="4">
          <cell r="A4" t="str">
            <v>BẢNG TÍNH TOÁN, ĐO BÓC KHỐI LƯỢNG HOÀN THÀNH ĐƯA VÀO QUYẾT TOÁN</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4">
          <cell r="A4" t="str">
            <v>BẢNG TÍNH TOÁN, ĐO BÓC KHỐI LƯỢNG HOÀN THÀNH ĐƯA VÀO QUYẾT TOÁN</v>
          </cell>
        </row>
      </sheetData>
      <sheetData sheetId="4720">
        <row r="4">
          <cell r="A4" t="str">
            <v>BẢNG TÍNH TOÁN, ĐO BÓC KHỐI LƯỢNG HOÀN THÀNH ĐƯA VÀO QUYẾT TOÁN</v>
          </cell>
        </row>
      </sheetData>
      <sheetData sheetId="4721">
        <row r="4">
          <cell r="A4" t="str">
            <v>BẢNG TÍNH TOÁN, ĐO BÓC KHỐI LƯỢNG HOÀN THÀNH ĐƯA VÀO QUYẾT TOÁN</v>
          </cell>
        </row>
      </sheetData>
      <sheetData sheetId="4722">
        <row r="4">
          <cell r="A4" t="str">
            <v>BẢNG TÍNH TOÁN, ĐO BÓC KHỐI LƯỢNG HOÀN THÀNH ĐƯA VÀO QUYẾT TOÁN</v>
          </cell>
        </row>
      </sheetData>
      <sheetData sheetId="4723">
        <row r="4">
          <cell r="A4" t="str">
            <v>BẢNG TÍNH TOÁN, ĐO BÓC KHỐI LƯỢNG HOÀN THÀNH ĐƯA VÀO QUYẾT TOÁN</v>
          </cell>
        </row>
      </sheetData>
      <sheetData sheetId="4724">
        <row r="4">
          <cell r="A4" t="str">
            <v>BẢNG TÍNH TOÁN, ĐO BÓC KHỐI LƯỢNG HOÀN THÀNH ĐƯA VÀO QUYẾT TOÁN</v>
          </cell>
        </row>
      </sheetData>
      <sheetData sheetId="4725">
        <row r="4">
          <cell r="A4" t="str">
            <v>BẢNG TÍNH TOÁN, ĐO BÓC KHỐI LƯỢNG HOÀN THÀNH ĐƯA VÀO QUYẾT TOÁN</v>
          </cell>
        </row>
      </sheetData>
      <sheetData sheetId="4726">
        <row r="9">
          <cell r="A9" t="str">
            <v>A</v>
          </cell>
        </row>
      </sheetData>
      <sheetData sheetId="4727">
        <row r="4">
          <cell r="A4" t="str">
            <v>BẢNG TÍNH TOÁN, ĐO BÓC KHỐI LƯỢNG HOÀN THÀNH ĐƯA VÀO QUYẾT TOÁN</v>
          </cell>
        </row>
      </sheetData>
      <sheetData sheetId="4728">
        <row r="4">
          <cell r="A4" t="str">
            <v>BẢNG TÍNH TOÁN, ĐO BÓC KHỐI LƯỢNG HOÀN THÀNH ĐƯA VÀO QUYẾT TOÁN</v>
          </cell>
        </row>
      </sheetData>
      <sheetData sheetId="4729">
        <row r="4">
          <cell r="A4" t="str">
            <v>BẢNG TÍNH TOÁN, ĐO BÓC KHỐI LƯỢNG HOÀN THÀNH ĐƯA VÀO QUYẾT TOÁN</v>
          </cell>
        </row>
      </sheetData>
      <sheetData sheetId="4730">
        <row r="4">
          <cell r="A4" t="str">
            <v>BẢNG TÍNH TOÁN, ĐO BÓC KHỐI LƯỢNG HOÀN THÀNH ĐƯA VÀO QUYẾT TOÁN</v>
          </cell>
        </row>
      </sheetData>
      <sheetData sheetId="4731">
        <row r="4">
          <cell r="A4" t="str">
            <v>BẢNG TÍNH TOÁN, ĐO BÓC KHỐI LƯỢNG HOÀN THÀNH ĐƯA VÀO QUYẾT TOÁN</v>
          </cell>
        </row>
      </sheetData>
      <sheetData sheetId="4732">
        <row r="4">
          <cell r="A4" t="str">
            <v>BẢNG TÍNH TOÁN, ĐO BÓC KHỐI LƯỢNG HOÀN THÀNH ĐƯA VÀO QUYẾT TOÁN</v>
          </cell>
        </row>
      </sheetData>
      <sheetData sheetId="4733">
        <row r="4">
          <cell r="A4" t="str">
            <v>BẢNG TÍNH TOÁN, ĐO BÓC KHỐI LƯỢNG HOÀN THÀNH ĐƯA VÀO QUYẾT TOÁN</v>
          </cell>
        </row>
      </sheetData>
      <sheetData sheetId="4734">
        <row r="4">
          <cell r="A4" t="str">
            <v>BẢNG TÍNH TOÁN, ĐO BÓC KHỐI LƯỢNG HOÀN THÀNH ĐƯA VÀO QUYẾT TOÁN</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4">
          <cell r="A4" t="str">
            <v>BẢNG TÍNH TOÁN, ĐO BÓC KHỐI LƯỢNG HOÀN THÀNH ĐƯA VÀO QUYẾT TOÁN</v>
          </cell>
        </row>
      </sheetData>
      <sheetData sheetId="4740">
        <row r="4">
          <cell r="A4" t="str">
            <v>BẢNG TÍNH TOÁN, ĐO BÓC KHỐI LƯỢNG HOÀN THÀNH ĐƯA VÀO QUYẾT TOÁN</v>
          </cell>
        </row>
      </sheetData>
      <sheetData sheetId="4741">
        <row r="4">
          <cell r="A4" t="str">
            <v>BẢNG TÍNH TOÁN, ĐO BÓC KHỐI LƯỢNG HOÀN THÀNH ĐƯA VÀO QUYẾT TOÁN</v>
          </cell>
        </row>
      </sheetData>
      <sheetData sheetId="4742">
        <row r="4">
          <cell r="A4" t="str">
            <v>BẢNG TÍNH TOÁN, ĐO BÓC KHỐI LƯỢNG HOÀN THÀNH ĐƯA VÀO QUYẾT TOÁN</v>
          </cell>
        </row>
      </sheetData>
      <sheetData sheetId="4743">
        <row r="4">
          <cell r="A4" t="str">
            <v>BẢNG TÍNH TOÁN, ĐO BÓC KHỐI LƯỢNG HOÀN THÀNH ĐƯA VÀO QUYẾT TOÁN</v>
          </cell>
        </row>
      </sheetData>
      <sheetData sheetId="4744">
        <row r="4">
          <cell r="A4" t="str">
            <v>BẢNG TÍNH TOÁN, ĐO BÓC KHỐI LƯỢNG HOÀN THÀNH ĐƯA VÀO QUYẾT TOÁN</v>
          </cell>
        </row>
      </sheetData>
      <sheetData sheetId="4745">
        <row r="4">
          <cell r="A4" t="str">
            <v>BẢNG TÍNH TOÁN, ĐO BÓC KHỐI LƯỢNG HOÀN THÀNH ĐƯA VÀO QUYẾT TOÁN</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4">
          <cell r="A4" t="str">
            <v>BẢNG TÍNH TOÁN, ĐO BÓC KHỐI LƯỢNG HOÀN THÀNH ĐƯA VÀO QUYẾT TOÁN</v>
          </cell>
        </row>
      </sheetData>
      <sheetData sheetId="4751">
        <row r="4">
          <cell r="A4" t="str">
            <v>BẢNG TÍNH TOÁN, ĐO BÓC KHỐI LƯỢNG HOÀN THÀNH ĐƯA VÀO QUYẾT TOÁN</v>
          </cell>
        </row>
      </sheetData>
      <sheetData sheetId="4752">
        <row r="4">
          <cell r="A4" t="str">
            <v>BẢNG TÍNH TOÁN, ĐO BÓC KHỐI LƯỢNG HOÀN THÀNH ĐƯA VÀO QUYẾT TOÁN</v>
          </cell>
        </row>
      </sheetData>
      <sheetData sheetId="4753">
        <row r="4">
          <cell r="A4" t="str">
            <v>BẢNG TÍNH TOÁN, ĐO BÓC KHỐI LƯỢNG HOÀN THÀNH ĐƯA VÀO QUYẾT TOÁN</v>
          </cell>
        </row>
      </sheetData>
      <sheetData sheetId="4754">
        <row r="4">
          <cell r="A4" t="str">
            <v>BẢNG TÍNH TOÁN, ĐO BÓC KHỐI LƯỢNG HOÀN THÀNH ĐƯA VÀO QUYẾT TOÁN</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4">
          <cell r="A4" t="str">
            <v>BẢNG TÍNH TOÁN, ĐO BÓC KHỐI LƯỢNG HOÀN THÀNH ĐƯA VÀO QUYẾT TOÁN</v>
          </cell>
        </row>
      </sheetData>
      <sheetData sheetId="4763">
        <row r="4">
          <cell r="A4" t="str">
            <v>BẢNG TÍNH TOÁN, ĐO BÓC KHỐI LƯỢNG HOÀN THÀNH ĐƯA VÀO QUYẾT TOÁN</v>
          </cell>
        </row>
      </sheetData>
      <sheetData sheetId="4764">
        <row r="4">
          <cell r="A4" t="str">
            <v>BẢNG TÍNH TOÁN, ĐO BÓC KHỐI LƯỢNG HOÀN THÀNH ĐƯA VÀO QUYẾT TOÁN</v>
          </cell>
        </row>
      </sheetData>
      <sheetData sheetId="4765">
        <row r="4">
          <cell r="A4" t="str">
            <v>BẢNG TÍNH TOÁN, ĐO BÓC KHỐI LƯỢNG HOÀN THÀNH ĐƯA VÀO QUYẾT TOÁN</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4">
          <cell r="A4" t="str">
            <v>BẢNG TÍNH TOÁN, ĐO BÓC KHỐI LƯỢNG HOÀN THÀNH ĐƯA VÀO QUYẾT TOÁN</v>
          </cell>
        </row>
      </sheetData>
      <sheetData sheetId="4877">
        <row r="9">
          <cell r="A9" t="str">
            <v>A</v>
          </cell>
        </row>
      </sheetData>
      <sheetData sheetId="4878">
        <row r="4">
          <cell r="A4" t="str">
            <v>BẢNG TÍNH TOÁN, ĐO BÓC KHỐI LƯỢNG HOÀN THÀNH ĐƯA VÀO QUYẾT TOÁN</v>
          </cell>
        </row>
      </sheetData>
      <sheetData sheetId="4879">
        <row r="9">
          <cell r="A9" t="str">
            <v>A</v>
          </cell>
        </row>
      </sheetData>
      <sheetData sheetId="4880">
        <row r="4">
          <cell r="A4" t="str">
            <v>BẢNG TÍNH TOÁN, ĐO BÓC KHỐI LƯỢNG HOÀN THÀNH ĐƯA VÀO QUYẾT TOÁN</v>
          </cell>
        </row>
      </sheetData>
      <sheetData sheetId="4881">
        <row r="9">
          <cell r="A9" t="str">
            <v>A</v>
          </cell>
        </row>
      </sheetData>
      <sheetData sheetId="4882">
        <row r="4">
          <cell r="A4" t="str">
            <v>BẢNG TÍNH TOÁN, ĐO BÓC KHỐI LƯỢNG HOÀN THÀNH ĐƯA VÀO QUYẾT TOÁN</v>
          </cell>
        </row>
      </sheetData>
      <sheetData sheetId="4883">
        <row r="9">
          <cell r="A9" t="str">
            <v>A</v>
          </cell>
        </row>
      </sheetData>
      <sheetData sheetId="4884">
        <row r="4">
          <cell r="A4" t="str">
            <v>BẢNG TÍNH TOÁN, ĐO BÓC KHỐI LƯỢNG HOÀN THÀNH ĐƯA VÀO QUYẾT TOÁN</v>
          </cell>
        </row>
      </sheetData>
      <sheetData sheetId="4885">
        <row r="9">
          <cell r="A9" t="str">
            <v>A</v>
          </cell>
        </row>
      </sheetData>
      <sheetData sheetId="4886">
        <row r="4">
          <cell r="A4" t="str">
            <v>BẢNG TÍNH TOÁN, ĐO BÓC KHỐI LƯỢNG HOÀN THÀNH ĐƯA VÀO QUYẾT TOÁN</v>
          </cell>
        </row>
      </sheetData>
      <sheetData sheetId="4887">
        <row r="9">
          <cell r="A9" t="str">
            <v>A</v>
          </cell>
        </row>
      </sheetData>
      <sheetData sheetId="4888">
        <row r="4">
          <cell r="A4" t="str">
            <v>BẢNG TÍNH TOÁN, ĐO BÓC KHỐI LƯỢNG HOÀN THÀNH ĐƯA VÀO QUYẾT TOÁN</v>
          </cell>
        </row>
      </sheetData>
      <sheetData sheetId="4889">
        <row r="4">
          <cell r="A4" t="str">
            <v>BẢNG TÍNH TOÁN, ĐO BÓC KHỐI LƯỢNG HOÀN THÀNH ĐƯA VÀO QUYẾT TOÁN</v>
          </cell>
        </row>
      </sheetData>
      <sheetData sheetId="4890">
        <row r="4">
          <cell r="A4" t="str">
            <v>BẢNG TÍNH TOÁN, ĐO BÓC KHỐI LƯỢNG HOÀN THÀNH ĐƯA VÀO QUYẾT TOÁN</v>
          </cell>
        </row>
      </sheetData>
      <sheetData sheetId="4891">
        <row r="9">
          <cell r="A9" t="str">
            <v>A</v>
          </cell>
        </row>
      </sheetData>
      <sheetData sheetId="4892">
        <row r="4">
          <cell r="A4" t="str">
            <v>BẢNG TÍNH TOÁN, ĐO BÓC KHỐI LƯỢNG HOÀN THÀNH ĐƯA VÀO QUYẾT TOÁN</v>
          </cell>
        </row>
      </sheetData>
      <sheetData sheetId="4893">
        <row r="9">
          <cell r="A9" t="str">
            <v>A</v>
          </cell>
        </row>
      </sheetData>
      <sheetData sheetId="4894">
        <row r="4">
          <cell r="A4" t="str">
            <v>BẢNG TÍNH TOÁN, ĐO BÓC KHỐI LƯỢNG HOÀN THÀNH ĐƯA VÀO QUYẾT TOÁN</v>
          </cell>
        </row>
      </sheetData>
      <sheetData sheetId="4895">
        <row r="9">
          <cell r="A9" t="str">
            <v>A</v>
          </cell>
        </row>
      </sheetData>
      <sheetData sheetId="4896">
        <row r="4">
          <cell r="A4" t="str">
            <v>BẢNG TÍNH TOÁN, ĐO BÓC KHỐI LƯỢNG HOÀN THÀNH ĐƯA VÀO QUYẾT TOÁN</v>
          </cell>
        </row>
      </sheetData>
      <sheetData sheetId="4897">
        <row r="9">
          <cell r="A9" t="str">
            <v>A</v>
          </cell>
        </row>
      </sheetData>
      <sheetData sheetId="4898">
        <row r="4">
          <cell r="A4" t="str">
            <v>BẢNG TÍNH TOÁN, ĐO BÓC KHỐI LƯỢNG HOÀN THÀNH ĐƯA VÀO QUYẾT TOÁN</v>
          </cell>
        </row>
      </sheetData>
      <sheetData sheetId="4899">
        <row r="4">
          <cell r="A4" t="str">
            <v>BẢNG TÍNH TOÁN, ĐO BÓC KHỐI LƯỢNG HOÀN THÀNH ĐƯA VÀO QUYẾT TOÁN</v>
          </cell>
        </row>
      </sheetData>
      <sheetData sheetId="4900">
        <row r="4">
          <cell r="A4" t="str">
            <v>BẢNG TÍNH TOÁN, ĐO BÓC KHỐI LƯỢNG HOÀN THÀNH ĐƯA VÀO QUYẾT TOÁN</v>
          </cell>
        </row>
      </sheetData>
      <sheetData sheetId="4901">
        <row r="9">
          <cell r="A9" t="str">
            <v>A</v>
          </cell>
        </row>
      </sheetData>
      <sheetData sheetId="4902">
        <row r="4">
          <cell r="A4" t="str">
            <v>BẢNG TÍNH TOÁN, ĐO BÓC KHỐI LƯỢNG HOÀN THÀNH ĐƯA VÀO QUYẾT TOÁN</v>
          </cell>
        </row>
      </sheetData>
      <sheetData sheetId="4903">
        <row r="9">
          <cell r="A9" t="str">
            <v>A</v>
          </cell>
        </row>
      </sheetData>
      <sheetData sheetId="4904">
        <row r="4">
          <cell r="A4" t="str">
            <v>BẢNG TÍNH TOÁN, ĐO BÓC KHỐI LƯỢNG HOÀN THÀNH ĐƯA VÀO QUYẾT TOÁN</v>
          </cell>
        </row>
      </sheetData>
      <sheetData sheetId="4905">
        <row r="9">
          <cell r="A9" t="str">
            <v>A</v>
          </cell>
        </row>
      </sheetData>
      <sheetData sheetId="4906">
        <row r="4">
          <cell r="A4" t="str">
            <v>BẢNG TÍNH TOÁN, ĐO BÓC KHỐI LƯỢNG HOÀN THÀNH ĐƯA VÀO QUYẾT TOÁN</v>
          </cell>
        </row>
      </sheetData>
      <sheetData sheetId="4907">
        <row r="4">
          <cell r="A4" t="str">
            <v>BẢNG TÍNH TOÁN, ĐO BÓC KHỐI LƯỢNG HOÀN THÀNH ĐƯA VÀO QUYẾT TOÁN</v>
          </cell>
        </row>
      </sheetData>
      <sheetData sheetId="4908">
        <row r="4">
          <cell r="A4" t="str">
            <v>BẢNG TÍNH TOÁN, ĐO BÓC KHỐI LƯỢNG HOÀN THÀNH ĐƯA VÀO QUYẾT TOÁN</v>
          </cell>
        </row>
      </sheetData>
      <sheetData sheetId="4909">
        <row r="9">
          <cell r="A9" t="str">
            <v>A</v>
          </cell>
        </row>
      </sheetData>
      <sheetData sheetId="4910">
        <row r="4">
          <cell r="A4" t="str">
            <v>BẢNG TÍNH TOÁN, ĐO BÓC KHỐI LƯỢNG HOÀN THÀNH ĐƯA VÀO QUYẾT TOÁN</v>
          </cell>
        </row>
      </sheetData>
      <sheetData sheetId="4911">
        <row r="9">
          <cell r="A9" t="str">
            <v>A</v>
          </cell>
        </row>
      </sheetData>
      <sheetData sheetId="4912">
        <row r="4">
          <cell r="A4" t="str">
            <v>BẢNG TÍNH TOÁN, ĐO BÓC KHỐI LƯỢNG HOÀN THÀNH ĐƯA VÀO QUYẾT TOÁN</v>
          </cell>
        </row>
      </sheetData>
      <sheetData sheetId="4913">
        <row r="9">
          <cell r="A9" t="str">
            <v>A</v>
          </cell>
        </row>
      </sheetData>
      <sheetData sheetId="4914">
        <row r="9">
          <cell r="A9" t="str">
            <v>A</v>
          </cell>
        </row>
      </sheetData>
      <sheetData sheetId="4915">
        <row r="9">
          <cell r="A9" t="str">
            <v>A</v>
          </cell>
        </row>
      </sheetData>
      <sheetData sheetId="4916">
        <row r="4">
          <cell r="A4" t="str">
            <v>BẢNG TÍNH TOÁN, ĐO BÓC KHỐI LƯỢNG HOÀN THÀNH ĐƯA VÀO QUYẾT TOÁN</v>
          </cell>
        </row>
      </sheetData>
      <sheetData sheetId="4917">
        <row r="4">
          <cell r="A4" t="str">
            <v>BẢNG TÍNH TOÁN, ĐO BÓC KHỐI LƯỢNG HOÀN THÀNH ĐƯA VÀO QUYẾT TOÁN</v>
          </cell>
        </row>
      </sheetData>
      <sheetData sheetId="4918">
        <row r="4">
          <cell r="A4" t="str">
            <v>BẢNG TÍNH TOÁN, ĐO BÓC KHỐI LƯỢNG HOÀN THÀNH ĐƯA VÀO QUYẾT TOÁN</v>
          </cell>
        </row>
      </sheetData>
      <sheetData sheetId="4919">
        <row r="9">
          <cell r="A9" t="str">
            <v>A</v>
          </cell>
        </row>
      </sheetData>
      <sheetData sheetId="4920">
        <row r="9">
          <cell r="A9" t="str">
            <v>A</v>
          </cell>
        </row>
      </sheetData>
      <sheetData sheetId="4921">
        <row r="9">
          <cell r="A9" t="str">
            <v>A</v>
          </cell>
        </row>
      </sheetData>
      <sheetData sheetId="4922">
        <row r="4">
          <cell r="A4" t="str">
            <v>BẢNG TÍNH TOÁN, ĐO BÓC KHỐI LƯỢNG HOÀN THÀNH ĐƯA VÀO QUYẾT TOÁN</v>
          </cell>
        </row>
      </sheetData>
      <sheetData sheetId="4923">
        <row r="9">
          <cell r="A9" t="str">
            <v>A</v>
          </cell>
        </row>
      </sheetData>
      <sheetData sheetId="4924">
        <row r="9">
          <cell r="A9" t="str">
            <v>A</v>
          </cell>
        </row>
      </sheetData>
      <sheetData sheetId="4925">
        <row r="9">
          <cell r="A9" t="str">
            <v>A</v>
          </cell>
        </row>
      </sheetData>
      <sheetData sheetId="4926">
        <row r="4">
          <cell r="A4" t="str">
            <v>BẢNG TÍNH TOÁN, ĐO BÓC KHỐI LƯỢNG HOÀN THÀNH ĐƯA VÀO QUYẾT TOÁN</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4">
          <cell r="A4" t="str">
            <v>BẢNG TÍNH TOÁN, ĐO BÓC KHỐI LƯỢNG HOÀN THÀNH ĐƯA VÀO QUYẾT TOÁN</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4">
          <cell r="A4" t="str">
            <v>BẢNG TÍNH TOÁN, ĐO BÓC KHỐI LƯỢNG HOÀN THÀNH ĐƯA VÀO QUYẾT TOÁN</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4">
          <cell r="A4" t="str">
            <v>BẢNG TÍNH TOÁN, ĐO BÓC KHỐI LƯỢNG HOÀN THÀNH ĐƯA VÀO QUYẾT TOÁN</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4">
          <cell r="A4" t="str">
            <v>BẢNG TÍNH TOÁN, ĐO BÓC KHỐI LƯỢNG HOÀN THÀNH ĐƯA VÀO QUYẾT TOÁN</v>
          </cell>
        </row>
      </sheetData>
      <sheetData sheetId="4964">
        <row r="4">
          <cell r="A4" t="str">
            <v>BẢNG TÍNH TOÁN, ĐO BÓC KHỐI LƯỢNG HOÀN THÀNH ĐƯA VÀO QUYẾT TOÁN</v>
          </cell>
        </row>
      </sheetData>
      <sheetData sheetId="4965">
        <row r="4">
          <cell r="A4" t="str">
            <v>BẢNG TÍNH TOÁN, ĐO BÓC KHỐI LƯỢNG HOÀN THÀNH ĐƯA VÀO QUYẾT TOÁN</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4">
          <cell r="A4" t="str">
            <v>BẢNG TÍNH TOÁN, ĐO BÓC KHỐI LƯỢNG HOÀN THÀNH ĐƯA VÀO QUYẾT TOÁN</v>
          </cell>
        </row>
      </sheetData>
      <sheetData sheetId="4973">
        <row r="4">
          <cell r="A4" t="str">
            <v>BẢNG TÍNH TOÁN, ĐO BÓC KHỐI LƯỢNG HOÀN THÀNH ĐƯA VÀO QUYẾT TOÁN</v>
          </cell>
        </row>
      </sheetData>
      <sheetData sheetId="4974">
        <row r="4">
          <cell r="A4" t="str">
            <v>BẢNG TÍNH TOÁN, ĐO BÓC KHỐI LƯỢNG HOÀN THÀNH ĐƯA VÀO QUYẾT TOÁN</v>
          </cell>
        </row>
      </sheetData>
      <sheetData sheetId="4975">
        <row r="4">
          <cell r="A4" t="str">
            <v>BẢNG TÍNH TOÁN, ĐO BÓC KHỐI LƯỢNG HOÀN THÀNH ĐƯA VÀO QUYẾT TOÁN</v>
          </cell>
        </row>
      </sheetData>
      <sheetData sheetId="4976">
        <row r="9">
          <cell r="A9" t="str">
            <v>A</v>
          </cell>
        </row>
      </sheetData>
      <sheetData sheetId="4977">
        <row r="9">
          <cell r="A9" t="str">
            <v>A</v>
          </cell>
        </row>
      </sheetData>
      <sheetData sheetId="4978">
        <row r="4">
          <cell r="A4" t="str">
            <v>BẢNG TÍNH TOÁN, ĐO BÓC KHỐI LƯỢNG HOÀN THÀNH ĐƯA VÀO QUYẾT TOÁN</v>
          </cell>
        </row>
      </sheetData>
      <sheetData sheetId="4979">
        <row r="4">
          <cell r="A4" t="str">
            <v>BẢNG TÍNH TOÁN, ĐO BÓC KHỐI LƯỢNG HOÀN THÀNH ĐƯA VÀO QUYẾT TOÁN</v>
          </cell>
        </row>
      </sheetData>
      <sheetData sheetId="4980">
        <row r="9">
          <cell r="A9" t="str">
            <v>A</v>
          </cell>
        </row>
      </sheetData>
      <sheetData sheetId="4981">
        <row r="4">
          <cell r="A4" t="str">
            <v>BẢNG TÍNH TOÁN, ĐO BÓC KHỐI LƯỢNG HOÀN THÀNH ĐƯA VÀO QUYẾT TOÁN</v>
          </cell>
        </row>
      </sheetData>
      <sheetData sheetId="4982">
        <row r="4">
          <cell r="A4" t="str">
            <v>BẢNG TÍNH TOÁN, ĐO BÓC KHỐI LƯỢNG HOÀN THÀNH ĐƯA VÀO QUYẾT TOÁN</v>
          </cell>
        </row>
      </sheetData>
      <sheetData sheetId="4983">
        <row r="4">
          <cell r="A4" t="str">
            <v>BẢNG TÍNH TOÁN, ĐO BÓC KHỐI LƯỢNG HOÀN THÀNH ĐƯA VÀO QUYẾT TOÁN</v>
          </cell>
        </row>
      </sheetData>
      <sheetData sheetId="4984">
        <row r="9">
          <cell r="A9" t="str">
            <v>A</v>
          </cell>
        </row>
      </sheetData>
      <sheetData sheetId="4985">
        <row r="9">
          <cell r="A9" t="str">
            <v>A</v>
          </cell>
        </row>
      </sheetData>
      <sheetData sheetId="4986">
        <row r="4">
          <cell r="A4" t="str">
            <v>BẢNG TÍNH TOÁN, ĐO BÓC KHỐI LƯỢNG HOÀN THÀNH ĐƯA VÀO QUYẾT TOÁN</v>
          </cell>
        </row>
      </sheetData>
      <sheetData sheetId="4987">
        <row r="9">
          <cell r="A9" t="str">
            <v>A</v>
          </cell>
        </row>
      </sheetData>
      <sheetData sheetId="4988">
        <row r="4">
          <cell r="A4" t="str">
            <v>BẢNG TÍNH TOÁN, ĐO BÓC KHỐI LƯỢNG HOÀN THÀNH ĐƯA VÀO QUYẾT TOÁN</v>
          </cell>
        </row>
      </sheetData>
      <sheetData sheetId="4989">
        <row r="4">
          <cell r="A4" t="str">
            <v>BẢNG TÍNH TOÁN, ĐO BÓC KHỐI LƯỢNG HOÀN THÀNH ĐƯA VÀO QUYẾT TOÁN</v>
          </cell>
        </row>
      </sheetData>
      <sheetData sheetId="4990">
        <row r="4">
          <cell r="A4" t="str">
            <v>BẢNG TÍNH TOÁN, ĐO BÓC KHỐI LƯỢNG HOÀN THÀNH ĐƯA VÀO QUYẾT TOÁN</v>
          </cell>
        </row>
      </sheetData>
      <sheetData sheetId="4991">
        <row r="4">
          <cell r="A4" t="str">
            <v>BẢNG TÍNH TOÁN, ĐO BÓC KHỐI LƯỢNG HOÀN THÀNH ĐƯA VÀO QUYẾT TOÁN</v>
          </cell>
        </row>
      </sheetData>
      <sheetData sheetId="4992">
        <row r="4">
          <cell r="A4" t="str">
            <v>BẢNG TÍNH TOÁN, ĐO BÓC KHỐI LƯỢNG HOÀN THÀNH ĐƯA VÀO QUYẾT TOÁN</v>
          </cell>
        </row>
      </sheetData>
      <sheetData sheetId="4993">
        <row r="4">
          <cell r="A4" t="str">
            <v>BẢNG TÍNH TOÁN, ĐO BÓC KHỐI LƯỢNG HOÀN THÀNH ĐƯA VÀO QUYẾT TOÁN</v>
          </cell>
        </row>
      </sheetData>
      <sheetData sheetId="4994">
        <row r="4">
          <cell r="A4" t="str">
            <v>BẢNG TÍNH TOÁN, ĐO BÓC KHỐI LƯỢNG HOÀN THÀNH ĐƯA VÀO QUYẾT TOÁN</v>
          </cell>
        </row>
      </sheetData>
      <sheetData sheetId="4995">
        <row r="9">
          <cell r="A9" t="str">
            <v>A</v>
          </cell>
        </row>
      </sheetData>
      <sheetData sheetId="4996">
        <row r="4">
          <cell r="A4" t="str">
            <v>BẢNG TÍNH TOÁN, ĐO BÓC KHỐI LƯỢNG HOÀN THÀNH ĐƯA VÀO QUYẾT TOÁN</v>
          </cell>
        </row>
      </sheetData>
      <sheetData sheetId="4997">
        <row r="4">
          <cell r="A4" t="str">
            <v>BẢNG TÍNH TOÁN, ĐO BÓC KHỐI LƯỢNG HOÀN THÀNH ĐƯA VÀO QUYẾT TOÁN</v>
          </cell>
        </row>
      </sheetData>
      <sheetData sheetId="4998">
        <row r="4">
          <cell r="A4" t="str">
            <v>BẢNG TÍNH TOÁN, ĐO BÓC KHỐI LƯỢNG HOÀN THÀNH ĐƯA VÀO QUYẾT TOÁN</v>
          </cell>
        </row>
      </sheetData>
      <sheetData sheetId="4999">
        <row r="4">
          <cell r="A4" t="str">
            <v>BẢNG TÍNH TOÁN, ĐO BÓC KHỐI LƯỢNG HOÀN THÀNH ĐƯA VÀO QUYẾT TOÁN</v>
          </cell>
        </row>
      </sheetData>
      <sheetData sheetId="5000">
        <row r="4">
          <cell r="A4" t="str">
            <v>BẢNG TÍNH TOÁN, ĐO BÓC KHỐI LƯỢNG HOÀN THÀNH ĐƯA VÀO QUYẾT TOÁN</v>
          </cell>
        </row>
      </sheetData>
      <sheetData sheetId="5001">
        <row r="4">
          <cell r="A4" t="str">
            <v>BẢNG TÍNH TOÁN, ĐO BÓC KHỐI LƯỢNG HOÀN THÀNH ĐƯA VÀO QUYẾT TOÁN</v>
          </cell>
        </row>
      </sheetData>
      <sheetData sheetId="5002">
        <row r="9">
          <cell r="A9" t="str">
            <v>A</v>
          </cell>
        </row>
      </sheetData>
      <sheetData sheetId="5003">
        <row r="9">
          <cell r="A9" t="str">
            <v>A</v>
          </cell>
        </row>
      </sheetData>
      <sheetData sheetId="5004">
        <row r="4">
          <cell r="A4" t="str">
            <v>BẢNG TÍNH TOÁN, ĐO BÓC KHỐI LƯỢNG HOÀN THÀNH ĐƯA VÀO QUYẾT TOÁN</v>
          </cell>
        </row>
      </sheetData>
      <sheetData sheetId="5005">
        <row r="9">
          <cell r="A9" t="str">
            <v>A</v>
          </cell>
        </row>
      </sheetData>
      <sheetData sheetId="5006">
        <row r="4">
          <cell r="A4" t="str">
            <v>BẢNG TÍNH TOÁN, ĐO BÓC KHỐI LƯỢNG HOÀN THÀNH ĐƯA VÀO QUYẾT TOÁN</v>
          </cell>
        </row>
      </sheetData>
      <sheetData sheetId="5007">
        <row r="4">
          <cell r="A4" t="str">
            <v>BẢNG TÍNH TOÁN, ĐO BÓC KHỐI LƯỢNG HOÀN THÀNH ĐƯA VÀO QUYẾT TOÁN</v>
          </cell>
        </row>
      </sheetData>
      <sheetData sheetId="5008">
        <row r="4">
          <cell r="A4" t="str">
            <v>BẢNG TÍNH TOÁN, ĐO BÓC KHỐI LƯỢNG HOÀN THÀNH ĐƯA VÀO QUYẾT TOÁN</v>
          </cell>
        </row>
      </sheetData>
      <sheetData sheetId="5009">
        <row r="4">
          <cell r="A4" t="str">
            <v>BẢNG TÍNH TOÁN, ĐO BÓC KHỐI LƯỢNG HOÀN THÀNH ĐƯA VÀO QUYẾT TOÁN</v>
          </cell>
        </row>
      </sheetData>
      <sheetData sheetId="5010">
        <row r="9">
          <cell r="A9" t="str">
            <v>A</v>
          </cell>
        </row>
      </sheetData>
      <sheetData sheetId="5011">
        <row r="4">
          <cell r="A4" t="str">
            <v>BẢNG TÍNH TOÁN, ĐO BÓC KHỐI LƯỢNG HOÀN THÀNH ĐƯA VÀO QUYẾT TOÁN</v>
          </cell>
        </row>
      </sheetData>
      <sheetData sheetId="5012">
        <row r="4">
          <cell r="A4" t="str">
            <v>BẢNG TÍNH TOÁN, ĐO BÓC KHỐI LƯỢNG HOÀN THÀNH ĐƯA VÀO QUYẾT TOÁN</v>
          </cell>
        </row>
      </sheetData>
      <sheetData sheetId="5013">
        <row r="9">
          <cell r="A9" t="str">
            <v>A</v>
          </cell>
        </row>
      </sheetData>
      <sheetData sheetId="5014">
        <row r="4">
          <cell r="A4" t="str">
            <v>BẢNG TÍNH TOÁN, ĐO BÓC KHỐI LƯỢNG HOÀN THÀNH ĐƯA VÀO QUYẾT TOÁN</v>
          </cell>
        </row>
      </sheetData>
      <sheetData sheetId="5015">
        <row r="9">
          <cell r="A9" t="str">
            <v>A</v>
          </cell>
        </row>
      </sheetData>
      <sheetData sheetId="5016">
        <row r="4">
          <cell r="A4" t="str">
            <v>BẢNG TÍNH TOÁN, ĐO BÓC KHỐI LƯỢNG HOÀN THÀNH ĐƯA VÀO QUYẾT TOÁN</v>
          </cell>
        </row>
      </sheetData>
      <sheetData sheetId="5017">
        <row r="4">
          <cell r="A4" t="str">
            <v>BẢNG TÍNH TOÁN, ĐO BÓC KHỐI LƯỢNG HOÀN THÀNH ĐƯA VÀO QUYẾT TOÁN</v>
          </cell>
        </row>
      </sheetData>
      <sheetData sheetId="5018">
        <row r="9">
          <cell r="A9" t="str">
            <v>A</v>
          </cell>
        </row>
      </sheetData>
      <sheetData sheetId="5019">
        <row r="4">
          <cell r="A4" t="str">
            <v>BẢNG TÍNH TOÁN, ĐO BÓC KHỐI LƯỢNG HOÀN THÀNH ĐƯA VÀO QUYẾT TOÁN</v>
          </cell>
        </row>
      </sheetData>
      <sheetData sheetId="5020">
        <row r="9">
          <cell r="A9" t="str">
            <v>A</v>
          </cell>
        </row>
      </sheetData>
      <sheetData sheetId="5021">
        <row r="4">
          <cell r="A4" t="str">
            <v>BẢNG TÍNH TOÁN, ĐO BÓC KHỐI LƯỢNG HOÀN THÀNH ĐƯA VÀO QUYẾT TOÁN</v>
          </cell>
        </row>
      </sheetData>
      <sheetData sheetId="5022">
        <row r="4">
          <cell r="A4" t="str">
            <v>BẢNG TÍNH TOÁN, ĐO BÓC KHỐI LƯỢNG HOÀN THÀNH ĐƯA VÀO QUYẾT TOÁN</v>
          </cell>
        </row>
      </sheetData>
      <sheetData sheetId="5023">
        <row r="9">
          <cell r="A9" t="str">
            <v>A</v>
          </cell>
        </row>
      </sheetData>
      <sheetData sheetId="5024">
        <row r="9">
          <cell r="A9" t="str">
            <v>A</v>
          </cell>
        </row>
      </sheetData>
      <sheetData sheetId="5025">
        <row r="9">
          <cell r="A9" t="str">
            <v>A</v>
          </cell>
        </row>
      </sheetData>
      <sheetData sheetId="5026">
        <row r="4">
          <cell r="A4" t="str">
            <v>BẢNG TÍNH TOÁN, ĐO BÓC KHỐI LƯỢNG HOÀN THÀNH ĐƯA VÀO QUYẾT TOÁN</v>
          </cell>
        </row>
      </sheetData>
      <sheetData sheetId="5027">
        <row r="4">
          <cell r="A4" t="str">
            <v>BẢNG TÍNH TOÁN, ĐO BÓC KHỐI LƯỢNG HOÀN THÀNH ĐƯA VÀO QUYẾT TOÁN</v>
          </cell>
        </row>
      </sheetData>
      <sheetData sheetId="5028">
        <row r="9">
          <cell r="A9" t="str">
            <v>A</v>
          </cell>
        </row>
      </sheetData>
      <sheetData sheetId="5029">
        <row r="4">
          <cell r="A4" t="str">
            <v>BẢNG TÍNH TOÁN, ĐO BÓC KHỐI LƯỢNG HOÀN THÀNH ĐƯA VÀO QUYẾT TOÁN</v>
          </cell>
        </row>
      </sheetData>
      <sheetData sheetId="5030">
        <row r="4">
          <cell r="A4" t="str">
            <v>BẢNG TÍNH TOÁN, ĐO BÓC KHỐI LƯỢNG HOÀN THÀNH ĐƯA VÀO QUYẾT TOÁN</v>
          </cell>
        </row>
      </sheetData>
      <sheetData sheetId="5031">
        <row r="4">
          <cell r="A4" t="str">
            <v>BẢNG TÍNH TOÁN, ĐO BÓC KHỐI LƯỢNG HOÀN THÀNH ĐƯA VÀO QUYẾT TOÁN</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4">
          <cell r="A4" t="str">
            <v>BẢNG TÍNH TOÁN, ĐO BÓC KHỐI LƯỢNG HOÀN THÀNH ĐƯA VÀO QUYẾT TOÁN</v>
          </cell>
        </row>
      </sheetData>
      <sheetData sheetId="5040">
        <row r="4">
          <cell r="A4" t="str">
            <v>BẢNG TÍNH TOÁN, ĐO BÓC KHỐI LƯỢNG HOÀN THÀNH ĐƯA VÀO QUYẾT TOÁN</v>
          </cell>
        </row>
      </sheetData>
      <sheetData sheetId="5041">
        <row r="4">
          <cell r="A4" t="str">
            <v>BẢNG TÍNH TOÁN, ĐO BÓC KHỐI LƯỢNG HOÀN THÀNH ĐƯA VÀO QUYẾT TOÁN</v>
          </cell>
        </row>
      </sheetData>
      <sheetData sheetId="5042">
        <row r="9">
          <cell r="A9" t="str">
            <v>A</v>
          </cell>
        </row>
      </sheetData>
      <sheetData sheetId="5043">
        <row r="9">
          <cell r="A9" t="str">
            <v>A</v>
          </cell>
        </row>
      </sheetData>
      <sheetData sheetId="5044">
        <row r="9">
          <cell r="A9" t="str">
            <v>A</v>
          </cell>
        </row>
      </sheetData>
      <sheetData sheetId="5045">
        <row r="4">
          <cell r="A4" t="str">
            <v>BẢNG TÍNH TOÁN, ĐO BÓC KHỐI LƯỢNG HOÀN THÀNH ĐƯA VÀO QUYẾT TOÁN</v>
          </cell>
        </row>
      </sheetData>
      <sheetData sheetId="5046">
        <row r="9">
          <cell r="A9" t="str">
            <v>A</v>
          </cell>
        </row>
      </sheetData>
      <sheetData sheetId="5047">
        <row r="4">
          <cell r="A4" t="str">
            <v>BẢNG TÍNH TOÁN, ĐO BÓC KHỐI LƯỢNG HOÀN THÀNH ĐƯA VÀO QUYẾT TOÁN</v>
          </cell>
        </row>
      </sheetData>
      <sheetData sheetId="5048">
        <row r="4">
          <cell r="A4" t="str">
            <v>BẢNG TÍNH TOÁN, ĐO BÓC KHỐI LƯỢNG HOÀN THÀNH ĐƯA VÀO QUYẾT TOÁN</v>
          </cell>
        </row>
      </sheetData>
      <sheetData sheetId="5049">
        <row r="4">
          <cell r="A4" t="str">
            <v>BẢNG TÍNH TOÁN, ĐO BÓC KHỐI LƯỢNG HOÀN THÀNH ĐƯA VÀO QUYẾT TOÁN</v>
          </cell>
        </row>
      </sheetData>
      <sheetData sheetId="5050">
        <row r="9">
          <cell r="A9" t="str">
            <v>A</v>
          </cell>
        </row>
      </sheetData>
      <sheetData sheetId="5051">
        <row r="9">
          <cell r="A9" t="str">
            <v>A</v>
          </cell>
        </row>
      </sheetData>
      <sheetData sheetId="5052">
        <row r="9">
          <cell r="A9" t="str">
            <v>A</v>
          </cell>
        </row>
      </sheetData>
      <sheetData sheetId="5053">
        <row r="4">
          <cell r="A4" t="str">
            <v>BẢNG TÍNH TOÁN, ĐO BÓC KHỐI LƯỢNG HOÀN THÀNH ĐƯA VÀO QUYẾT TOÁN</v>
          </cell>
        </row>
      </sheetData>
      <sheetData sheetId="5054">
        <row r="9">
          <cell r="A9" t="str">
            <v>A</v>
          </cell>
        </row>
      </sheetData>
      <sheetData sheetId="5055">
        <row r="4">
          <cell r="A4" t="str">
            <v>BẢNG TÍNH TOÁN, ĐO BÓC KHỐI LƯỢNG HOÀN THÀNH ĐƯA VÀO QUYẾT TOÁN</v>
          </cell>
        </row>
      </sheetData>
      <sheetData sheetId="5056">
        <row r="9">
          <cell r="A9" t="str">
            <v>A</v>
          </cell>
        </row>
      </sheetData>
      <sheetData sheetId="5057">
        <row r="4">
          <cell r="A4" t="str">
            <v>BẢNG TÍNH TOÁN, ĐO BÓC KHỐI LƯỢNG HOÀN THÀNH ĐƯA VÀO QUYẾT TOÁN</v>
          </cell>
        </row>
      </sheetData>
      <sheetData sheetId="5058">
        <row r="4">
          <cell r="A4" t="str">
            <v>BẢNG TÍNH TOÁN, ĐO BÓC KHỐI LƯỢNG HOÀN THÀNH ĐƯA VÀO QUYẾT TOÁN</v>
          </cell>
        </row>
      </sheetData>
      <sheetData sheetId="5059">
        <row r="4">
          <cell r="A4" t="str">
            <v>BẢNG TÍNH TOÁN, ĐO BÓC KHỐI LƯỢNG HOÀN THÀNH ĐƯA VÀO QUYẾT TOÁN</v>
          </cell>
        </row>
      </sheetData>
      <sheetData sheetId="5060">
        <row r="9">
          <cell r="A9" t="str">
            <v>A</v>
          </cell>
        </row>
      </sheetData>
      <sheetData sheetId="5061">
        <row r="9">
          <cell r="A9" t="str">
            <v>A</v>
          </cell>
        </row>
      </sheetData>
      <sheetData sheetId="5062">
        <row r="4">
          <cell r="A4" t="str">
            <v>BẢNG TÍNH TOÁN, ĐO BÓC KHỐI LƯỢNG HOÀN THÀNH ĐƯA VÀO QUYẾT TOÁN</v>
          </cell>
        </row>
      </sheetData>
      <sheetData sheetId="5063">
        <row r="4">
          <cell r="A4" t="str">
            <v>BẢNG TÍNH TOÁN, ĐO BÓC KHỐI LƯỢNG HOÀN THÀNH ĐƯA VÀO QUYẾT TOÁN</v>
          </cell>
        </row>
      </sheetData>
      <sheetData sheetId="5064">
        <row r="4">
          <cell r="A4" t="str">
            <v>BẢNG TÍNH TOÁN, ĐO BÓC KHỐI LƯỢNG HOÀN THÀNH ĐƯA VÀO QUYẾT TOÁN</v>
          </cell>
        </row>
      </sheetData>
      <sheetData sheetId="5065">
        <row r="4">
          <cell r="A4" t="str">
            <v>BẢNG TÍNH TOÁN, ĐO BÓC KHỐI LƯỢNG HOÀN THÀNH ĐƯA VÀO QUYẾT TOÁN</v>
          </cell>
        </row>
      </sheetData>
      <sheetData sheetId="5066">
        <row r="9">
          <cell r="A9" t="str">
            <v>A</v>
          </cell>
        </row>
      </sheetData>
      <sheetData sheetId="5067">
        <row r="4">
          <cell r="A4" t="str">
            <v>BẢNG TÍNH TOÁN, ĐO BÓC KHỐI LƯỢNG HOÀN THÀNH ĐƯA VÀO QUYẾT TOÁN</v>
          </cell>
        </row>
      </sheetData>
      <sheetData sheetId="5068">
        <row r="9">
          <cell r="A9" t="str">
            <v>A</v>
          </cell>
        </row>
      </sheetData>
      <sheetData sheetId="5069">
        <row r="4">
          <cell r="A4" t="str">
            <v>BẢNG TÍNH TOÁN, ĐO BÓC KHỐI LƯỢNG HOÀN THÀNH ĐƯA VÀO QUYẾT TOÁN</v>
          </cell>
        </row>
      </sheetData>
      <sheetData sheetId="5070">
        <row r="9">
          <cell r="A9" t="str">
            <v>A</v>
          </cell>
        </row>
      </sheetData>
      <sheetData sheetId="5071">
        <row r="4">
          <cell r="A4" t="str">
            <v>BẢNG TÍNH TOÁN, ĐO BÓC KHỐI LƯỢNG HOÀN THÀNH ĐƯA VÀO QUYẾT TOÁN</v>
          </cell>
        </row>
      </sheetData>
      <sheetData sheetId="5072">
        <row r="4">
          <cell r="A4" t="str">
            <v>BẢNG TÍNH TOÁN, ĐO BÓC KHỐI LƯỢNG HOÀN THÀNH ĐƯA VÀO QUYẾT TOÁN</v>
          </cell>
        </row>
      </sheetData>
      <sheetData sheetId="5073">
        <row r="4">
          <cell r="A4" t="str">
            <v>BẢNG TÍNH TOÁN, ĐO BÓC KHỐI LƯỢNG HOÀN THÀNH ĐƯA VÀO QUYẾT TOÁN</v>
          </cell>
        </row>
      </sheetData>
      <sheetData sheetId="5074">
        <row r="4">
          <cell r="A4" t="str">
            <v>BẢNG TÍNH TOÁN, ĐO BÓC KHỐI LƯỢNG HOÀN THÀNH ĐƯA VÀO QUYẾT TOÁN</v>
          </cell>
        </row>
      </sheetData>
      <sheetData sheetId="5075">
        <row r="4">
          <cell r="A4" t="str">
            <v>BẢNG TÍNH TOÁN, ĐO BÓC KHỐI LƯỢNG HOÀN THÀNH ĐƯA VÀO QUYẾT TOÁN</v>
          </cell>
        </row>
      </sheetData>
      <sheetData sheetId="5076">
        <row r="9">
          <cell r="A9" t="str">
            <v>A</v>
          </cell>
        </row>
      </sheetData>
      <sheetData sheetId="5077">
        <row r="4">
          <cell r="A4" t="str">
            <v>BẢNG TÍNH TOÁN, ĐO BÓC KHỐI LƯỢNG HOÀN THÀNH ĐƯA VÀO QUYẾT TOÁN</v>
          </cell>
        </row>
      </sheetData>
      <sheetData sheetId="5078">
        <row r="9">
          <cell r="A9" t="str">
            <v>A</v>
          </cell>
        </row>
      </sheetData>
      <sheetData sheetId="5079">
        <row r="9">
          <cell r="A9" t="str">
            <v>A</v>
          </cell>
        </row>
      </sheetData>
      <sheetData sheetId="5080">
        <row r="4">
          <cell r="A4" t="str">
            <v>BẢNG TÍNH TOÁN, ĐO BÓC KHỐI LƯỢNG HOÀN THÀNH ĐƯA VÀO QUYẾT TOÁN</v>
          </cell>
        </row>
      </sheetData>
      <sheetData sheetId="5081">
        <row r="4">
          <cell r="A4" t="str">
            <v>BẢNG TÍNH TOÁN, ĐO BÓC KHỐI LƯỢNG HOÀN THÀNH ĐƯA VÀO QUYẾT TOÁN</v>
          </cell>
        </row>
      </sheetData>
      <sheetData sheetId="5082">
        <row r="4">
          <cell r="A4" t="str">
            <v>BẢNG TÍNH TOÁN, ĐO BÓC KHỐI LƯỢNG HOÀN THÀNH ĐƯA VÀO QUYẾT TOÁN</v>
          </cell>
        </row>
      </sheetData>
      <sheetData sheetId="5083">
        <row r="9">
          <cell r="A9" t="str">
            <v>A</v>
          </cell>
        </row>
      </sheetData>
      <sheetData sheetId="5084">
        <row r="9">
          <cell r="A9" t="str">
            <v>A</v>
          </cell>
        </row>
      </sheetData>
      <sheetData sheetId="5085">
        <row r="4">
          <cell r="A4" t="str">
            <v>BẢNG TÍNH TOÁN, ĐO BÓC KHỐI LƯỢNG HOÀN THÀNH ĐƯA VÀO QUYẾT TOÁN</v>
          </cell>
        </row>
      </sheetData>
      <sheetData sheetId="5086">
        <row r="9">
          <cell r="A9" t="str">
            <v>A</v>
          </cell>
        </row>
      </sheetData>
      <sheetData sheetId="5087">
        <row r="4">
          <cell r="A4" t="str">
            <v>BẢNG TÍNH TOÁN, ĐO BÓC KHỐI LƯỢNG HOÀN THÀNH ĐƯA VÀO QUYẾT TOÁN</v>
          </cell>
        </row>
      </sheetData>
      <sheetData sheetId="5088">
        <row r="9">
          <cell r="A9" t="str">
            <v>A</v>
          </cell>
        </row>
      </sheetData>
      <sheetData sheetId="5089">
        <row r="9">
          <cell r="A9" t="str">
            <v>A</v>
          </cell>
        </row>
      </sheetData>
      <sheetData sheetId="5090">
        <row r="4">
          <cell r="A4" t="str">
            <v>BẢNG TÍNH TOÁN, ĐO BÓC KHỐI LƯỢNG HOÀN THÀNH ĐƯA VÀO QUYẾT TOÁN</v>
          </cell>
        </row>
      </sheetData>
      <sheetData sheetId="5091">
        <row r="4">
          <cell r="A4" t="str">
            <v>BẢNG TÍNH TOÁN, ĐO BÓC KHỐI LƯỢNG HOÀN THÀNH ĐƯA VÀO QUYẾT TOÁN</v>
          </cell>
        </row>
      </sheetData>
      <sheetData sheetId="5092">
        <row r="4">
          <cell r="A4" t="str">
            <v>BẢNG TÍNH TOÁN, ĐO BÓC KHỐI LƯỢNG HOÀN THÀNH ĐƯA VÀO QUYẾT TOÁN</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4">
          <cell r="A4" t="str">
            <v>BẢNG TÍNH TOÁN, ĐO BÓC KHỐI LƯỢNG HOÀN THÀNH ĐƯA VÀO QUYẾT TOÁN</v>
          </cell>
        </row>
      </sheetData>
      <sheetData sheetId="5098">
        <row r="9">
          <cell r="A9" t="str">
            <v>A</v>
          </cell>
        </row>
      </sheetData>
      <sheetData sheetId="5099">
        <row r="9">
          <cell r="A9" t="str">
            <v>A</v>
          </cell>
        </row>
      </sheetData>
      <sheetData sheetId="5100">
        <row r="4">
          <cell r="A4" t="str">
            <v>BẢNG TÍNH TOÁN, ĐO BÓC KHỐI LƯỢNG HOÀN THÀNH ĐƯA VÀO QUYẾT TOÁN</v>
          </cell>
        </row>
      </sheetData>
      <sheetData sheetId="5101">
        <row r="9">
          <cell r="A9" t="str">
            <v>A</v>
          </cell>
        </row>
      </sheetData>
      <sheetData sheetId="5102">
        <row r="9">
          <cell r="A9" t="str">
            <v>A</v>
          </cell>
        </row>
      </sheetData>
      <sheetData sheetId="5103">
        <row r="4">
          <cell r="A4" t="str">
            <v>BẢNG TÍNH TOÁN, ĐO BÓC KHỐI LƯỢNG HOÀN THÀNH ĐƯA VÀO QUYẾT TOÁN</v>
          </cell>
        </row>
      </sheetData>
      <sheetData sheetId="5104">
        <row r="9">
          <cell r="A9" t="str">
            <v>A</v>
          </cell>
        </row>
      </sheetData>
      <sheetData sheetId="5105">
        <row r="9">
          <cell r="A9" t="str">
            <v>A</v>
          </cell>
        </row>
      </sheetData>
      <sheetData sheetId="5106">
        <row r="9">
          <cell r="A9" t="str">
            <v>A</v>
          </cell>
        </row>
      </sheetData>
      <sheetData sheetId="5107">
        <row r="4">
          <cell r="A4" t="str">
            <v>BẢNG TÍNH TOÁN, ĐO BÓC KHỐI LƯỢNG HOÀN THÀNH ĐƯA VÀO QUYẾT TOÁN</v>
          </cell>
        </row>
      </sheetData>
      <sheetData sheetId="5108">
        <row r="9">
          <cell r="A9" t="str">
            <v>A</v>
          </cell>
        </row>
      </sheetData>
      <sheetData sheetId="5109">
        <row r="9">
          <cell r="A9" t="str">
            <v>A</v>
          </cell>
        </row>
      </sheetData>
      <sheetData sheetId="5110">
        <row r="4">
          <cell r="A4" t="str">
            <v>BẢNG TÍNH TOÁN, ĐO BÓC KHỐI LƯỢNG HOÀN THÀNH ĐƯA VÀO QUYẾT TOÁN</v>
          </cell>
        </row>
      </sheetData>
      <sheetData sheetId="5111">
        <row r="9">
          <cell r="A9" t="str">
            <v>A</v>
          </cell>
        </row>
      </sheetData>
      <sheetData sheetId="5112">
        <row r="9">
          <cell r="A9" t="str">
            <v>A</v>
          </cell>
        </row>
      </sheetData>
      <sheetData sheetId="5113">
        <row r="4">
          <cell r="A4" t="str">
            <v>BẢNG TÍNH TOÁN, ĐO BÓC KHỐI LƯỢNG HOÀN THÀNH ĐƯA VÀO QUYẾT TOÁN</v>
          </cell>
        </row>
      </sheetData>
      <sheetData sheetId="5114">
        <row r="9">
          <cell r="A9" t="str">
            <v>A</v>
          </cell>
        </row>
      </sheetData>
      <sheetData sheetId="5115">
        <row r="4">
          <cell r="A4" t="str">
            <v>BẢNG TÍNH TOÁN, ĐO BÓC KHỐI LƯỢNG HOÀN THÀNH ĐƯA VÀO QUYẾT TOÁN</v>
          </cell>
        </row>
      </sheetData>
      <sheetData sheetId="5116">
        <row r="9">
          <cell r="A9" t="str">
            <v>A</v>
          </cell>
        </row>
      </sheetData>
      <sheetData sheetId="5117">
        <row r="9">
          <cell r="A9" t="str">
            <v>A</v>
          </cell>
        </row>
      </sheetData>
      <sheetData sheetId="5118">
        <row r="4">
          <cell r="A4" t="str">
            <v>BẢNG TÍNH TOÁN, ĐO BÓC KHỐI LƯỢNG HOÀN THÀNH ĐƯA VÀO QUYẾT TOÁN</v>
          </cell>
        </row>
      </sheetData>
      <sheetData sheetId="5119">
        <row r="9">
          <cell r="A9" t="str">
            <v>A</v>
          </cell>
        </row>
      </sheetData>
      <sheetData sheetId="5120">
        <row r="9">
          <cell r="A9" t="str">
            <v>A</v>
          </cell>
        </row>
      </sheetData>
      <sheetData sheetId="5121">
        <row r="4">
          <cell r="A4" t="str">
            <v>BẢNG TÍNH TOÁN, ĐO BÓC KHỐI LƯỢNG HOÀN THÀNH ĐƯA VÀO QUYẾT TOÁN</v>
          </cell>
        </row>
      </sheetData>
      <sheetData sheetId="5122">
        <row r="9">
          <cell r="A9" t="str">
            <v>A</v>
          </cell>
        </row>
      </sheetData>
      <sheetData sheetId="5123">
        <row r="9">
          <cell r="A9" t="str">
            <v>A</v>
          </cell>
        </row>
      </sheetData>
      <sheetData sheetId="5124">
        <row r="9">
          <cell r="A9" t="str">
            <v>A</v>
          </cell>
        </row>
      </sheetData>
      <sheetData sheetId="5125">
        <row r="4">
          <cell r="A4" t="str">
            <v>BẢNG TÍNH TOÁN, ĐO BÓC KHỐI LƯỢNG HOÀN THÀNH ĐƯA VÀO QUYẾT TOÁN</v>
          </cell>
        </row>
      </sheetData>
      <sheetData sheetId="5126">
        <row r="9">
          <cell r="A9" t="str">
            <v>A</v>
          </cell>
        </row>
      </sheetData>
      <sheetData sheetId="5127">
        <row r="9">
          <cell r="A9" t="str">
            <v>A</v>
          </cell>
        </row>
      </sheetData>
      <sheetData sheetId="5128">
        <row r="4">
          <cell r="A4" t="str">
            <v>BẢNG TÍNH TOÁN, ĐO BÓC KHỐI LƯỢNG HOÀN THÀNH ĐƯA VÀO QUYẾT TOÁN</v>
          </cell>
        </row>
      </sheetData>
      <sheetData sheetId="5129">
        <row r="4">
          <cell r="A4" t="str">
            <v>BẢNG TÍNH TOÁN, ĐO BÓC KHỐI LƯỢNG HOÀN THÀNH ĐƯA VÀO QUYẾT TOÁN</v>
          </cell>
        </row>
      </sheetData>
      <sheetData sheetId="5130">
        <row r="4">
          <cell r="A4" t="str">
            <v>BẢNG TÍNH TOÁN, ĐO BÓC KHỐI LƯỢNG HOÀN THÀNH ĐƯA VÀO QUYẾT TOÁN</v>
          </cell>
        </row>
      </sheetData>
      <sheetData sheetId="5131">
        <row r="4">
          <cell r="A4" t="str">
            <v>BẢNG TÍNH TOÁN, ĐO BÓC KHỐI LƯỢNG HOÀN THÀNH ĐƯA VÀO QUYẾT TOÁN</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4">
          <cell r="A4" t="str">
            <v>BẢNG TÍNH TOÁN, ĐO BÓC KHỐI LƯỢNG HOÀN THÀNH ĐƯA VÀO QUYẾT TOÁN</v>
          </cell>
        </row>
      </sheetData>
      <sheetData sheetId="5140">
        <row r="4">
          <cell r="A4" t="str">
            <v>BẢNG TÍNH TOÁN, ĐO BÓC KHỐI LƯỢNG HOÀN THÀNH ĐƯA VÀO QUYẾT TOÁN</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4">
          <cell r="A4" t="str">
            <v>BẢNG TÍNH TOÁN, ĐO BÓC KHỐI LƯỢNG HOÀN THÀNH ĐƯA VÀO QUYẾT TOÁN</v>
          </cell>
        </row>
      </sheetData>
      <sheetData sheetId="5148">
        <row r="4">
          <cell r="A4" t="str">
            <v>BẢNG TÍNH TOÁN, ĐO BÓC KHỐI LƯỢNG HOÀN THÀNH ĐƯA VÀO QUYẾT TOÁN</v>
          </cell>
        </row>
      </sheetData>
      <sheetData sheetId="5149">
        <row r="4">
          <cell r="A4" t="str">
            <v>BẢNG TÍNH TOÁN, ĐO BÓC KHỐI LƯỢNG HOÀN THÀNH ĐƯA VÀO QUYẾT TOÁN</v>
          </cell>
        </row>
      </sheetData>
      <sheetData sheetId="5150">
        <row r="4">
          <cell r="A4" t="str">
            <v>BẢNG TÍNH TOÁN, ĐO BÓC KHỐI LƯỢNG HOÀN THÀNH ĐƯA VÀO QUYẾT TOÁN</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4">
          <cell r="A4" t="str">
            <v>BẢNG TÍNH TOÁN, ĐO BÓC KHỐI LƯỢNG HOÀN THÀNH ĐƯA VÀO QUYẾT TOÁN</v>
          </cell>
        </row>
      </sheetData>
      <sheetData sheetId="5158">
        <row r="4">
          <cell r="A4" t="str">
            <v>BẢNG TÍNH TOÁN, ĐO BÓC KHỐI LƯỢNG HOÀN THÀNH ĐƯA VÀO QUYẾT TOÁN</v>
          </cell>
        </row>
      </sheetData>
      <sheetData sheetId="5159">
        <row r="4">
          <cell r="A4" t="str">
            <v>BẢNG TÍNH TOÁN, ĐO BÓC KHỐI LƯỢNG HOÀN THÀNH ĐƯA VÀO QUYẾT TOÁN</v>
          </cell>
        </row>
      </sheetData>
      <sheetData sheetId="5160">
        <row r="4">
          <cell r="A4" t="str">
            <v>BẢNG TÍNH TOÁN, ĐO BÓC KHỐI LƯỢNG HOÀN THÀNH ĐƯA VÀO QUYẾT TOÁN</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4">
          <cell r="A4" t="str">
            <v>BẢNG TÍNH TOÁN, ĐO BÓC KHỐI LƯỢNG HOÀN THÀNH ĐƯA VÀO QUYẾT TOÁN</v>
          </cell>
        </row>
      </sheetData>
      <sheetData sheetId="5166">
        <row r="9">
          <cell r="A9" t="str">
            <v>A</v>
          </cell>
        </row>
      </sheetData>
      <sheetData sheetId="5167">
        <row r="4">
          <cell r="A4" t="str">
            <v>BẢNG TÍNH TOÁN, ĐO BÓC KHỐI LƯỢNG HOÀN THÀNH ĐƯA VÀO QUYẾT TOÁN</v>
          </cell>
        </row>
      </sheetData>
      <sheetData sheetId="5168">
        <row r="4">
          <cell r="A4" t="str">
            <v>BẢNG TÍNH TOÁN, ĐO BÓC KHỐI LƯỢNG HOÀN THÀNH ĐƯA VÀO QUYẾT TOÁN</v>
          </cell>
        </row>
      </sheetData>
      <sheetData sheetId="5169">
        <row r="4">
          <cell r="A4" t="str">
            <v>BẢNG TÍNH TOÁN, ĐO BÓC KHỐI LƯỢNG HOÀN THÀNH ĐƯA VÀO QUYẾT TOÁN</v>
          </cell>
        </row>
      </sheetData>
      <sheetData sheetId="5170">
        <row r="4">
          <cell r="A4" t="str">
            <v>BẢNG TÍNH TOÁN, ĐO BÓC KHỐI LƯỢNG HOÀN THÀNH ĐƯA VÀO QUYẾT TOÁN</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4">
          <cell r="A4" t="str">
            <v>BẢNG TÍNH TOÁN, ĐO BÓC KHỐI LƯỢNG HOÀN THÀNH ĐƯA VÀO QUYẾT TOÁN</v>
          </cell>
        </row>
      </sheetData>
      <sheetData sheetId="5176">
        <row r="9">
          <cell r="A9" t="str">
            <v>A</v>
          </cell>
        </row>
      </sheetData>
      <sheetData sheetId="5177">
        <row r="4">
          <cell r="A4" t="str">
            <v>BẢNG TÍNH TOÁN, ĐO BÓC KHỐI LƯỢNG HOÀN THÀNH ĐƯA VÀO QUYẾT TOÁN</v>
          </cell>
        </row>
      </sheetData>
      <sheetData sheetId="5178">
        <row r="4">
          <cell r="A4" t="str">
            <v>BẢNG TÍNH TOÁN, ĐO BÓC KHỐI LƯỢNG HOÀN THÀNH ĐƯA VÀO QUYẾT TOÁN</v>
          </cell>
        </row>
      </sheetData>
      <sheetData sheetId="5179">
        <row r="9">
          <cell r="A9" t="str">
            <v>A</v>
          </cell>
        </row>
      </sheetData>
      <sheetData sheetId="5180">
        <row r="4">
          <cell r="A4" t="str">
            <v>BẢNG TÍNH TOÁN, ĐO BÓC KHỐI LƯỢNG HOÀN THÀNH ĐƯA VÀO QUYẾT TOÁN</v>
          </cell>
        </row>
      </sheetData>
      <sheetData sheetId="5181">
        <row r="4">
          <cell r="A4" t="str">
            <v>BẢNG TÍNH TOÁN, ĐO BÓC KHỐI LƯỢNG HOÀN THÀNH ĐƯA VÀO QUYẾT TOÁN</v>
          </cell>
        </row>
      </sheetData>
      <sheetData sheetId="5182">
        <row r="9">
          <cell r="A9" t="str">
            <v>A</v>
          </cell>
        </row>
      </sheetData>
      <sheetData sheetId="5183">
        <row r="4">
          <cell r="A4" t="str">
            <v>BẢNG TÍNH TOÁN, ĐO BÓC KHỐI LƯỢNG HOÀN THÀNH ĐƯA VÀO QUYẾT TOÁN</v>
          </cell>
        </row>
      </sheetData>
      <sheetData sheetId="5184">
        <row r="9">
          <cell r="A9" t="str">
            <v>A</v>
          </cell>
        </row>
      </sheetData>
      <sheetData sheetId="5185">
        <row r="9">
          <cell r="A9" t="str">
            <v>A</v>
          </cell>
        </row>
      </sheetData>
      <sheetData sheetId="5186">
        <row r="9">
          <cell r="A9" t="str">
            <v>A</v>
          </cell>
        </row>
      </sheetData>
      <sheetData sheetId="5187">
        <row r="4">
          <cell r="A4" t="str">
            <v>BẢNG TÍNH TOÁN, ĐO BÓC KHỐI LƯỢNG HOÀN THÀNH ĐƯA VÀO QUYẾT TOÁN</v>
          </cell>
        </row>
      </sheetData>
      <sheetData sheetId="5188">
        <row r="4">
          <cell r="A4" t="str">
            <v>BẢNG TÍNH TOÁN, ĐO BÓC KHỐI LƯỢNG HOÀN THÀNH ĐƯA VÀO QUYẾT TOÁN</v>
          </cell>
        </row>
      </sheetData>
      <sheetData sheetId="5189">
        <row r="9">
          <cell r="A9" t="str">
            <v>A</v>
          </cell>
        </row>
      </sheetData>
      <sheetData sheetId="5190">
        <row r="4">
          <cell r="A4" t="str">
            <v>BẢNG TÍNH TOÁN, ĐO BÓC KHỐI LƯỢNG HOÀN THÀNH ĐƯA VÀO QUYẾT TOÁN</v>
          </cell>
        </row>
      </sheetData>
      <sheetData sheetId="5191">
        <row r="4">
          <cell r="A4" t="str">
            <v>BẢNG TÍNH TOÁN, ĐO BÓC KHỐI LƯỢNG HOÀN THÀNH ĐƯA VÀO QUYẾT TOÁN</v>
          </cell>
        </row>
      </sheetData>
      <sheetData sheetId="5192">
        <row r="9">
          <cell r="A9" t="str">
            <v>A</v>
          </cell>
        </row>
      </sheetData>
      <sheetData sheetId="5193">
        <row r="4">
          <cell r="A4" t="str">
            <v>BẢNG TÍNH TOÁN, ĐO BÓC KHỐI LƯỢNG HOÀN THÀNH ĐƯA VÀO QUYẾT TOÁN</v>
          </cell>
        </row>
      </sheetData>
      <sheetData sheetId="5194">
        <row r="4">
          <cell r="A4" t="str">
            <v>BẢNG TÍNH TOÁN, ĐO BÓC KHỐI LƯỢNG HOÀN THÀNH ĐƯA VÀO QUYẾT TOÁN</v>
          </cell>
        </row>
      </sheetData>
      <sheetData sheetId="5195">
        <row r="9">
          <cell r="A9" t="str">
            <v>A</v>
          </cell>
        </row>
      </sheetData>
      <sheetData sheetId="5196">
        <row r="9">
          <cell r="A9" t="str">
            <v>A</v>
          </cell>
        </row>
      </sheetData>
      <sheetData sheetId="5197">
        <row r="9">
          <cell r="A9" t="str">
            <v>A</v>
          </cell>
        </row>
      </sheetData>
      <sheetData sheetId="5198">
        <row r="4">
          <cell r="A4" t="str">
            <v>BẢNG TÍNH TOÁN, ĐO BÓC KHỐI LƯỢNG HOÀN THÀNH ĐƯA VÀO QUYẾT TOÁN</v>
          </cell>
        </row>
      </sheetData>
      <sheetData sheetId="5199">
        <row r="4">
          <cell r="A4" t="str">
            <v>BẢNG TÍNH TOÁN, ĐO BÓC KHỐI LƯỢNG HOÀN THÀNH ĐƯA VÀO QUYẾT TOÁN</v>
          </cell>
        </row>
      </sheetData>
      <sheetData sheetId="5200">
        <row r="9">
          <cell r="A9" t="str">
            <v>A</v>
          </cell>
        </row>
      </sheetData>
      <sheetData sheetId="5201">
        <row r="4">
          <cell r="A4" t="str">
            <v>BẢNG TÍNH TOÁN, ĐO BÓC KHỐI LƯỢNG HOÀN THÀNH ĐƯA VÀO QUYẾT TOÁN</v>
          </cell>
        </row>
      </sheetData>
      <sheetData sheetId="5202">
        <row r="9">
          <cell r="A9" t="str">
            <v>A</v>
          </cell>
        </row>
      </sheetData>
      <sheetData sheetId="5203">
        <row r="4">
          <cell r="A4" t="str">
            <v>BẢNG TÍNH TOÁN, ĐO BÓC KHỐI LƯỢNG HOÀN THÀNH ĐƯA VÀO QUYẾT TOÁN</v>
          </cell>
        </row>
      </sheetData>
      <sheetData sheetId="5204">
        <row r="4">
          <cell r="A4" t="str">
            <v>BẢNG TÍNH TOÁN, ĐO BÓC KHỐI LƯỢNG HOÀN THÀNH ĐƯA VÀO QUYẾT TOÁN</v>
          </cell>
        </row>
      </sheetData>
      <sheetData sheetId="5205">
        <row r="4">
          <cell r="A4" t="str">
            <v>BẢNG TÍNH TOÁN, ĐO BÓC KHỐI LƯỢNG HOÀN THÀNH ĐƯA VÀO QUYẾT TOÁN</v>
          </cell>
        </row>
      </sheetData>
      <sheetData sheetId="5206">
        <row r="4">
          <cell r="A4" t="str">
            <v>BẢNG TÍNH TOÁN, ĐO BÓC KHỐI LƯỢNG HOÀN THÀNH ĐƯA VÀO QUYẾT TOÁN</v>
          </cell>
        </row>
      </sheetData>
      <sheetData sheetId="5207">
        <row r="4">
          <cell r="A4" t="str">
            <v>BẢNG TÍNH TOÁN, ĐO BÓC KHỐI LƯỢNG HOÀN THÀNH ĐƯA VÀO QUYẾT TOÁN</v>
          </cell>
        </row>
      </sheetData>
      <sheetData sheetId="5208">
        <row r="4">
          <cell r="A4" t="str">
            <v>BẢNG TÍNH TOÁN, ĐO BÓC KHỐI LƯỢNG HOÀN THÀNH ĐƯA VÀO QUYẾT TOÁN</v>
          </cell>
        </row>
      </sheetData>
      <sheetData sheetId="5209">
        <row r="4">
          <cell r="A4" t="str">
            <v>BẢNG TÍNH TOÁN, ĐO BÓC KHỐI LƯỢNG HOÀN THÀNH ĐƯA VÀO QUYẾT TOÁN</v>
          </cell>
        </row>
      </sheetData>
      <sheetData sheetId="5210">
        <row r="4">
          <cell r="A4" t="str">
            <v>BẢNG TÍNH TOÁN, ĐO BÓC KHỐI LƯỢNG HOÀN THÀNH ĐƯA VÀO QUYẾT TOÁN</v>
          </cell>
        </row>
      </sheetData>
      <sheetData sheetId="5211">
        <row r="4">
          <cell r="A4" t="str">
            <v>BẢNG TÍNH TOÁN, ĐO BÓC KHỐI LƯỢNG HOÀN THÀNH ĐƯA VÀO QUYẾT TOÁN</v>
          </cell>
        </row>
      </sheetData>
      <sheetData sheetId="5212">
        <row r="4">
          <cell r="A4" t="str">
            <v>BẢNG TÍNH TOÁN, ĐO BÓC KHỐI LƯỢNG HOÀN THÀNH ĐƯA VÀO QUYẾT TOÁN</v>
          </cell>
        </row>
      </sheetData>
      <sheetData sheetId="5213">
        <row r="4">
          <cell r="A4" t="str">
            <v>BẢNG TÍNH TOÁN, ĐO BÓC KHỐI LƯỢNG HOÀN THÀNH ĐƯA VÀO QUYẾT TOÁN</v>
          </cell>
        </row>
      </sheetData>
      <sheetData sheetId="5214">
        <row r="9">
          <cell r="A9" t="str">
            <v>A</v>
          </cell>
        </row>
      </sheetData>
      <sheetData sheetId="5215">
        <row r="4">
          <cell r="A4" t="str">
            <v>BẢNG TÍNH TOÁN, ĐO BÓC KHỐI LƯỢNG HOÀN THÀNH ĐƯA VÀO QUYẾT TOÁN</v>
          </cell>
        </row>
      </sheetData>
      <sheetData sheetId="5216">
        <row r="4">
          <cell r="A4" t="str">
            <v>BẢNG TÍNH TOÁN, ĐO BÓC KHỐI LƯỢNG HOÀN THÀNH ĐƯA VÀO QUYẾT TOÁN</v>
          </cell>
        </row>
      </sheetData>
      <sheetData sheetId="5217">
        <row r="4">
          <cell r="A4" t="str">
            <v>BẢNG TÍNH TOÁN, ĐO BÓC KHỐI LƯỢNG HOÀN THÀNH ĐƯA VÀO QUYẾT TOÁN</v>
          </cell>
        </row>
      </sheetData>
      <sheetData sheetId="5218">
        <row r="9">
          <cell r="A9" t="str">
            <v>A</v>
          </cell>
        </row>
      </sheetData>
      <sheetData sheetId="5219">
        <row r="4">
          <cell r="A4" t="str">
            <v>BẢNG TÍNH TOÁN, ĐO BÓC KHỐI LƯỢNG HOÀN THÀNH ĐƯA VÀO QUYẾT TOÁN</v>
          </cell>
        </row>
      </sheetData>
      <sheetData sheetId="5220">
        <row r="4">
          <cell r="A4" t="str">
            <v>BẢNG TÍNH TOÁN, ĐO BÓC KHỐI LƯỢNG HOÀN THÀNH ĐƯA VÀO QUYẾT TOÁN</v>
          </cell>
        </row>
      </sheetData>
      <sheetData sheetId="5221">
        <row r="4">
          <cell r="A4" t="str">
            <v>BẢNG TÍNH TOÁN, ĐO BÓC KHỐI LƯỢNG HOÀN THÀNH ĐƯA VÀO QUYẾT TOÁN</v>
          </cell>
        </row>
      </sheetData>
      <sheetData sheetId="5222">
        <row r="4">
          <cell r="A4" t="str">
            <v>BẢNG TÍNH TOÁN, ĐO BÓC KHỐI LƯỢNG HOÀN THÀNH ĐƯA VÀO QUYẾT TOÁN</v>
          </cell>
        </row>
      </sheetData>
      <sheetData sheetId="5223">
        <row r="4">
          <cell r="A4" t="str">
            <v>BẢNG TÍNH TOÁN, ĐO BÓC KHỐI LƯỢNG HOÀN THÀNH ĐƯA VÀO QUYẾT TOÁN</v>
          </cell>
        </row>
      </sheetData>
      <sheetData sheetId="5224">
        <row r="4">
          <cell r="A4" t="str">
            <v>BẢNG TÍNH TOÁN, ĐO BÓC KHỐI LƯỢNG HOÀN THÀNH ĐƯA VÀO QUYẾT TOÁN</v>
          </cell>
        </row>
      </sheetData>
      <sheetData sheetId="5225">
        <row r="4">
          <cell r="A4" t="str">
            <v>BẢNG TÍNH TOÁN, ĐO BÓC KHỐI LƯỢNG HOÀN THÀNH ĐƯA VÀO QUYẾT TOÁN</v>
          </cell>
        </row>
      </sheetData>
      <sheetData sheetId="5226">
        <row r="4">
          <cell r="A4" t="str">
            <v>BẢNG TÍNH TOÁN, ĐO BÓC KHỐI LƯỢNG HOÀN THÀNH ĐƯA VÀO QUYẾT TOÁN</v>
          </cell>
        </row>
      </sheetData>
      <sheetData sheetId="5227">
        <row r="4">
          <cell r="A4" t="str">
            <v>BẢNG TÍNH TOÁN, ĐO BÓC KHỐI LƯỢNG HOÀN THÀNH ĐƯA VÀO QUYẾT TOÁN</v>
          </cell>
        </row>
      </sheetData>
      <sheetData sheetId="5228">
        <row r="4">
          <cell r="A4" t="str">
            <v>BẢNG TÍNH TOÁN, ĐO BÓC KHỐI LƯỢNG HOÀN THÀNH ĐƯA VÀO QUYẾT TOÁN</v>
          </cell>
        </row>
      </sheetData>
      <sheetData sheetId="5229">
        <row r="4">
          <cell r="A4" t="str">
            <v>BẢNG TÍNH TOÁN, ĐO BÓC KHỐI LƯỢNG HOÀN THÀNH ĐƯA VÀO QUYẾT TOÁN</v>
          </cell>
        </row>
      </sheetData>
      <sheetData sheetId="5230">
        <row r="4">
          <cell r="A4" t="str">
            <v>BẢNG TÍNH TOÁN, ĐO BÓC KHỐI LƯỢNG HOÀN THÀNH ĐƯA VÀO QUYẾT TOÁN</v>
          </cell>
        </row>
      </sheetData>
      <sheetData sheetId="5231">
        <row r="4">
          <cell r="A4" t="str">
            <v>BẢNG TÍNH TOÁN, ĐO BÓC KHỐI LƯỢNG HOÀN THÀNH ĐƯA VÀO QUYẾT TOÁN</v>
          </cell>
        </row>
      </sheetData>
      <sheetData sheetId="5232">
        <row r="9">
          <cell r="A9" t="str">
            <v>A</v>
          </cell>
        </row>
      </sheetData>
      <sheetData sheetId="5233">
        <row r="4">
          <cell r="A4" t="str">
            <v>BẢNG TÍNH TOÁN, ĐO BÓC KHỐI LƯỢNG HOÀN THÀNH ĐƯA VÀO QUYẾT TOÁN</v>
          </cell>
        </row>
      </sheetData>
      <sheetData sheetId="5234">
        <row r="4">
          <cell r="A4" t="str">
            <v>BẢNG TÍNH TOÁN, ĐO BÓC KHỐI LƯỢNG HOÀN THÀNH ĐƯA VÀO QUYẾT TOÁN</v>
          </cell>
        </row>
      </sheetData>
      <sheetData sheetId="5235">
        <row r="4">
          <cell r="A4" t="str">
            <v>BẢNG TÍNH TOÁN, ĐO BÓC KHỐI LƯỢNG HOÀN THÀNH ĐƯA VÀO QUYẾT TOÁN</v>
          </cell>
        </row>
      </sheetData>
      <sheetData sheetId="5236">
        <row r="4">
          <cell r="A4" t="str">
            <v>BẢNG TÍNH TOÁN, ĐO BÓC KHỐI LƯỢNG HOÀN THÀNH ĐƯA VÀO QUYẾT TOÁN</v>
          </cell>
        </row>
      </sheetData>
      <sheetData sheetId="5237">
        <row r="4">
          <cell r="A4" t="str">
            <v>BẢNG TÍNH TOÁN, ĐO BÓC KHỐI LƯỢNG HOÀN THÀNH ĐƯA VÀO QUYẾT TOÁN</v>
          </cell>
        </row>
      </sheetData>
      <sheetData sheetId="5238">
        <row r="4">
          <cell r="A4" t="str">
            <v>BẢNG TÍNH TOÁN, ĐO BÓC KHỐI LƯỢNG HOÀN THÀNH ĐƯA VÀO QUYẾT TOÁN</v>
          </cell>
        </row>
      </sheetData>
      <sheetData sheetId="5239">
        <row r="4">
          <cell r="A4" t="str">
            <v>BẢNG TÍNH TOÁN, ĐO BÓC KHỐI LƯỢNG HOÀN THÀNH ĐƯA VÀO QUYẾT TOÁN</v>
          </cell>
        </row>
      </sheetData>
      <sheetData sheetId="5240">
        <row r="4">
          <cell r="A4" t="str">
            <v>BẢNG TÍNH TOÁN, ĐO BÓC KHỐI LƯỢNG HOÀN THÀNH ĐƯA VÀO QUYẾT TOÁN</v>
          </cell>
        </row>
      </sheetData>
      <sheetData sheetId="5241">
        <row r="4">
          <cell r="A4" t="str">
            <v>BẢNG TÍNH TOÁN, ĐO BÓC KHỐI LƯỢNG HOÀN THÀNH ĐƯA VÀO QUYẾT TOÁN</v>
          </cell>
        </row>
      </sheetData>
      <sheetData sheetId="5242">
        <row r="9">
          <cell r="A9" t="str">
            <v>A</v>
          </cell>
        </row>
      </sheetData>
      <sheetData sheetId="5243">
        <row r="4">
          <cell r="A4" t="str">
            <v>BẢNG TÍNH TOÁN, ĐO BÓC KHỐI LƯỢNG HOÀN THÀNH ĐƯA VÀO QUYẾT TOÁN</v>
          </cell>
        </row>
      </sheetData>
      <sheetData sheetId="5244">
        <row r="4">
          <cell r="A4" t="str">
            <v>BẢNG TÍNH TOÁN, ĐO BÓC KHỐI LƯỢNG HOÀN THÀNH ĐƯA VÀO QUYẾT TOÁN</v>
          </cell>
        </row>
      </sheetData>
      <sheetData sheetId="5245">
        <row r="4">
          <cell r="A4" t="str">
            <v>BẢNG TÍNH TOÁN, ĐO BÓC KHỐI LƯỢNG HOÀN THÀNH ĐƯA VÀO QUYẾT TOÁN</v>
          </cell>
        </row>
      </sheetData>
      <sheetData sheetId="5246">
        <row r="4">
          <cell r="A4" t="str">
            <v>BẢNG TÍNH TOÁN, ĐO BÓC KHỐI LƯỢNG HOÀN THÀNH ĐƯA VÀO QUYẾT TOÁN</v>
          </cell>
        </row>
      </sheetData>
      <sheetData sheetId="5247">
        <row r="4">
          <cell r="A4" t="str">
            <v>BẢNG TÍNH TOÁN, ĐO BÓC KHỐI LƯỢNG HOÀN THÀNH ĐƯA VÀO QUYẾT TOÁN</v>
          </cell>
        </row>
      </sheetData>
      <sheetData sheetId="5248">
        <row r="4">
          <cell r="A4" t="str">
            <v>BẢNG TÍNH TOÁN, ĐO BÓC KHỐI LƯỢNG HOÀN THÀNH ĐƯA VÀO QUYẾT TOÁN</v>
          </cell>
        </row>
      </sheetData>
      <sheetData sheetId="5249">
        <row r="4">
          <cell r="A4" t="str">
            <v>BẢNG TÍNH TOÁN, ĐO BÓC KHỐI LƯỢNG HOÀN THÀNH ĐƯA VÀO QUYẾT TOÁN</v>
          </cell>
        </row>
      </sheetData>
      <sheetData sheetId="5250">
        <row r="4">
          <cell r="A4" t="str">
            <v>BẢNG TÍNH TOÁN, ĐO BÓC KHỐI LƯỢNG HOÀN THÀNH ĐƯA VÀO QUYẾT TOÁN</v>
          </cell>
        </row>
      </sheetData>
      <sheetData sheetId="5251">
        <row r="4">
          <cell r="A4" t="str">
            <v>BẢNG TÍNH TOÁN, ĐO BÓC KHỐI LƯỢNG HOÀN THÀNH ĐƯA VÀO QUYẾT TOÁN</v>
          </cell>
        </row>
      </sheetData>
      <sheetData sheetId="5252">
        <row r="4">
          <cell r="A4" t="str">
            <v>BẢNG TÍNH TOÁN, ĐO BÓC KHỐI LƯỢNG HOÀN THÀNH ĐƯA VÀO QUYẾT TOÁN</v>
          </cell>
        </row>
      </sheetData>
      <sheetData sheetId="5253">
        <row r="4">
          <cell r="A4" t="str">
            <v>BẢNG TÍNH TOÁN, ĐO BÓC KHỐI LƯỢNG HOÀN THÀNH ĐƯA VÀO QUYẾT TOÁN</v>
          </cell>
        </row>
      </sheetData>
      <sheetData sheetId="5254">
        <row r="4">
          <cell r="A4" t="str">
            <v>BẢNG TÍNH TOÁN, ĐO BÓC KHỐI LƯỢNG HOÀN THÀNH ĐƯA VÀO QUYẾT TOÁN</v>
          </cell>
        </row>
      </sheetData>
      <sheetData sheetId="5255">
        <row r="4">
          <cell r="A4" t="str">
            <v>BẢNG TÍNH TOÁN, ĐO BÓC KHỐI LƯỢNG HOÀN THÀNH ĐƯA VÀO QUYẾT TOÁN</v>
          </cell>
        </row>
      </sheetData>
      <sheetData sheetId="5256">
        <row r="4">
          <cell r="A4" t="str">
            <v>BẢNG TÍNH TOÁN, ĐO BÓC KHỐI LƯỢNG HOÀN THÀNH ĐƯA VÀO QUYẾT TOÁN</v>
          </cell>
        </row>
      </sheetData>
      <sheetData sheetId="5257">
        <row r="4">
          <cell r="A4" t="str">
            <v>BẢNG TÍNH TOÁN, ĐO BÓC KHỐI LƯỢNG HOÀN THÀNH ĐƯA VÀO QUYẾT TOÁN</v>
          </cell>
        </row>
      </sheetData>
      <sheetData sheetId="5258">
        <row r="4">
          <cell r="A4" t="str">
            <v>BẢNG TÍNH TOÁN, ĐO BÓC KHỐI LƯỢNG HOÀN THÀNH ĐƯA VÀO QUYẾT TOÁN</v>
          </cell>
        </row>
      </sheetData>
      <sheetData sheetId="5259">
        <row r="4">
          <cell r="A4" t="str">
            <v>BẢNG TÍNH TOÁN, ĐO BÓC KHỐI LƯỢNG HOÀN THÀNH ĐƯA VÀO QUYẾT TOÁN</v>
          </cell>
        </row>
      </sheetData>
      <sheetData sheetId="5260">
        <row r="9">
          <cell r="A9" t="str">
            <v>A</v>
          </cell>
        </row>
      </sheetData>
      <sheetData sheetId="5261">
        <row r="4">
          <cell r="A4" t="str">
            <v>BẢNG TÍNH TOÁN, ĐO BÓC KHỐI LƯỢNG HOÀN THÀNH ĐƯA VÀO QUYẾT TOÁN</v>
          </cell>
        </row>
      </sheetData>
      <sheetData sheetId="5262">
        <row r="4">
          <cell r="A4" t="str">
            <v>BẢNG TÍNH TOÁN, ĐO BÓC KHỐI LƯỢNG HOÀN THÀNH ĐƯA VÀO QUYẾT TOÁN</v>
          </cell>
        </row>
      </sheetData>
      <sheetData sheetId="5263">
        <row r="4">
          <cell r="A4" t="str">
            <v>BẢNG TÍNH TOÁN, ĐO BÓC KHỐI LƯỢNG HOÀN THÀNH ĐƯA VÀO QUYẾT TOÁN</v>
          </cell>
        </row>
      </sheetData>
      <sheetData sheetId="5264">
        <row r="9">
          <cell r="A9" t="str">
            <v>A</v>
          </cell>
        </row>
      </sheetData>
      <sheetData sheetId="5265">
        <row r="4">
          <cell r="A4" t="str">
            <v>BẢNG TÍNH TOÁN, ĐO BÓC KHỐI LƯỢNG HOÀN THÀNH ĐƯA VÀO QUYẾT TOÁN</v>
          </cell>
        </row>
      </sheetData>
      <sheetData sheetId="5266">
        <row r="4">
          <cell r="A4" t="str">
            <v>BẢNG TÍNH TOÁN, ĐO BÓC KHỐI LƯỢNG HOÀN THÀNH ĐƯA VÀO QUYẾT TOÁN</v>
          </cell>
        </row>
      </sheetData>
      <sheetData sheetId="5267">
        <row r="4">
          <cell r="A4" t="str">
            <v>BẢNG TÍNH TOÁN, ĐO BÓC KHỐI LƯỢNG HOÀN THÀNH ĐƯA VÀO QUYẾT TOÁN</v>
          </cell>
        </row>
      </sheetData>
      <sheetData sheetId="5268">
        <row r="4">
          <cell r="A4" t="str">
            <v>BẢNG TÍNH TOÁN, ĐO BÓC KHỐI LƯỢNG HOÀN THÀNH ĐƯA VÀO QUYẾT TOÁN</v>
          </cell>
        </row>
      </sheetData>
      <sheetData sheetId="5269">
        <row r="4">
          <cell r="A4" t="str">
            <v>BẢNG TÍNH TOÁN, ĐO BÓC KHỐI LƯỢNG HOÀN THÀNH ĐƯA VÀO QUYẾT TOÁN</v>
          </cell>
        </row>
      </sheetData>
      <sheetData sheetId="5270">
        <row r="4">
          <cell r="A4" t="str">
            <v>BẢNG TÍNH TOÁN, ĐO BÓC KHỐI LƯỢNG HOÀN THÀNH ĐƯA VÀO QUYẾT TOÁN</v>
          </cell>
        </row>
      </sheetData>
      <sheetData sheetId="5271">
        <row r="4">
          <cell r="A4" t="str">
            <v>BẢNG TÍNH TOÁN, ĐO BÓC KHỐI LƯỢNG HOÀN THÀNH ĐƯA VÀO QUYẾT TOÁN</v>
          </cell>
        </row>
      </sheetData>
      <sheetData sheetId="5272">
        <row r="4">
          <cell r="A4" t="str">
            <v>BẢNG TÍNH TOÁN, ĐO BÓC KHỐI LƯỢNG HOÀN THÀNH ĐƯA VÀO QUYẾT TOÁN</v>
          </cell>
        </row>
      </sheetData>
      <sheetData sheetId="5273">
        <row r="4">
          <cell r="A4" t="str">
            <v>BẢNG TÍNH TOÁN, ĐO BÓC KHỐI LƯỢNG HOÀN THÀNH ĐƯA VÀO QUYẾT TOÁN</v>
          </cell>
        </row>
      </sheetData>
      <sheetData sheetId="5274">
        <row r="4">
          <cell r="A4" t="str">
            <v>BẢNG TÍNH TOÁN, ĐO BÓC KHỐI LƯỢNG HOÀN THÀNH ĐƯA VÀO QUYẾT TOÁN</v>
          </cell>
        </row>
      </sheetData>
      <sheetData sheetId="5275">
        <row r="4">
          <cell r="A4" t="str">
            <v>BẢNG TÍNH TOÁN, ĐO BÓC KHỐI LƯỢNG HOÀN THÀNH ĐƯA VÀO QUYẾT TOÁN</v>
          </cell>
        </row>
      </sheetData>
      <sheetData sheetId="5276">
        <row r="4">
          <cell r="A4" t="str">
            <v>BẢNG TÍNH TOÁN, ĐO BÓC KHỐI LƯỢNG HOÀN THÀNH ĐƯA VÀO QUYẾT TOÁN</v>
          </cell>
        </row>
      </sheetData>
      <sheetData sheetId="5277">
        <row r="4">
          <cell r="A4" t="str">
            <v>BẢNG TÍNH TOÁN, ĐO BÓC KHỐI LƯỢNG HOÀN THÀNH ĐƯA VÀO QUYẾT TOÁN</v>
          </cell>
        </row>
      </sheetData>
      <sheetData sheetId="5278">
        <row r="4">
          <cell r="A4" t="str">
            <v>BẢNG TÍNH TOÁN, ĐO BÓC KHỐI LƯỢNG HOÀN THÀNH ĐƯA VÀO QUYẾT TOÁN</v>
          </cell>
        </row>
      </sheetData>
      <sheetData sheetId="5279">
        <row r="4">
          <cell r="A4" t="str">
            <v>BẢNG TÍNH TOÁN, ĐO BÓC KHỐI LƯỢNG HOÀN THÀNH ĐƯA VÀO QUYẾT TOÁN</v>
          </cell>
        </row>
      </sheetData>
      <sheetData sheetId="5280">
        <row r="4">
          <cell r="A4" t="str">
            <v>BẢNG TÍNH TOÁN, ĐO BÓC KHỐI LƯỢNG HOÀN THÀNH ĐƯA VÀO QUYẾT TOÁN</v>
          </cell>
        </row>
      </sheetData>
      <sheetData sheetId="5281">
        <row r="4">
          <cell r="A4" t="str">
            <v>BẢNG TÍNH TOÁN, ĐO BÓC KHỐI LƯỢNG HOÀN THÀNH ĐƯA VÀO QUYẾT TOÁN</v>
          </cell>
        </row>
      </sheetData>
      <sheetData sheetId="5282">
        <row r="4">
          <cell r="A4" t="str">
            <v>BẢNG TÍNH TOÁN, ĐO BÓC KHỐI LƯỢNG HOÀN THÀNH ĐƯA VÀO QUYẾT TOÁN</v>
          </cell>
        </row>
      </sheetData>
      <sheetData sheetId="5283">
        <row r="4">
          <cell r="A4" t="str">
            <v>BẢNG TÍNH TOÁN, ĐO BÓC KHỐI LƯỢNG HOÀN THÀNH ĐƯA VÀO QUYẾT TOÁN</v>
          </cell>
        </row>
      </sheetData>
      <sheetData sheetId="5284">
        <row r="4">
          <cell r="A4" t="str">
            <v>BẢNG TÍNH TOÁN, ĐO BÓC KHỐI LƯỢNG HOÀN THÀNH ĐƯA VÀO QUYẾT TOÁN</v>
          </cell>
        </row>
      </sheetData>
      <sheetData sheetId="5285">
        <row r="4">
          <cell r="A4" t="str">
            <v>BẢNG TÍNH TOÁN, ĐO BÓC KHỐI LƯỢNG HOÀN THÀNH ĐƯA VÀO QUYẾT TOÁN</v>
          </cell>
        </row>
      </sheetData>
      <sheetData sheetId="5286">
        <row r="4">
          <cell r="A4" t="str">
            <v>BẢNG TÍNH TOÁN, ĐO BÓC KHỐI LƯỢNG HOÀN THÀNH ĐƯA VÀO QUYẾT TOÁN</v>
          </cell>
        </row>
      </sheetData>
      <sheetData sheetId="5287">
        <row r="4">
          <cell r="A4" t="str">
            <v>BẢNG TÍNH TOÁN, ĐO BÓC KHỐI LƯỢNG HOÀN THÀNH ĐƯA VÀO QUYẾT TOÁN</v>
          </cell>
        </row>
      </sheetData>
      <sheetData sheetId="5288">
        <row r="4">
          <cell r="A4" t="str">
            <v>BẢNG TÍNH TOÁN, ĐO BÓC KHỐI LƯỢNG HOÀN THÀNH ĐƯA VÀO QUYẾT TOÁN</v>
          </cell>
        </row>
      </sheetData>
      <sheetData sheetId="5289">
        <row r="4">
          <cell r="A4" t="str">
            <v>BẢNG TÍNH TOÁN, ĐO BÓC KHỐI LƯỢNG HOÀN THÀNH ĐƯA VÀO QUYẾT TOÁN</v>
          </cell>
        </row>
      </sheetData>
      <sheetData sheetId="5290">
        <row r="4">
          <cell r="A4" t="str">
            <v>BẢNG TÍNH TOÁN, ĐO BÓC KHỐI LƯỢNG HOÀN THÀNH ĐƯA VÀO QUYẾT TOÁN</v>
          </cell>
        </row>
      </sheetData>
      <sheetData sheetId="5291">
        <row r="4">
          <cell r="A4" t="str">
            <v>BẢNG TÍNH TOÁN, ĐO BÓC KHỐI LƯỢNG HOÀN THÀNH ĐƯA VÀO QUYẾT TOÁN</v>
          </cell>
        </row>
      </sheetData>
      <sheetData sheetId="5292">
        <row r="4">
          <cell r="A4" t="str">
            <v>BẢNG TÍNH TOÁN, ĐO BÓC KHỐI LƯỢNG HOÀN THÀNH ĐƯA VÀO QUYẾT TOÁN</v>
          </cell>
        </row>
      </sheetData>
      <sheetData sheetId="5293">
        <row r="4">
          <cell r="A4" t="str">
            <v>BẢNG TÍNH TOÁN, ĐO BÓC KHỐI LƯỢNG HOÀN THÀNH ĐƯA VÀO QUYẾT TOÁN</v>
          </cell>
        </row>
      </sheetData>
      <sheetData sheetId="5294">
        <row r="4">
          <cell r="A4" t="str">
            <v>BẢNG TÍNH TOÁN, ĐO BÓC KHỐI LƯỢNG HOÀN THÀNH ĐƯA VÀO QUYẾT TOÁN</v>
          </cell>
        </row>
      </sheetData>
      <sheetData sheetId="5295">
        <row r="4">
          <cell r="A4" t="str">
            <v>BẢNG TÍNH TOÁN, ĐO BÓC KHỐI LƯỢNG HOÀN THÀNH ĐƯA VÀO QUYẾT TOÁN</v>
          </cell>
        </row>
      </sheetData>
      <sheetData sheetId="5296">
        <row r="4">
          <cell r="A4" t="str">
            <v>BẢNG TÍNH TOÁN, ĐO BÓC KHỐI LƯỢNG HOÀN THÀNH ĐƯA VÀO QUYẾT TOÁN</v>
          </cell>
        </row>
      </sheetData>
      <sheetData sheetId="5297">
        <row r="4">
          <cell r="A4" t="str">
            <v>BẢNG TÍNH TOÁN, ĐO BÓC KHỐI LƯỢNG HOÀN THÀNH ĐƯA VÀO QUYẾT TOÁN</v>
          </cell>
        </row>
      </sheetData>
      <sheetData sheetId="5298">
        <row r="4">
          <cell r="A4" t="str">
            <v>BẢNG TÍNH TOÁN, ĐO BÓC KHỐI LƯỢNG HOÀN THÀNH ĐƯA VÀO QUYẾT TOÁN</v>
          </cell>
        </row>
      </sheetData>
      <sheetData sheetId="5299">
        <row r="4">
          <cell r="A4" t="str">
            <v>BẢNG TÍNH TOÁN, ĐO BÓC KHỐI LƯỢNG HOÀN THÀNH ĐƯA VÀO QUYẾT TOÁN</v>
          </cell>
        </row>
      </sheetData>
      <sheetData sheetId="5300">
        <row r="4">
          <cell r="A4" t="str">
            <v>BẢNG TÍNH TOÁN, ĐO BÓC KHỐI LƯỢNG HOÀN THÀNH ĐƯA VÀO QUYẾT TOÁN</v>
          </cell>
        </row>
      </sheetData>
      <sheetData sheetId="5301">
        <row r="4">
          <cell r="A4" t="str">
            <v>BẢNG TÍNH TOÁN, ĐO BÓC KHỐI LƯỢNG HOÀN THÀNH ĐƯA VÀO QUYẾT TOÁN</v>
          </cell>
        </row>
      </sheetData>
      <sheetData sheetId="5302">
        <row r="4">
          <cell r="A4" t="str">
            <v>BẢNG TÍNH TOÁN, ĐO BÓC KHỐI LƯỢNG HOÀN THÀNH ĐƯA VÀO QUYẾT TOÁN</v>
          </cell>
        </row>
      </sheetData>
      <sheetData sheetId="5303">
        <row r="4">
          <cell r="A4" t="str">
            <v>BẢNG TÍNH TOÁN, ĐO BÓC KHỐI LƯỢNG HOÀN THÀNH ĐƯA VÀO QUYẾT TOÁN</v>
          </cell>
        </row>
      </sheetData>
      <sheetData sheetId="5304">
        <row r="4">
          <cell r="A4" t="str">
            <v>BẢNG TÍNH TOÁN, ĐO BÓC KHỐI LƯỢNG HOÀN THÀNH ĐƯA VÀO QUYẾT TOÁN</v>
          </cell>
        </row>
      </sheetData>
      <sheetData sheetId="5305">
        <row r="4">
          <cell r="A4" t="str">
            <v>BẢNG TÍNH TOÁN, ĐO BÓC KHỐI LƯỢNG HOÀN THÀNH ĐƯA VÀO QUYẾT TOÁN</v>
          </cell>
        </row>
      </sheetData>
      <sheetData sheetId="5306">
        <row r="4">
          <cell r="A4" t="str">
            <v>BẢNG TÍNH TOÁN, ĐO BÓC KHỐI LƯỢNG HOÀN THÀNH ĐƯA VÀO QUYẾT TOÁN</v>
          </cell>
        </row>
      </sheetData>
      <sheetData sheetId="5307">
        <row r="4">
          <cell r="A4" t="str">
            <v>BẢNG TÍNH TOÁN, ĐO BÓC KHỐI LƯỢNG HOÀN THÀNH ĐƯA VÀO QUYẾT TOÁN</v>
          </cell>
        </row>
      </sheetData>
      <sheetData sheetId="5308">
        <row r="4">
          <cell r="A4" t="str">
            <v>BẢNG TÍNH TOÁN, ĐO BÓC KHỐI LƯỢNG HOÀN THÀNH ĐƯA VÀO QUYẾT TOÁN</v>
          </cell>
        </row>
      </sheetData>
      <sheetData sheetId="5309">
        <row r="9">
          <cell r="A9" t="str">
            <v>A</v>
          </cell>
        </row>
      </sheetData>
      <sheetData sheetId="5310">
        <row r="4">
          <cell r="A4" t="str">
            <v>BẢNG TÍNH TOÁN, ĐO BÓC KHỐI LƯỢNG HOÀN THÀNH ĐƯA VÀO QUYẾT TOÁN</v>
          </cell>
        </row>
      </sheetData>
      <sheetData sheetId="5311">
        <row r="9">
          <cell r="A9" t="str">
            <v>A</v>
          </cell>
        </row>
      </sheetData>
      <sheetData sheetId="5312">
        <row r="4">
          <cell r="A4" t="str">
            <v>BẢNG TÍNH TOÁN, ĐO BÓC KHỐI LƯỢNG HOÀN THÀNH ĐƯA VÀO QUYẾT TOÁN</v>
          </cell>
        </row>
      </sheetData>
      <sheetData sheetId="5313">
        <row r="4">
          <cell r="A4" t="str">
            <v>BẢNG TÍNH TOÁN, ĐO BÓC KHỐI LƯỢNG HOÀN THÀNH ĐƯA VÀO QUYẾT TOÁN</v>
          </cell>
        </row>
      </sheetData>
      <sheetData sheetId="5314">
        <row r="4">
          <cell r="A4" t="str">
            <v>BẢNG TÍNH TOÁN, ĐO BÓC KHỐI LƯỢNG HOÀN THÀNH ĐƯA VÀO QUYẾT TOÁN</v>
          </cell>
        </row>
      </sheetData>
      <sheetData sheetId="5315">
        <row r="4">
          <cell r="A4" t="str">
            <v>BẢNG TÍNH TOÁN, ĐO BÓC KHỐI LƯỢNG HOÀN THÀNH ĐƯA VÀO QUYẾT TOÁN</v>
          </cell>
        </row>
      </sheetData>
      <sheetData sheetId="5316">
        <row r="4">
          <cell r="A4" t="str">
            <v>BẢNG TÍNH TOÁN, ĐO BÓC KHỐI LƯỢNG HOÀN THÀNH ĐƯA VÀO QUYẾT TOÁN</v>
          </cell>
        </row>
      </sheetData>
      <sheetData sheetId="5317">
        <row r="9">
          <cell r="A9" t="str">
            <v>A</v>
          </cell>
        </row>
      </sheetData>
      <sheetData sheetId="5318">
        <row r="9">
          <cell r="A9" t="str">
            <v>A</v>
          </cell>
        </row>
      </sheetData>
      <sheetData sheetId="5319">
        <row r="9">
          <cell r="A9" t="str">
            <v>A</v>
          </cell>
        </row>
      </sheetData>
      <sheetData sheetId="5320">
        <row r="4">
          <cell r="A4" t="str">
            <v>BẢNG TÍNH TOÁN, ĐO BÓC KHỐI LƯỢNG HOÀN THÀNH ĐƯA VÀO QUYẾT TOÁN</v>
          </cell>
        </row>
      </sheetData>
      <sheetData sheetId="5321">
        <row r="4">
          <cell r="A4" t="str">
            <v>BẢNG TÍNH TOÁN, ĐO BÓC KHỐI LƯỢNG HOÀN THÀNH ĐƯA VÀO QUYẾT TOÁN</v>
          </cell>
        </row>
      </sheetData>
      <sheetData sheetId="5322">
        <row r="4">
          <cell r="A4" t="str">
            <v>BẢNG TÍNH TOÁN, ĐO BÓC KHỐI LƯỢNG HOÀN THÀNH ĐƯA VÀO QUYẾT TOÁN</v>
          </cell>
        </row>
      </sheetData>
      <sheetData sheetId="5323">
        <row r="4">
          <cell r="A4" t="str">
            <v>BẢNG TÍNH TOÁN, ĐO BÓC KHỐI LƯỢNG HOÀN THÀNH ĐƯA VÀO QUYẾT TOÁN</v>
          </cell>
        </row>
      </sheetData>
      <sheetData sheetId="5324">
        <row r="4">
          <cell r="A4" t="str">
            <v>BẢNG TÍNH TOÁN, ĐO BÓC KHỐI LƯỢNG HOÀN THÀNH ĐƯA VÀO QUYẾT TOÁN</v>
          </cell>
        </row>
      </sheetData>
      <sheetData sheetId="5325">
        <row r="4">
          <cell r="A4" t="str">
            <v>BẢNG TÍNH TOÁN, ĐO BÓC KHỐI LƯỢNG HOÀN THÀNH ĐƯA VÀO QUYẾT TOÁN</v>
          </cell>
        </row>
      </sheetData>
      <sheetData sheetId="5326">
        <row r="9">
          <cell r="A9" t="str">
            <v>A</v>
          </cell>
        </row>
      </sheetData>
      <sheetData sheetId="5327">
        <row r="4">
          <cell r="A4" t="str">
            <v>BẢNG TÍNH TOÁN, ĐO BÓC KHỐI LƯỢNG HOÀN THÀNH ĐƯA VÀO QUYẾT TOÁN</v>
          </cell>
        </row>
      </sheetData>
      <sheetData sheetId="5328">
        <row r="9">
          <cell r="A9" t="str">
            <v>A</v>
          </cell>
        </row>
      </sheetData>
      <sheetData sheetId="5329">
        <row r="9">
          <cell r="A9" t="str">
            <v>A</v>
          </cell>
        </row>
      </sheetData>
      <sheetData sheetId="5330">
        <row r="9">
          <cell r="A9" t="str">
            <v>A</v>
          </cell>
        </row>
      </sheetData>
      <sheetData sheetId="5331">
        <row r="4">
          <cell r="A4" t="str">
            <v>BẢNG TÍNH TOÁN, ĐO BÓC KHỐI LƯỢNG HOÀN THÀNH ĐƯA VÀO QUYẾT TOÁN</v>
          </cell>
        </row>
      </sheetData>
      <sheetData sheetId="5332">
        <row r="4">
          <cell r="A4" t="str">
            <v>BẢNG TÍNH TOÁN, ĐO BÓC KHỐI LƯỢNG HOÀN THÀNH ĐƯA VÀO QUYẾT TOÁN</v>
          </cell>
        </row>
      </sheetData>
      <sheetData sheetId="5333">
        <row r="4">
          <cell r="A4" t="str">
            <v>BẢNG TÍNH TOÁN, ĐO BÓC KHỐI LƯỢNG HOÀN THÀNH ĐƯA VÀO QUYẾT TOÁN</v>
          </cell>
        </row>
      </sheetData>
      <sheetData sheetId="5334">
        <row r="4">
          <cell r="A4" t="str">
            <v>BẢNG TÍNH TOÁN, ĐO BÓC KHỐI LƯỢNG HOÀN THÀNH ĐƯA VÀO QUYẾT TOÁN</v>
          </cell>
        </row>
      </sheetData>
      <sheetData sheetId="5335">
        <row r="4">
          <cell r="A4" t="str">
            <v>BẢNG TÍNH TOÁN, ĐO BÓC KHỐI LƯỢNG HOÀN THÀNH ĐƯA VÀO QUYẾT TOÁN</v>
          </cell>
        </row>
      </sheetData>
      <sheetData sheetId="5336">
        <row r="9">
          <cell r="A9" t="str">
            <v>A</v>
          </cell>
        </row>
      </sheetData>
      <sheetData sheetId="5337">
        <row r="4">
          <cell r="A4" t="str">
            <v>BẢNG TÍNH TOÁN, ĐO BÓC KHỐI LƯỢNG HOÀN THÀNH ĐƯA VÀO QUYẾT TOÁN</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4">
          <cell r="A4" t="str">
            <v>BẢNG TÍNH TOÁN, ĐO BÓC KHỐI LƯỢNG HOÀN THÀNH ĐƯA VÀO QUYẾT TOÁN</v>
          </cell>
        </row>
      </sheetData>
      <sheetData sheetId="5343">
        <row r="4">
          <cell r="A4" t="str">
            <v>BẢNG TÍNH TOÁN, ĐO BÓC KHỐI LƯỢNG HOÀN THÀNH ĐƯA VÀO QUYẾT TOÁN</v>
          </cell>
        </row>
      </sheetData>
      <sheetData sheetId="5344">
        <row r="9">
          <cell r="A9" t="str">
            <v>A</v>
          </cell>
        </row>
      </sheetData>
      <sheetData sheetId="5345">
        <row r="4">
          <cell r="A4" t="str">
            <v>BẢNG TÍNH TOÁN, ĐO BÓC KHỐI LƯỢNG HOÀN THÀNH ĐƯA VÀO QUYẾT TOÁN</v>
          </cell>
        </row>
      </sheetData>
      <sheetData sheetId="5346">
        <row r="4">
          <cell r="A4" t="str">
            <v>BẢNG TÍNH TOÁN, ĐO BÓC KHỐI LƯỢNG HOÀN THÀNH ĐƯA VÀO QUYẾT TOÁN</v>
          </cell>
        </row>
      </sheetData>
      <sheetData sheetId="5347">
        <row r="9">
          <cell r="A9" t="str">
            <v>A</v>
          </cell>
        </row>
      </sheetData>
      <sheetData sheetId="5348">
        <row r="9">
          <cell r="A9" t="str">
            <v>A</v>
          </cell>
        </row>
      </sheetData>
      <sheetData sheetId="5349">
        <row r="9">
          <cell r="A9" t="str">
            <v>A</v>
          </cell>
        </row>
      </sheetData>
      <sheetData sheetId="5350">
        <row r="4">
          <cell r="A4" t="str">
            <v>BẢNG TÍNH TOÁN, ĐO BÓC KHỐI LƯỢNG HOÀN THÀNH ĐƯA VÀO QUYẾT TOÁN</v>
          </cell>
        </row>
      </sheetData>
      <sheetData sheetId="5351">
        <row r="4">
          <cell r="A4" t="str">
            <v>BẢNG TÍNH TOÁN, ĐO BÓC KHỐI LƯỢNG HOÀN THÀNH ĐƯA VÀO QUYẾT TOÁN</v>
          </cell>
        </row>
      </sheetData>
      <sheetData sheetId="5352">
        <row r="4">
          <cell r="A4" t="str">
            <v>BẢNG TÍNH TOÁN, ĐO BÓC KHỐI LƯỢNG HOÀN THÀNH ĐƯA VÀO QUYẾT TOÁN</v>
          </cell>
        </row>
      </sheetData>
      <sheetData sheetId="5353">
        <row r="4">
          <cell r="A4" t="str">
            <v>BẢNG TÍNH TOÁN, ĐO BÓC KHỐI LƯỢNG HOÀN THÀNH ĐƯA VÀO QUYẾT TOÁN</v>
          </cell>
        </row>
      </sheetData>
      <sheetData sheetId="5354">
        <row r="9">
          <cell r="A9" t="str">
            <v>A</v>
          </cell>
        </row>
      </sheetData>
      <sheetData sheetId="5355">
        <row r="4">
          <cell r="A4" t="str">
            <v>BẢNG TÍNH TOÁN, ĐO BÓC KHỐI LƯỢNG HOÀN THÀNH ĐƯA VÀO QUYẾT TOÁN</v>
          </cell>
        </row>
      </sheetData>
      <sheetData sheetId="5356">
        <row r="4">
          <cell r="A4" t="str">
            <v>BẢNG TÍNH TOÁN, ĐO BÓC KHỐI LƯỢNG HOÀN THÀNH ĐƯA VÀO QUYẾT TOÁN</v>
          </cell>
        </row>
      </sheetData>
      <sheetData sheetId="5357">
        <row r="4">
          <cell r="A4" t="str">
            <v>BẢNG TÍNH TOÁN, ĐO BÓC KHỐI LƯỢNG HOÀN THÀNH ĐƯA VÀO QUYẾT TOÁN</v>
          </cell>
        </row>
      </sheetData>
      <sheetData sheetId="5358">
        <row r="4">
          <cell r="A4" t="str">
            <v>BẢNG TÍNH TOÁN, ĐO BÓC KHỐI LƯỢNG HOÀN THÀNH ĐƯA VÀO QUYẾT TOÁN</v>
          </cell>
        </row>
      </sheetData>
      <sheetData sheetId="5359">
        <row r="4">
          <cell r="A4" t="str">
            <v>BẢNG TÍNH TOÁN, ĐO BÓC KHỐI LƯỢNG HOÀN THÀNH ĐƯA VÀO QUYẾT TOÁN</v>
          </cell>
        </row>
      </sheetData>
      <sheetData sheetId="5360">
        <row r="4">
          <cell r="A4" t="str">
            <v>BẢNG TÍNH TOÁN, ĐO BÓC KHỐI LƯỢNG HOÀN THÀNH ĐƯA VÀO QUYẾT TOÁN</v>
          </cell>
        </row>
      </sheetData>
      <sheetData sheetId="5361">
        <row r="4">
          <cell r="A4" t="str">
            <v>BẢNG TÍNH TOÁN, ĐO BÓC KHỐI LƯỢNG HOÀN THÀNH ĐƯA VÀO QUYẾT TOÁN</v>
          </cell>
        </row>
      </sheetData>
      <sheetData sheetId="5362">
        <row r="4">
          <cell r="A4" t="str">
            <v>BẢNG TÍNH TOÁN, ĐO BÓC KHỐI LƯỢNG HOÀN THÀNH ĐƯA VÀO QUYẾT TOÁN</v>
          </cell>
        </row>
      </sheetData>
      <sheetData sheetId="5363">
        <row r="4">
          <cell r="A4" t="str">
            <v>BẢNG TÍNH TOÁN, ĐO BÓC KHỐI LƯỢNG HOÀN THÀNH ĐƯA VÀO QUYẾT TOÁN</v>
          </cell>
        </row>
      </sheetData>
      <sheetData sheetId="5364">
        <row r="4">
          <cell r="A4" t="str">
            <v>BẢNG TÍNH TOÁN, ĐO BÓC KHỐI LƯỢNG HOÀN THÀNH ĐƯA VÀO QUYẾT TOÁN</v>
          </cell>
        </row>
      </sheetData>
      <sheetData sheetId="5365">
        <row r="9">
          <cell r="A9" t="str">
            <v>A</v>
          </cell>
        </row>
      </sheetData>
      <sheetData sheetId="5366">
        <row r="4">
          <cell r="A4" t="str">
            <v>BẢNG TÍNH TOÁN, ĐO BÓC KHỐI LƯỢNG HOÀN THÀNH ĐƯA VÀO QUYẾT TOÁN</v>
          </cell>
        </row>
      </sheetData>
      <sheetData sheetId="5367">
        <row r="4">
          <cell r="A4" t="str">
            <v>BẢNG TÍNH TOÁN, ĐO BÓC KHỐI LƯỢNG HOÀN THÀNH ĐƯA VÀO QUYẾT TOÁN</v>
          </cell>
        </row>
      </sheetData>
      <sheetData sheetId="5368">
        <row r="4">
          <cell r="A4" t="str">
            <v>BẢNG TÍNH TOÁN, ĐO BÓC KHỐI LƯỢNG HOÀN THÀNH ĐƯA VÀO QUYẾT TOÁN</v>
          </cell>
        </row>
      </sheetData>
      <sheetData sheetId="5369">
        <row r="4">
          <cell r="A4" t="str">
            <v>BẢNG TÍNH TOÁN, ĐO BÓC KHỐI LƯỢNG HOÀN THÀNH ĐƯA VÀO QUYẾT TOÁN</v>
          </cell>
        </row>
      </sheetData>
      <sheetData sheetId="5370">
        <row r="9">
          <cell r="A9" t="str">
            <v>A</v>
          </cell>
        </row>
      </sheetData>
      <sheetData sheetId="5371">
        <row r="4">
          <cell r="A4" t="str">
            <v>BẢNG TÍNH TOÁN, ĐO BÓC KHỐI LƯỢNG HOÀN THÀNH ĐƯA VÀO QUYẾT TOÁN</v>
          </cell>
        </row>
      </sheetData>
      <sheetData sheetId="5372">
        <row r="4">
          <cell r="A4" t="str">
            <v>BẢNG TÍNH TOÁN, ĐO BÓC KHỐI LƯỢNG HOÀN THÀNH ĐƯA VÀO QUYẾT TOÁN</v>
          </cell>
        </row>
      </sheetData>
      <sheetData sheetId="5373">
        <row r="4">
          <cell r="A4" t="str">
            <v>BẢNG TÍNH TOÁN, ĐO BÓC KHỐI LƯỢNG HOÀN THÀNH ĐƯA VÀO QUYẾT TOÁN</v>
          </cell>
        </row>
      </sheetData>
      <sheetData sheetId="5374">
        <row r="4">
          <cell r="A4" t="str">
            <v>BẢNG TÍNH TOÁN, ĐO BÓC KHỐI LƯỢNG HOÀN THÀNH ĐƯA VÀO QUYẾT TOÁN</v>
          </cell>
        </row>
      </sheetData>
      <sheetData sheetId="5375">
        <row r="4">
          <cell r="A4" t="str">
            <v>BẢNG TÍNH TOÁN, ĐO BÓC KHỐI LƯỢNG HOÀN THÀNH ĐƯA VÀO QUYẾT TOÁN</v>
          </cell>
        </row>
      </sheetData>
      <sheetData sheetId="5376">
        <row r="4">
          <cell r="A4" t="str">
            <v>BẢNG TÍNH TOÁN, ĐO BÓC KHỐI LƯỢNG HOÀN THÀNH ĐƯA VÀO QUYẾT TOÁN</v>
          </cell>
        </row>
      </sheetData>
      <sheetData sheetId="5377">
        <row r="4">
          <cell r="A4" t="str">
            <v>BẢNG TÍNH TOÁN, ĐO BÓC KHỐI LƯỢNG HOÀN THÀNH ĐƯA VÀO QUYẾT TOÁN</v>
          </cell>
        </row>
      </sheetData>
      <sheetData sheetId="5378">
        <row r="4">
          <cell r="A4" t="str">
            <v>BẢNG TÍNH TOÁN, ĐO BÓC KHỐI LƯỢNG HOÀN THÀNH ĐƯA VÀO QUYẾT TOÁN</v>
          </cell>
        </row>
      </sheetData>
      <sheetData sheetId="5379">
        <row r="4">
          <cell r="A4" t="str">
            <v>BẢNG TÍNH TOÁN, ĐO BÓC KHỐI LƯỢNG HOÀN THÀNH ĐƯA VÀO QUYẾT TOÁN</v>
          </cell>
        </row>
      </sheetData>
      <sheetData sheetId="5380">
        <row r="4">
          <cell r="A4" t="str">
            <v>BẢNG TÍNH TOÁN, ĐO BÓC KHỐI LƯỢNG HOÀN THÀNH ĐƯA VÀO QUYẾT TOÁN</v>
          </cell>
        </row>
      </sheetData>
      <sheetData sheetId="5381">
        <row r="4">
          <cell r="A4" t="str">
            <v>BẢNG TÍNH TOÁN, ĐO BÓC KHỐI LƯỢNG HOÀN THÀNH ĐƯA VÀO QUYẾT TOÁN</v>
          </cell>
        </row>
      </sheetData>
      <sheetData sheetId="5382">
        <row r="4">
          <cell r="A4" t="str">
            <v>BẢNG TÍNH TOÁN, ĐO BÓC KHỐI LƯỢNG HOÀN THÀNH ĐƯA VÀO QUYẾT TOÁN</v>
          </cell>
        </row>
      </sheetData>
      <sheetData sheetId="5383">
        <row r="4">
          <cell r="A4" t="str">
            <v>BẢNG TÍNH TOÁN, ĐO BÓC KHỐI LƯỢNG HOÀN THÀNH ĐƯA VÀO QUYẾT TOÁN</v>
          </cell>
        </row>
      </sheetData>
      <sheetData sheetId="5384">
        <row r="4">
          <cell r="A4" t="str">
            <v>BẢNG TÍNH TOÁN, ĐO BÓC KHỐI LƯỢNG HOÀN THÀNH ĐƯA VÀO QUYẾT TOÁN</v>
          </cell>
        </row>
      </sheetData>
      <sheetData sheetId="5385">
        <row r="4">
          <cell r="A4" t="str">
            <v>BẢNG TÍNH TOÁN, ĐO BÓC KHỐI LƯỢNG HOÀN THÀNH ĐƯA VÀO QUYẾT TOÁN</v>
          </cell>
        </row>
      </sheetData>
      <sheetData sheetId="5386">
        <row r="4">
          <cell r="A4" t="str">
            <v>BẢNG TÍNH TOÁN, ĐO BÓC KHỐI LƯỢNG HOÀN THÀNH ĐƯA VÀO QUYẾT TOÁN</v>
          </cell>
        </row>
      </sheetData>
      <sheetData sheetId="5387">
        <row r="4">
          <cell r="A4" t="str">
            <v>BẢNG TÍNH TOÁN, ĐO BÓC KHỐI LƯỢNG HOÀN THÀNH ĐƯA VÀO QUYẾT TOÁN</v>
          </cell>
        </row>
      </sheetData>
      <sheetData sheetId="5388">
        <row r="4">
          <cell r="A4" t="str">
            <v>BẢNG TÍNH TOÁN, ĐO BÓC KHỐI LƯỢNG HOÀN THÀNH ĐƯA VÀO QUYẾT TOÁN</v>
          </cell>
        </row>
      </sheetData>
      <sheetData sheetId="5389">
        <row r="4">
          <cell r="A4" t="str">
            <v>BẢNG TÍNH TOÁN, ĐO BÓC KHỐI LƯỢNG HOÀN THÀNH ĐƯA VÀO QUYẾT TOÁN</v>
          </cell>
        </row>
      </sheetData>
      <sheetData sheetId="5390">
        <row r="4">
          <cell r="A4" t="str">
            <v>BẢNG TÍNH TOÁN, ĐO BÓC KHỐI LƯỢNG HOÀN THÀNH ĐƯA VÀO QUYẾT TOÁN</v>
          </cell>
        </row>
      </sheetData>
      <sheetData sheetId="5391">
        <row r="4">
          <cell r="A4" t="str">
            <v>BẢNG TÍNH TOÁN, ĐO BÓC KHỐI LƯỢNG HOÀN THÀNH ĐƯA VÀO QUYẾT TOÁN</v>
          </cell>
        </row>
      </sheetData>
      <sheetData sheetId="5392">
        <row r="4">
          <cell r="A4" t="str">
            <v>BẢNG TÍNH TOÁN, ĐO BÓC KHỐI LƯỢNG HOÀN THÀNH ĐƯA VÀO QUYẾT TOÁN</v>
          </cell>
        </row>
      </sheetData>
      <sheetData sheetId="5393">
        <row r="4">
          <cell r="A4" t="str">
            <v>BẢNG TÍNH TOÁN, ĐO BÓC KHỐI LƯỢNG HOÀN THÀNH ĐƯA VÀO QUYẾT TOÁN</v>
          </cell>
        </row>
      </sheetData>
      <sheetData sheetId="5394">
        <row r="4">
          <cell r="A4" t="str">
            <v>BẢNG TÍNH TOÁN, ĐO BÓC KHỐI LƯỢNG HOÀN THÀNH ĐƯA VÀO QUYẾT TOÁN</v>
          </cell>
        </row>
      </sheetData>
      <sheetData sheetId="5395">
        <row r="4">
          <cell r="A4" t="str">
            <v>BẢNG TÍNH TOÁN, ĐO BÓC KHỐI LƯỢNG HOÀN THÀNH ĐƯA VÀO QUYẾT TOÁN</v>
          </cell>
        </row>
      </sheetData>
      <sheetData sheetId="5396">
        <row r="4">
          <cell r="A4" t="str">
            <v>BẢNG TÍNH TOÁN, ĐO BÓC KHỐI LƯỢNG HOÀN THÀNH ĐƯA VÀO QUYẾT TOÁN</v>
          </cell>
        </row>
      </sheetData>
      <sheetData sheetId="5397">
        <row r="4">
          <cell r="A4" t="str">
            <v>BẢNG TÍNH TOÁN, ĐO BÓC KHỐI LƯỢNG HOÀN THÀNH ĐƯA VÀO QUYẾT TOÁN</v>
          </cell>
        </row>
      </sheetData>
      <sheetData sheetId="5398">
        <row r="4">
          <cell r="A4" t="str">
            <v>BẢNG TÍNH TOÁN, ĐO BÓC KHỐI LƯỢNG HOÀN THÀNH ĐƯA VÀO QUYẾT TOÁN</v>
          </cell>
        </row>
      </sheetData>
      <sheetData sheetId="5399">
        <row r="4">
          <cell r="A4" t="str">
            <v>BẢNG TÍNH TOÁN, ĐO BÓC KHỐI LƯỢNG HOÀN THÀNH ĐƯA VÀO QUYẾT TOÁN</v>
          </cell>
        </row>
      </sheetData>
      <sheetData sheetId="5400">
        <row r="4">
          <cell r="A4" t="str">
            <v>BẢNG TÍNH TOÁN, ĐO BÓC KHỐI LƯỢNG HOÀN THÀNH ĐƯA VÀO QUYẾT TOÁN</v>
          </cell>
        </row>
      </sheetData>
      <sheetData sheetId="5401">
        <row r="4">
          <cell r="A4" t="str">
            <v>BẢNG TÍNH TOÁN, ĐO BÓC KHỐI LƯỢNG HOÀN THÀNH ĐƯA VÀO QUYẾT TOÁN</v>
          </cell>
        </row>
      </sheetData>
      <sheetData sheetId="5402">
        <row r="4">
          <cell r="A4" t="str">
            <v>BẢNG TÍNH TOÁN, ĐO BÓC KHỐI LƯỢNG HOÀN THÀNH ĐƯA VÀO QUYẾT TOÁN</v>
          </cell>
        </row>
      </sheetData>
      <sheetData sheetId="5403">
        <row r="4">
          <cell r="A4" t="str">
            <v>BẢNG TÍNH TOÁN, ĐO BÓC KHỐI LƯỢNG HOÀN THÀNH ĐƯA VÀO QUYẾT TOÁN</v>
          </cell>
        </row>
      </sheetData>
      <sheetData sheetId="5404">
        <row r="4">
          <cell r="A4" t="str">
            <v>BẢNG TÍNH TOÁN, ĐO BÓC KHỐI LƯỢNG HOÀN THÀNH ĐƯA VÀO QUYẾT TOÁN</v>
          </cell>
        </row>
      </sheetData>
      <sheetData sheetId="5405">
        <row r="4">
          <cell r="A4" t="str">
            <v>BẢNG TÍNH TOÁN, ĐO BÓC KHỐI LƯỢNG HOÀN THÀNH ĐƯA VÀO QUYẾT TOÁN</v>
          </cell>
        </row>
      </sheetData>
      <sheetData sheetId="5406">
        <row r="4">
          <cell r="A4" t="str">
            <v>BẢNG TÍNH TOÁN, ĐO BÓC KHỐI LƯỢNG HOÀN THÀNH ĐƯA VÀO QUYẾT TOÁN</v>
          </cell>
        </row>
      </sheetData>
      <sheetData sheetId="5407">
        <row r="4">
          <cell r="A4" t="str">
            <v>BẢNG TÍNH TOÁN, ĐO BÓC KHỐI LƯỢNG HOÀN THÀNH ĐƯA VÀO QUYẾT TOÁN</v>
          </cell>
        </row>
      </sheetData>
      <sheetData sheetId="5408">
        <row r="4">
          <cell r="A4" t="str">
            <v>BẢNG TÍNH TOÁN, ĐO BÓC KHỐI LƯỢNG HOÀN THÀNH ĐƯA VÀO QUYẾT TOÁN</v>
          </cell>
        </row>
      </sheetData>
      <sheetData sheetId="5409">
        <row r="4">
          <cell r="A4" t="str">
            <v>BẢNG TÍNH TOÁN, ĐO BÓC KHỐI LƯỢNG HOÀN THÀNH ĐƯA VÀO QUYẾT TOÁN</v>
          </cell>
        </row>
      </sheetData>
      <sheetData sheetId="5410">
        <row r="4">
          <cell r="A4" t="str">
            <v>BẢNG TÍNH TOÁN, ĐO BÓC KHỐI LƯỢNG HOÀN THÀNH ĐƯA VÀO QUYẾT TOÁN</v>
          </cell>
        </row>
      </sheetData>
      <sheetData sheetId="5411">
        <row r="4">
          <cell r="A4" t="str">
            <v>BẢNG TÍNH TOÁN, ĐO BÓC KHỐI LƯỢNG HOÀN THÀNH ĐƯA VÀO QUYẾT TOÁN</v>
          </cell>
        </row>
      </sheetData>
      <sheetData sheetId="5412">
        <row r="4">
          <cell r="A4" t="str">
            <v>BẢNG TÍNH TOÁN, ĐO BÓC KHỐI LƯỢNG HOÀN THÀNH ĐƯA VÀO QUYẾT TOÁN</v>
          </cell>
        </row>
      </sheetData>
      <sheetData sheetId="5413">
        <row r="4">
          <cell r="A4" t="str">
            <v>BẢNG TÍNH TOÁN, ĐO BÓC KHỐI LƯỢNG HOÀN THÀNH ĐƯA VÀO QUYẾT TOÁN</v>
          </cell>
        </row>
      </sheetData>
      <sheetData sheetId="5414">
        <row r="4">
          <cell r="A4" t="str">
            <v>BẢNG TÍNH TOÁN, ĐO BÓC KHỐI LƯỢNG HOÀN THÀNH ĐƯA VÀO QUYẾT TOÁN</v>
          </cell>
        </row>
      </sheetData>
      <sheetData sheetId="5415">
        <row r="4">
          <cell r="A4" t="str">
            <v>BẢNG TÍNH TOÁN, ĐO BÓC KHỐI LƯỢNG HOÀN THÀNH ĐƯA VÀO QUYẾT TOÁN</v>
          </cell>
        </row>
      </sheetData>
      <sheetData sheetId="5416">
        <row r="4">
          <cell r="A4" t="str">
            <v>BẢNG TÍNH TOÁN, ĐO BÓC KHỐI LƯỢNG HOÀN THÀNH ĐƯA VÀO QUYẾT TOÁN</v>
          </cell>
        </row>
      </sheetData>
      <sheetData sheetId="5417">
        <row r="4">
          <cell r="A4" t="str">
            <v>BẢNG TÍNH TOÁN, ĐO BÓC KHỐI LƯỢNG HOÀN THÀNH ĐƯA VÀO QUYẾT TOÁN</v>
          </cell>
        </row>
      </sheetData>
      <sheetData sheetId="5418">
        <row r="4">
          <cell r="A4" t="str">
            <v>BẢNG TÍNH TOÁN, ĐO BÓC KHỐI LƯỢNG HOÀN THÀNH ĐƯA VÀO QUYẾT TOÁN</v>
          </cell>
        </row>
      </sheetData>
      <sheetData sheetId="5419">
        <row r="4">
          <cell r="A4" t="str">
            <v>BẢNG TÍNH TOÁN, ĐO BÓC KHỐI LƯỢNG HOÀN THÀNH ĐƯA VÀO QUYẾT TOÁN</v>
          </cell>
        </row>
      </sheetData>
      <sheetData sheetId="5420">
        <row r="4">
          <cell r="A4" t="str">
            <v>BẢNG TÍNH TOÁN, ĐO BÓC KHỐI LƯỢNG HOÀN THÀNH ĐƯA VÀO QUYẾT TOÁN</v>
          </cell>
        </row>
      </sheetData>
      <sheetData sheetId="5421">
        <row r="4">
          <cell r="A4" t="str">
            <v>BẢNG TÍNH TOÁN, ĐO BÓC KHỐI LƯỢNG HOÀN THÀNH ĐƯA VÀO QUYẾT TOÁN</v>
          </cell>
        </row>
      </sheetData>
      <sheetData sheetId="5422">
        <row r="4">
          <cell r="A4" t="str">
            <v>BẢNG TÍNH TOÁN, ĐO BÓC KHỐI LƯỢNG HOÀN THÀNH ĐƯA VÀO QUYẾT TOÁN</v>
          </cell>
        </row>
      </sheetData>
      <sheetData sheetId="5423">
        <row r="4">
          <cell r="A4" t="str">
            <v>BẢNG TÍNH TOÁN, ĐO BÓC KHỐI LƯỢNG HOÀN THÀNH ĐƯA VÀO QUYẾT TOÁN</v>
          </cell>
        </row>
      </sheetData>
      <sheetData sheetId="5424">
        <row r="4">
          <cell r="A4" t="str">
            <v>BẢNG TÍNH TOÁN, ĐO BÓC KHỐI LƯỢNG HOÀN THÀNH ĐƯA VÀO QUYẾT TOÁN</v>
          </cell>
        </row>
      </sheetData>
      <sheetData sheetId="5425">
        <row r="4">
          <cell r="A4" t="str">
            <v>BẢNG TÍNH TOÁN, ĐO BÓC KHỐI LƯỢNG HOÀN THÀNH ĐƯA VÀO QUYẾT TOÁN</v>
          </cell>
        </row>
      </sheetData>
      <sheetData sheetId="5426">
        <row r="4">
          <cell r="A4" t="str">
            <v>BẢNG TÍNH TOÁN, ĐO BÓC KHỐI LƯỢNG HOÀN THÀNH ĐƯA VÀO QUYẾT TOÁN</v>
          </cell>
        </row>
      </sheetData>
      <sheetData sheetId="5427">
        <row r="4">
          <cell r="A4" t="str">
            <v>BẢNG TÍNH TOÁN, ĐO BÓC KHỐI LƯỢNG HOÀN THÀNH ĐƯA VÀO QUYẾT TOÁN</v>
          </cell>
        </row>
      </sheetData>
      <sheetData sheetId="5428">
        <row r="4">
          <cell r="A4" t="str">
            <v>BẢNG TÍNH TOÁN, ĐO BÓC KHỐI LƯỢNG HOÀN THÀNH ĐƯA VÀO QUYẾT TOÁN</v>
          </cell>
        </row>
      </sheetData>
      <sheetData sheetId="5429">
        <row r="4">
          <cell r="A4" t="str">
            <v>BẢNG TÍNH TOÁN, ĐO BÓC KHỐI LƯỢNG HOÀN THÀNH ĐƯA VÀO QUYẾT TOÁN</v>
          </cell>
        </row>
      </sheetData>
      <sheetData sheetId="5430">
        <row r="4">
          <cell r="A4" t="str">
            <v>BẢNG TÍNH TOÁN, ĐO BÓC KHỐI LƯỢNG HOÀN THÀNH ĐƯA VÀO QUYẾT TOÁN</v>
          </cell>
        </row>
      </sheetData>
      <sheetData sheetId="5431">
        <row r="4">
          <cell r="A4" t="str">
            <v>BẢNG TÍNH TOÁN, ĐO BÓC KHỐI LƯỢNG HOÀN THÀNH ĐƯA VÀO QUYẾT TOÁN</v>
          </cell>
        </row>
      </sheetData>
      <sheetData sheetId="5432">
        <row r="4">
          <cell r="A4" t="str">
            <v>BẢNG TÍNH TOÁN, ĐO BÓC KHỐI LƯỢNG HOÀN THÀNH ĐƯA VÀO QUYẾT TOÁN</v>
          </cell>
        </row>
      </sheetData>
      <sheetData sheetId="5433">
        <row r="4">
          <cell r="A4" t="str">
            <v>BẢNG TÍNH TOÁN, ĐO BÓC KHỐI LƯỢNG HOÀN THÀNH ĐƯA VÀO QUYẾT TOÁN</v>
          </cell>
        </row>
      </sheetData>
      <sheetData sheetId="5434">
        <row r="4">
          <cell r="A4" t="str">
            <v>BẢNG TÍNH TOÁN, ĐO BÓC KHỐI LƯỢNG HOÀN THÀNH ĐƯA VÀO QUYẾT TOÁN</v>
          </cell>
        </row>
      </sheetData>
      <sheetData sheetId="5435">
        <row r="4">
          <cell r="A4" t="str">
            <v>BẢNG TÍNH TOÁN, ĐO BÓC KHỐI LƯỢNG HOÀN THÀNH ĐƯA VÀO QUYẾT TOÁN</v>
          </cell>
        </row>
      </sheetData>
      <sheetData sheetId="5436">
        <row r="4">
          <cell r="A4" t="str">
            <v>BẢNG TÍNH TOÁN, ĐO BÓC KHỐI LƯỢNG HOÀN THÀNH ĐƯA VÀO QUYẾT TOÁN</v>
          </cell>
        </row>
      </sheetData>
      <sheetData sheetId="5437">
        <row r="4">
          <cell r="A4" t="str">
            <v>BẢNG TÍNH TOÁN, ĐO BÓC KHỐI LƯỢNG HOÀN THÀNH ĐƯA VÀO QUYẾT TOÁN</v>
          </cell>
        </row>
      </sheetData>
      <sheetData sheetId="5438">
        <row r="4">
          <cell r="A4" t="str">
            <v>BẢNG TÍNH TOÁN, ĐO BÓC KHỐI LƯỢNG HOÀN THÀNH ĐƯA VÀO QUYẾT TOÁN</v>
          </cell>
        </row>
      </sheetData>
      <sheetData sheetId="5439">
        <row r="4">
          <cell r="A4" t="str">
            <v>BẢNG TÍNH TOÁN, ĐO BÓC KHỐI LƯỢNG HOÀN THÀNH ĐƯA VÀO QUYẾT TOÁN</v>
          </cell>
        </row>
      </sheetData>
      <sheetData sheetId="5440">
        <row r="4">
          <cell r="A4" t="str">
            <v>BẢNG TÍNH TOÁN, ĐO BÓC KHỐI LƯỢNG HOÀN THÀNH ĐƯA VÀO QUYẾT TOÁN</v>
          </cell>
        </row>
      </sheetData>
      <sheetData sheetId="5441">
        <row r="4">
          <cell r="A4" t="str">
            <v>BẢNG TÍNH TOÁN, ĐO BÓC KHỐI LƯỢNG HOÀN THÀNH ĐƯA VÀO QUYẾT TOÁN</v>
          </cell>
        </row>
      </sheetData>
      <sheetData sheetId="5442">
        <row r="4">
          <cell r="A4" t="str">
            <v>BẢNG TÍNH TOÁN, ĐO BÓC KHỐI LƯỢNG HOÀN THÀNH ĐƯA VÀO QUYẾT TOÁN</v>
          </cell>
        </row>
      </sheetData>
      <sheetData sheetId="5443">
        <row r="4">
          <cell r="A4" t="str">
            <v>BẢNG TÍNH TOÁN, ĐO BÓC KHỐI LƯỢNG HOÀN THÀNH ĐƯA VÀO QUYẾT TOÁN</v>
          </cell>
        </row>
      </sheetData>
      <sheetData sheetId="5444">
        <row r="4">
          <cell r="A4" t="str">
            <v>BẢNG TÍNH TOÁN, ĐO BÓC KHỐI LƯỢNG HOÀN THÀNH ĐƯA VÀO QUYẾT TOÁN</v>
          </cell>
        </row>
      </sheetData>
      <sheetData sheetId="5445">
        <row r="4">
          <cell r="A4" t="str">
            <v>BẢNG TÍNH TOÁN, ĐO BÓC KHỐI LƯỢNG HOÀN THÀNH ĐƯA VÀO QUYẾT TOÁN</v>
          </cell>
        </row>
      </sheetData>
      <sheetData sheetId="5446">
        <row r="4">
          <cell r="A4" t="str">
            <v>BẢNG TÍNH TOÁN, ĐO BÓC KHỐI LƯỢNG HOÀN THÀNH ĐƯA VÀO QUYẾT TOÁN</v>
          </cell>
        </row>
      </sheetData>
      <sheetData sheetId="5447">
        <row r="4">
          <cell r="A4" t="str">
            <v>BẢNG TÍNH TOÁN, ĐO BÓC KHỐI LƯỢNG HOÀN THÀNH ĐƯA VÀO QUYẾT TOÁN</v>
          </cell>
        </row>
      </sheetData>
      <sheetData sheetId="5448">
        <row r="4">
          <cell r="A4" t="str">
            <v>BẢNG TÍNH TOÁN, ĐO BÓC KHỐI LƯỢNG HOÀN THÀNH ĐƯA VÀO QUYẾT TOÁN</v>
          </cell>
        </row>
      </sheetData>
      <sheetData sheetId="5449">
        <row r="4">
          <cell r="A4" t="str">
            <v>BẢNG TÍNH TOÁN, ĐO BÓC KHỐI LƯỢNG HOÀN THÀNH ĐƯA VÀO QUYẾT TOÁN</v>
          </cell>
        </row>
      </sheetData>
      <sheetData sheetId="5450">
        <row r="4">
          <cell r="A4" t="str">
            <v>BẢNG TÍNH TOÁN, ĐO BÓC KHỐI LƯỢNG HOÀN THÀNH ĐƯA VÀO QUYẾT TOÁN</v>
          </cell>
        </row>
      </sheetData>
      <sheetData sheetId="5451">
        <row r="4">
          <cell r="A4" t="str">
            <v>BẢNG TÍNH TOÁN, ĐO BÓC KHỐI LƯỢNG HOÀN THÀNH ĐƯA VÀO QUYẾT TOÁN</v>
          </cell>
        </row>
      </sheetData>
      <sheetData sheetId="5452">
        <row r="4">
          <cell r="A4" t="str">
            <v>BẢNG TÍNH TOÁN, ĐO BÓC KHỐI LƯỢNG HOÀN THÀNH ĐƯA VÀO QUYẾT TOÁN</v>
          </cell>
        </row>
      </sheetData>
      <sheetData sheetId="5453">
        <row r="4">
          <cell r="A4" t="str">
            <v>BẢNG TÍNH TOÁN, ĐO BÓC KHỐI LƯỢNG HOÀN THÀNH ĐƯA VÀO QUYẾT TOÁN</v>
          </cell>
        </row>
      </sheetData>
      <sheetData sheetId="5454">
        <row r="4">
          <cell r="A4" t="str">
            <v>BẢNG TÍNH TOÁN, ĐO BÓC KHỐI LƯỢNG HOÀN THÀNH ĐƯA VÀO QUYẾT TOÁN</v>
          </cell>
        </row>
      </sheetData>
      <sheetData sheetId="5455">
        <row r="4">
          <cell r="A4" t="str">
            <v>BẢNG TÍNH TOÁN, ĐO BÓC KHỐI LƯỢNG HOÀN THÀNH ĐƯA VÀO QUYẾT TOÁN</v>
          </cell>
        </row>
      </sheetData>
      <sheetData sheetId="5456">
        <row r="4">
          <cell r="A4" t="str">
            <v>BẢNG TÍNH TOÁN, ĐO BÓC KHỐI LƯỢNG HOÀN THÀNH ĐƯA VÀO QUYẾT TOÁN</v>
          </cell>
        </row>
      </sheetData>
      <sheetData sheetId="5457">
        <row r="4">
          <cell r="A4" t="str">
            <v>BẢNG TÍNH TOÁN, ĐO BÓC KHỐI LƯỢNG HOÀN THÀNH ĐƯA VÀO QUYẾT TOÁN</v>
          </cell>
        </row>
      </sheetData>
      <sheetData sheetId="5458">
        <row r="4">
          <cell r="A4" t="str">
            <v>BẢNG TÍNH TOÁN, ĐO BÓC KHỐI LƯỢNG HOÀN THÀNH ĐƯA VÀO QUYẾT TOÁN</v>
          </cell>
        </row>
      </sheetData>
      <sheetData sheetId="5459">
        <row r="4">
          <cell r="A4" t="str">
            <v>BẢNG TÍNH TOÁN, ĐO BÓC KHỐI LƯỢNG HOÀN THÀNH ĐƯA VÀO QUYẾT TOÁN</v>
          </cell>
        </row>
      </sheetData>
      <sheetData sheetId="5460">
        <row r="4">
          <cell r="A4" t="str">
            <v>BẢNG TÍNH TOÁN, ĐO BÓC KHỐI LƯỢNG HOÀN THÀNH ĐƯA VÀO QUYẾT TOÁN</v>
          </cell>
        </row>
      </sheetData>
      <sheetData sheetId="5461">
        <row r="4">
          <cell r="A4" t="str">
            <v>BẢNG TÍNH TOÁN, ĐO BÓC KHỐI LƯỢNG HOÀN THÀNH ĐƯA VÀO QUYẾT TOÁN</v>
          </cell>
        </row>
      </sheetData>
      <sheetData sheetId="5462">
        <row r="4">
          <cell r="A4" t="str">
            <v>BẢNG TÍNH TOÁN, ĐO BÓC KHỐI LƯỢNG HOÀN THÀNH ĐƯA VÀO QUYẾT TOÁN</v>
          </cell>
        </row>
      </sheetData>
      <sheetData sheetId="5463">
        <row r="4">
          <cell r="A4" t="str">
            <v>BẢNG TÍNH TOÁN, ĐO BÓC KHỐI LƯỢNG HOÀN THÀNH ĐƯA VÀO QUYẾT TOÁN</v>
          </cell>
        </row>
      </sheetData>
      <sheetData sheetId="5464">
        <row r="4">
          <cell r="A4" t="str">
            <v>BẢNG TÍNH TOÁN, ĐO BÓC KHỐI LƯỢNG HOÀN THÀNH ĐƯA VÀO QUYẾT TOÁN</v>
          </cell>
        </row>
      </sheetData>
      <sheetData sheetId="5465">
        <row r="4">
          <cell r="A4" t="str">
            <v>BẢNG TÍNH TOÁN, ĐO BÓC KHỐI LƯỢNG HOÀN THÀNH ĐƯA VÀO QUYẾT TOÁN</v>
          </cell>
        </row>
      </sheetData>
      <sheetData sheetId="5466">
        <row r="4">
          <cell r="A4" t="str">
            <v>BẢNG TÍNH TOÁN, ĐO BÓC KHỐI LƯỢNG HOÀN THÀNH ĐƯA VÀO QUYẾT TOÁN</v>
          </cell>
        </row>
      </sheetData>
      <sheetData sheetId="5467">
        <row r="4">
          <cell r="A4" t="str">
            <v>BẢNG TÍNH TOÁN, ĐO BÓC KHỐI LƯỢNG HOÀN THÀNH ĐƯA VÀO QUYẾT TOÁN</v>
          </cell>
        </row>
      </sheetData>
      <sheetData sheetId="5468">
        <row r="4">
          <cell r="A4" t="str">
            <v>BẢNG TÍNH TOÁN, ĐO BÓC KHỐI LƯỢNG HOÀN THÀNH ĐƯA VÀO QUYẾT TOÁN</v>
          </cell>
        </row>
      </sheetData>
      <sheetData sheetId="5469">
        <row r="4">
          <cell r="A4" t="str">
            <v>BẢNG TÍNH TOÁN, ĐO BÓC KHỐI LƯỢNG HOÀN THÀNH ĐƯA VÀO QUYẾT TOÁN</v>
          </cell>
        </row>
      </sheetData>
      <sheetData sheetId="5470">
        <row r="4">
          <cell r="A4" t="str">
            <v>BẢNG TÍNH TOÁN, ĐO BÓC KHỐI LƯỢNG HOÀN THÀNH ĐƯA VÀO QUYẾT TOÁN</v>
          </cell>
        </row>
      </sheetData>
      <sheetData sheetId="5471">
        <row r="4">
          <cell r="A4" t="str">
            <v>BẢNG TÍNH TOÁN, ĐO BÓC KHỐI LƯỢNG HOÀN THÀNH ĐƯA VÀO QUYẾT TOÁN</v>
          </cell>
        </row>
      </sheetData>
      <sheetData sheetId="5472">
        <row r="4">
          <cell r="A4" t="str">
            <v>BẢNG TÍNH TOÁN, ĐO BÓC KHỐI LƯỢNG HOÀN THÀNH ĐƯA VÀO QUYẾT TOÁN</v>
          </cell>
        </row>
      </sheetData>
      <sheetData sheetId="5473">
        <row r="4">
          <cell r="A4" t="str">
            <v>BẢNG TÍNH TOÁN, ĐO BÓC KHỐI LƯỢNG HOÀN THÀNH ĐƯA VÀO QUYẾT TOÁN</v>
          </cell>
        </row>
      </sheetData>
      <sheetData sheetId="5474">
        <row r="4">
          <cell r="A4" t="str">
            <v>BẢNG TÍNH TOÁN, ĐO BÓC KHỐI LƯỢNG HOÀN THÀNH ĐƯA VÀO QUYẾT TOÁN</v>
          </cell>
        </row>
      </sheetData>
      <sheetData sheetId="5475">
        <row r="4">
          <cell r="A4" t="str">
            <v>BẢNG TÍNH TOÁN, ĐO BÓC KHỐI LƯỢNG HOÀN THÀNH ĐƯA VÀO QUYẾT TOÁN</v>
          </cell>
        </row>
      </sheetData>
      <sheetData sheetId="5476">
        <row r="4">
          <cell r="A4" t="str">
            <v>BẢNG TÍNH TOÁN, ĐO BÓC KHỐI LƯỢNG HOÀN THÀNH ĐƯA VÀO QUYẾT TOÁN</v>
          </cell>
        </row>
      </sheetData>
      <sheetData sheetId="5477">
        <row r="4">
          <cell r="A4" t="str">
            <v>BẢNG TÍNH TOÁN, ĐO BÓC KHỐI LƯỢNG HOÀN THÀNH ĐƯA VÀO QUYẾT TOÁN</v>
          </cell>
        </row>
      </sheetData>
      <sheetData sheetId="5478">
        <row r="4">
          <cell r="A4" t="str">
            <v>BẢNG TÍNH TOÁN, ĐO BÓC KHỐI LƯỢNG HOÀN THÀNH ĐƯA VÀO QUYẾT TOÁN</v>
          </cell>
        </row>
      </sheetData>
      <sheetData sheetId="5479">
        <row r="4">
          <cell r="A4" t="str">
            <v>BẢNG TÍNH TOÁN, ĐO BÓC KHỐI LƯỢNG HOÀN THÀNH ĐƯA VÀO QUYẾT TOÁN</v>
          </cell>
        </row>
      </sheetData>
      <sheetData sheetId="5480">
        <row r="4">
          <cell r="A4" t="str">
            <v>BẢNG TÍNH TOÁN, ĐO BÓC KHỐI LƯỢNG HOÀN THÀNH ĐƯA VÀO QUYẾT TOÁN</v>
          </cell>
        </row>
      </sheetData>
      <sheetData sheetId="5481">
        <row r="4">
          <cell r="A4" t="str">
            <v>BẢNG TÍNH TOÁN, ĐO BÓC KHỐI LƯỢNG HOÀN THÀNH ĐƯA VÀO QUYẾT TOÁN</v>
          </cell>
        </row>
      </sheetData>
      <sheetData sheetId="5482">
        <row r="4">
          <cell r="A4" t="str">
            <v>BẢNG TÍNH TOÁN, ĐO BÓC KHỐI LƯỢNG HOÀN THÀNH ĐƯA VÀO QUYẾT TOÁN</v>
          </cell>
        </row>
      </sheetData>
      <sheetData sheetId="5483">
        <row r="4">
          <cell r="A4" t="str">
            <v>BẢNG TÍNH TOÁN, ĐO BÓC KHỐI LƯỢNG HOÀN THÀNH ĐƯA VÀO QUYẾT TOÁN</v>
          </cell>
        </row>
      </sheetData>
      <sheetData sheetId="5484">
        <row r="4">
          <cell r="A4" t="str">
            <v>BẢNG TÍNH TOÁN, ĐO BÓC KHỐI LƯỢNG HOÀN THÀNH ĐƯA VÀO QUYẾT TOÁN</v>
          </cell>
        </row>
      </sheetData>
      <sheetData sheetId="5485">
        <row r="4">
          <cell r="A4" t="str">
            <v>BẢNG TÍNH TOÁN, ĐO BÓC KHỐI LƯỢNG HOÀN THÀNH ĐƯA VÀO QUYẾT TOÁN</v>
          </cell>
        </row>
      </sheetData>
      <sheetData sheetId="5486">
        <row r="4">
          <cell r="A4" t="str">
            <v>BẢNG TÍNH TOÁN, ĐO BÓC KHỐI LƯỢNG HOÀN THÀNH ĐƯA VÀO QUYẾT TOÁN</v>
          </cell>
        </row>
      </sheetData>
      <sheetData sheetId="5487">
        <row r="4">
          <cell r="A4" t="str">
            <v>BẢNG TÍNH TOÁN, ĐO BÓC KHỐI LƯỢNG HOÀN THÀNH ĐƯA VÀO QUYẾT TOÁN</v>
          </cell>
        </row>
      </sheetData>
      <sheetData sheetId="5488">
        <row r="4">
          <cell r="A4" t="str">
            <v>BẢNG TÍNH TOÁN, ĐO BÓC KHỐI LƯỢNG HOÀN THÀNH ĐƯA VÀO QUYẾT TOÁN</v>
          </cell>
        </row>
      </sheetData>
      <sheetData sheetId="5489">
        <row r="4">
          <cell r="A4" t="str">
            <v>BẢNG TÍNH TOÁN, ĐO BÓC KHỐI LƯỢNG HOÀN THÀNH ĐƯA VÀO QUYẾT TOÁN</v>
          </cell>
        </row>
      </sheetData>
      <sheetData sheetId="5490">
        <row r="4">
          <cell r="A4" t="str">
            <v>BẢNG TÍNH TOÁN, ĐO BÓC KHỐI LƯỢNG HOÀN THÀNH ĐƯA VÀO QUYẾT TOÁN</v>
          </cell>
        </row>
      </sheetData>
      <sheetData sheetId="5491">
        <row r="4">
          <cell r="A4" t="str">
            <v>BẢNG TÍNH TOÁN, ĐO BÓC KHỐI LƯỢNG HOÀN THÀNH ĐƯA VÀO QUYẾT TOÁN</v>
          </cell>
        </row>
      </sheetData>
      <sheetData sheetId="5492">
        <row r="4">
          <cell r="A4" t="str">
            <v>BẢNG TÍNH TOÁN, ĐO BÓC KHỐI LƯỢNG HOÀN THÀNH ĐƯA VÀO QUYẾT TOÁN</v>
          </cell>
        </row>
      </sheetData>
      <sheetData sheetId="5493">
        <row r="4">
          <cell r="A4" t="str">
            <v>BẢNG TÍNH TOÁN, ĐO BÓC KHỐI LƯỢNG HOÀN THÀNH ĐƯA VÀO QUYẾT TOÁN</v>
          </cell>
        </row>
      </sheetData>
      <sheetData sheetId="5494">
        <row r="4">
          <cell r="A4" t="str">
            <v>BẢNG TÍNH TOÁN, ĐO BÓC KHỐI LƯỢNG HOÀN THÀNH ĐƯA VÀO QUYẾT TOÁN</v>
          </cell>
        </row>
      </sheetData>
      <sheetData sheetId="5495">
        <row r="4">
          <cell r="A4" t="str">
            <v>BẢNG TÍNH TOÁN, ĐO BÓC KHỐI LƯỢNG HOÀN THÀNH ĐƯA VÀO QUYẾT TOÁN</v>
          </cell>
        </row>
      </sheetData>
      <sheetData sheetId="5496">
        <row r="4">
          <cell r="A4" t="str">
            <v>BẢNG TÍNH TOÁN, ĐO BÓC KHỐI LƯỢNG HOÀN THÀNH ĐƯA VÀO QUYẾT TOÁN</v>
          </cell>
        </row>
      </sheetData>
      <sheetData sheetId="5497">
        <row r="4">
          <cell r="A4" t="str">
            <v>BẢNG TÍNH TOÁN, ĐO BÓC KHỐI LƯỢNG HOÀN THÀNH ĐƯA VÀO QUYẾT TOÁN</v>
          </cell>
        </row>
      </sheetData>
      <sheetData sheetId="5498">
        <row r="4">
          <cell r="A4" t="str">
            <v>BẢNG TÍNH TOÁN, ĐO BÓC KHỐI LƯỢNG HOÀN THÀNH ĐƯA VÀO QUYẾT TOÁN</v>
          </cell>
        </row>
      </sheetData>
      <sheetData sheetId="5499">
        <row r="4">
          <cell r="A4" t="str">
            <v>BẢNG TÍNH TOÁN, ĐO BÓC KHỐI LƯỢNG HOÀN THÀNH ĐƯA VÀO QUYẾT TOÁN</v>
          </cell>
        </row>
      </sheetData>
      <sheetData sheetId="5500">
        <row r="4">
          <cell r="A4" t="str">
            <v>BẢNG TÍNH TOÁN, ĐO BÓC KHỐI LƯỢNG HOÀN THÀNH ĐƯA VÀO QUYẾT TOÁN</v>
          </cell>
        </row>
      </sheetData>
      <sheetData sheetId="5501">
        <row r="4">
          <cell r="A4" t="str">
            <v>BẢNG TÍNH TOÁN, ĐO BÓC KHỐI LƯỢNG HOÀN THÀNH ĐƯA VÀO QUYẾT TOÁN</v>
          </cell>
        </row>
      </sheetData>
      <sheetData sheetId="5502">
        <row r="4">
          <cell r="A4" t="str">
            <v>BẢNG TÍNH TOÁN, ĐO BÓC KHỐI LƯỢNG HOÀN THÀNH ĐƯA VÀO QUYẾT TOÁN</v>
          </cell>
        </row>
      </sheetData>
      <sheetData sheetId="5503">
        <row r="4">
          <cell r="A4" t="str">
            <v>BẢNG TÍNH TOÁN, ĐO BÓC KHỐI LƯỢNG HOÀN THÀNH ĐƯA VÀO QUYẾT TOÁN</v>
          </cell>
        </row>
      </sheetData>
      <sheetData sheetId="5504">
        <row r="4">
          <cell r="A4" t="str">
            <v>BẢNG TÍNH TOÁN, ĐO BÓC KHỐI LƯỢNG HOÀN THÀNH ĐƯA VÀO QUYẾT TOÁN</v>
          </cell>
        </row>
      </sheetData>
      <sheetData sheetId="5505">
        <row r="4">
          <cell r="A4" t="str">
            <v>BẢNG TÍNH TOÁN, ĐO BÓC KHỐI LƯỢNG HOÀN THÀNH ĐƯA VÀO QUYẾT TOÁN</v>
          </cell>
        </row>
      </sheetData>
      <sheetData sheetId="5506">
        <row r="4">
          <cell r="A4" t="str">
            <v>BẢNG TÍNH TOÁN, ĐO BÓC KHỐI LƯỢNG HOÀN THÀNH ĐƯA VÀO QUYẾT TOÁN</v>
          </cell>
        </row>
      </sheetData>
      <sheetData sheetId="5507">
        <row r="4">
          <cell r="A4" t="str">
            <v>BẢNG TÍNH TOÁN, ĐO BÓC KHỐI LƯỢNG HOÀN THÀNH ĐƯA VÀO QUYẾT TOÁN</v>
          </cell>
        </row>
      </sheetData>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ow r="9">
          <cell r="A9" t="str">
            <v>A</v>
          </cell>
        </row>
      </sheetData>
      <sheetData sheetId="5533">
        <row r="9">
          <cell r="A9" t="str">
            <v>A</v>
          </cell>
        </row>
      </sheetData>
      <sheetData sheetId="5534">
        <row r="9">
          <cell r="A9" t="str">
            <v>A</v>
          </cell>
        </row>
      </sheetData>
      <sheetData sheetId="5535">
        <row r="9">
          <cell r="A9" t="str">
            <v>A</v>
          </cell>
        </row>
      </sheetData>
      <sheetData sheetId="5536">
        <row r="9">
          <cell r="A9" t="str">
            <v>A</v>
          </cell>
        </row>
      </sheetData>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row r="9">
          <cell r="A9" t="str">
            <v>A</v>
          </cell>
        </row>
      </sheetData>
      <sheetData sheetId="5543">
        <row r="9">
          <cell r="A9" t="str">
            <v>A</v>
          </cell>
        </row>
      </sheetData>
      <sheetData sheetId="5544">
        <row r="9">
          <cell r="A9" t="str">
            <v>A</v>
          </cell>
        </row>
      </sheetData>
      <sheetData sheetId="5545">
        <row r="9">
          <cell r="A9" t="str">
            <v>A</v>
          </cell>
        </row>
      </sheetData>
      <sheetData sheetId="5546">
        <row r="9">
          <cell r="A9" t="str">
            <v>A</v>
          </cell>
        </row>
      </sheetData>
      <sheetData sheetId="5547" refreshError="1"/>
      <sheetData sheetId="5548" refreshError="1"/>
      <sheetData sheetId="5549" refreshError="1"/>
      <sheetData sheetId="5550" refreshError="1"/>
      <sheetData sheetId="5551" refreshError="1"/>
      <sheetData sheetId="5552">
        <row r="9">
          <cell r="A9" t="str">
            <v>A</v>
          </cell>
        </row>
      </sheetData>
      <sheetData sheetId="5553">
        <row r="9">
          <cell r="A9" t="str">
            <v>A</v>
          </cell>
        </row>
      </sheetData>
      <sheetData sheetId="5554">
        <row r="9">
          <cell r="A9" t="str">
            <v>A</v>
          </cell>
        </row>
      </sheetData>
      <sheetData sheetId="5555">
        <row r="9">
          <cell r="A9" t="str">
            <v>A</v>
          </cell>
        </row>
      </sheetData>
      <sheetData sheetId="5556">
        <row r="9">
          <cell r="A9" t="str">
            <v>A</v>
          </cell>
        </row>
      </sheetData>
      <sheetData sheetId="5557">
        <row r="9">
          <cell r="A9" t="str">
            <v>A</v>
          </cell>
        </row>
      </sheetData>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ow r="9">
          <cell r="A9" t="str">
            <v>A</v>
          </cell>
        </row>
      </sheetData>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ow r="9">
          <cell r="A9" t="str">
            <v>A</v>
          </cell>
        </row>
      </sheetData>
      <sheetData sheetId="5607">
        <row r="9">
          <cell r="A9" t="str">
            <v>A</v>
          </cell>
        </row>
      </sheetData>
      <sheetData sheetId="5608">
        <row r="9">
          <cell r="A9" t="str">
            <v>A</v>
          </cell>
        </row>
      </sheetData>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row r="9">
          <cell r="A9" t="str">
            <v>A</v>
          </cell>
        </row>
      </sheetData>
      <sheetData sheetId="5617">
        <row r="9">
          <cell r="A9" t="str">
            <v>A</v>
          </cell>
        </row>
      </sheetData>
      <sheetData sheetId="5618">
        <row r="9">
          <cell r="A9" t="str">
            <v>A</v>
          </cell>
        </row>
      </sheetData>
      <sheetData sheetId="5619">
        <row r="4">
          <cell r="A4" t="str">
            <v>BẢNG TÍNH TOÁN, ĐO BÓC KHỐI LƯỢNG HOÀN THÀNH ĐƯA VÀO QUYẾT TOÁN</v>
          </cell>
        </row>
      </sheetData>
      <sheetData sheetId="5620">
        <row r="4">
          <cell r="A4" t="str">
            <v>BẢNG TÍNH TOÁN, ĐO BÓC KHỐI LƯỢNG HOÀN THÀNH ĐƯA VÀO QUYẾT TOÁN</v>
          </cell>
        </row>
      </sheetData>
      <sheetData sheetId="5621">
        <row r="4">
          <cell r="A4" t="str">
            <v>BẢNG TÍNH TOÁN, ĐO BÓC KHỐI LƯỢNG HOÀN THÀNH ĐƯA VÀO QUYẾT TOÁN</v>
          </cell>
        </row>
      </sheetData>
      <sheetData sheetId="5622">
        <row r="4">
          <cell r="A4" t="str">
            <v>BẢNG TÍNH TOÁN, ĐO BÓC KHỐI LƯỢNG HOÀN THÀNH ĐƯA VÀO QUYẾT TOÁN</v>
          </cell>
        </row>
      </sheetData>
      <sheetData sheetId="5623">
        <row r="4">
          <cell r="A4" t="str">
            <v>BẢNG TÍNH TOÁN, ĐO BÓC KHỐI LƯỢNG HOÀN THÀNH ĐƯA VÀO QUYẾT TOÁN</v>
          </cell>
        </row>
      </sheetData>
      <sheetData sheetId="5624">
        <row r="4">
          <cell r="A4" t="str">
            <v>BẢNG TÍNH TOÁN, ĐO BÓC KHỐI LƯỢNG HOÀN THÀNH ĐƯA VÀO QUYẾT TOÁN</v>
          </cell>
        </row>
      </sheetData>
      <sheetData sheetId="5625">
        <row r="4">
          <cell r="A4" t="str">
            <v>BẢNG TÍNH TOÁN, ĐO BÓC KHỐI LƯỢNG HOÀN THÀNH ĐƯA VÀO QUYẾT TOÁN</v>
          </cell>
        </row>
      </sheetData>
      <sheetData sheetId="5626">
        <row r="4">
          <cell r="A4" t="str">
            <v>BẢNG TÍNH TOÁN, ĐO BÓC KHỐI LƯỢNG HOÀN THÀNH ĐƯA VÀO QUYẾT TOÁN</v>
          </cell>
        </row>
      </sheetData>
      <sheetData sheetId="5627">
        <row r="4">
          <cell r="A4" t="str">
            <v>BẢNG TÍNH TOÁN, ĐO BÓC KHỐI LƯỢNG HOÀN THÀNH ĐƯA VÀO QUYẾT TOÁN</v>
          </cell>
        </row>
      </sheetData>
      <sheetData sheetId="5628">
        <row r="4">
          <cell r="A4" t="str">
            <v>BẢNG TÍNH TOÁN, ĐO BÓC KHỐI LƯỢNG HOÀN THÀNH ĐƯA VÀO QUYẾT TOÁN</v>
          </cell>
        </row>
      </sheetData>
      <sheetData sheetId="5629">
        <row r="4">
          <cell r="A4" t="str">
            <v>BẢNG TÍNH TOÁN, ĐO BÓC KHỐI LƯỢNG HOÀN THÀNH ĐƯA VÀO QUYẾT TOÁN</v>
          </cell>
        </row>
      </sheetData>
      <sheetData sheetId="5630">
        <row r="4">
          <cell r="A4" t="str">
            <v>BẢNG TÍNH TOÁN, ĐO BÓC KHỐI LƯỢNG HOÀN THÀNH ĐƯA VÀO QUYẾT TOÁN</v>
          </cell>
        </row>
      </sheetData>
      <sheetData sheetId="5631">
        <row r="9">
          <cell r="A9" t="str">
            <v>A</v>
          </cell>
        </row>
      </sheetData>
      <sheetData sheetId="5632">
        <row r="9">
          <cell r="A9" t="str">
            <v>A</v>
          </cell>
        </row>
      </sheetData>
      <sheetData sheetId="5633">
        <row r="4">
          <cell r="A4" t="str">
            <v>BẢNG TÍNH TOÁN, ĐO BÓC KHỐI LƯỢNG HOÀN THÀNH ĐƯA VÀO QUYẾT TOÁN</v>
          </cell>
        </row>
      </sheetData>
      <sheetData sheetId="5634">
        <row r="4">
          <cell r="A4" t="str">
            <v>BẢNG TÍNH TOÁN, ĐO BÓC KHỐI LƯỢNG HOÀN THÀNH ĐƯA VÀO QUYẾT TOÁN</v>
          </cell>
        </row>
      </sheetData>
      <sheetData sheetId="5635">
        <row r="9">
          <cell r="A9" t="str">
            <v>A</v>
          </cell>
        </row>
      </sheetData>
      <sheetData sheetId="5636">
        <row r="4">
          <cell r="A4" t="str">
            <v>BẢNG TÍNH TOÁN, ĐO BÓC KHỐI LƯỢNG HOÀN THÀNH ĐƯA VÀO QUYẾT TOÁN</v>
          </cell>
        </row>
      </sheetData>
      <sheetData sheetId="5637">
        <row r="4">
          <cell r="A4" t="str">
            <v>BẢNG TÍNH TOÁN, ĐO BÓC KHỐI LƯỢNG HOÀN THÀNH ĐƯA VÀO QUYẾT TOÁN</v>
          </cell>
        </row>
      </sheetData>
      <sheetData sheetId="5638">
        <row r="4">
          <cell r="A4" t="str">
            <v>BẢNG TÍNH TOÁN, ĐO BÓC KHỐI LƯỢNG HOÀN THÀNH ĐƯA VÀO QUYẾT TOÁN</v>
          </cell>
        </row>
      </sheetData>
      <sheetData sheetId="5639">
        <row r="4">
          <cell r="A4" t="str">
            <v>BẢNG TÍNH TOÁN, ĐO BÓC KHỐI LƯỢNG HOÀN THÀNH ĐƯA VÀO QUYẾT TOÁN</v>
          </cell>
        </row>
      </sheetData>
      <sheetData sheetId="5640">
        <row r="4">
          <cell r="A4" t="str">
            <v>BẢNG TÍNH TOÁN, ĐO BÓC KHỐI LƯỢNG HOÀN THÀNH ĐƯA VÀO QUYẾT TOÁN</v>
          </cell>
        </row>
      </sheetData>
      <sheetData sheetId="5641">
        <row r="4">
          <cell r="A4" t="str">
            <v>BẢNG TÍNH TOÁN, ĐO BÓC KHỐI LƯỢNG HOÀN THÀNH ĐƯA VÀO QUYẾT TOÁN</v>
          </cell>
        </row>
      </sheetData>
      <sheetData sheetId="5642">
        <row r="4">
          <cell r="A4" t="str">
            <v>BẢNG TÍNH TOÁN, ĐO BÓC KHỐI LƯỢNG HOÀN THÀNH ĐƯA VÀO QUYẾT TOÁN</v>
          </cell>
        </row>
      </sheetData>
      <sheetData sheetId="5643">
        <row r="4">
          <cell r="A4" t="str">
            <v>BẢNG TÍNH TOÁN, ĐO BÓC KHỐI LƯỢNG HOÀN THÀNH ĐƯA VÀO QUYẾT TOÁN</v>
          </cell>
        </row>
      </sheetData>
      <sheetData sheetId="5644">
        <row r="4">
          <cell r="A4" t="str">
            <v>BẢNG TÍNH TOÁN, ĐO BÓC KHỐI LƯỢNG HOÀN THÀNH ĐƯA VÀO QUYẾT TOÁN</v>
          </cell>
        </row>
      </sheetData>
      <sheetData sheetId="5645">
        <row r="4">
          <cell r="A4" t="str">
            <v>BẢNG TÍNH TOÁN, ĐO BÓC KHỐI LƯỢNG HOÀN THÀNH ĐƯA VÀO QUYẾT TOÁN</v>
          </cell>
        </row>
      </sheetData>
      <sheetData sheetId="5646">
        <row r="4">
          <cell r="A4" t="str">
            <v>BẢNG TÍNH TOÁN, ĐO BÓC KHỐI LƯỢNG HOÀN THÀNH ĐƯA VÀO QUYẾT TOÁN</v>
          </cell>
        </row>
      </sheetData>
      <sheetData sheetId="5647">
        <row r="4">
          <cell r="A4" t="str">
            <v>BẢNG TÍNH TOÁN, ĐO BÓC KHỐI LƯỢNG HOÀN THÀNH ĐƯA VÀO QUYẾT TOÁN</v>
          </cell>
        </row>
      </sheetData>
      <sheetData sheetId="5648">
        <row r="4">
          <cell r="A4" t="str">
            <v>BẢNG TÍNH TOÁN, ĐO BÓC KHỐI LƯỢNG HOÀN THÀNH ĐƯA VÀO QUYẾT TOÁN</v>
          </cell>
        </row>
      </sheetData>
      <sheetData sheetId="5649">
        <row r="4">
          <cell r="A4" t="str">
            <v>BẢNG TÍNH TOÁN, ĐO BÓC KHỐI LƯỢNG HOÀN THÀNH ĐƯA VÀO QUYẾT TOÁN</v>
          </cell>
        </row>
      </sheetData>
      <sheetData sheetId="5650">
        <row r="4">
          <cell r="A4" t="str">
            <v>BẢNG TÍNH TOÁN, ĐO BÓC KHỐI LƯỢNG HOÀN THÀNH ĐƯA VÀO QUYẾT TOÁN</v>
          </cell>
        </row>
      </sheetData>
      <sheetData sheetId="5651">
        <row r="4">
          <cell r="A4" t="str">
            <v>BẢNG TÍNH TOÁN, ĐO BÓC KHỐI LƯỢNG HOÀN THÀNH ĐƯA VÀO QUYẾT TOÁN</v>
          </cell>
        </row>
      </sheetData>
      <sheetData sheetId="5652">
        <row r="4">
          <cell r="A4" t="str">
            <v>BẢNG TÍNH TOÁN, ĐO BÓC KHỐI LƯỢNG HOÀN THÀNH ĐƯA VÀO QUYẾT TOÁN</v>
          </cell>
        </row>
      </sheetData>
      <sheetData sheetId="5653">
        <row r="4">
          <cell r="A4" t="str">
            <v>BẢNG TÍNH TOÁN, ĐO BÓC KHỐI LƯỢNG HOÀN THÀNH ĐƯA VÀO QUYẾT TOÁN</v>
          </cell>
        </row>
      </sheetData>
      <sheetData sheetId="5654">
        <row r="4">
          <cell r="A4" t="str">
            <v>BẢNG TÍNH TOÁN, ĐO BÓC KHỐI LƯỢNG HOÀN THÀNH ĐƯA VÀO QUYẾT TOÁN</v>
          </cell>
        </row>
      </sheetData>
      <sheetData sheetId="5655">
        <row r="4">
          <cell r="A4" t="str">
            <v>BẢNG TÍNH TOÁN, ĐO BÓC KHỐI LƯỢNG HOÀN THÀNH ĐƯA VÀO QUYẾT TOÁN</v>
          </cell>
        </row>
      </sheetData>
      <sheetData sheetId="5656">
        <row r="9">
          <cell r="A9" t="str">
            <v>A</v>
          </cell>
        </row>
      </sheetData>
      <sheetData sheetId="5657">
        <row r="4">
          <cell r="A4" t="str">
            <v>BẢNG TÍNH TOÁN, ĐO BÓC KHỐI LƯỢNG HOÀN THÀNH ĐƯA VÀO QUYẾT TOÁN</v>
          </cell>
        </row>
      </sheetData>
      <sheetData sheetId="5658">
        <row r="4">
          <cell r="A4" t="str">
            <v>BẢNG TÍNH TOÁN, ĐO BÓC KHỐI LƯỢNG HOÀN THÀNH ĐƯA VÀO QUYẾT TOÁN</v>
          </cell>
        </row>
      </sheetData>
      <sheetData sheetId="5659">
        <row r="4">
          <cell r="A4" t="str">
            <v>BẢNG TÍNH TOÁN, ĐO BÓC KHỐI LƯỢNG HOÀN THÀNH ĐƯA VÀO QUYẾT TOÁN</v>
          </cell>
        </row>
      </sheetData>
      <sheetData sheetId="5660">
        <row r="4">
          <cell r="A4" t="str">
            <v>BẢNG TÍNH TOÁN, ĐO BÓC KHỐI LƯỢNG HOÀN THÀNH ĐƯA VÀO QUYẾT TOÁN</v>
          </cell>
        </row>
      </sheetData>
      <sheetData sheetId="5661">
        <row r="4">
          <cell r="A4" t="str">
            <v>BẢNG TÍNH TOÁN, ĐO BÓC KHỐI LƯỢNG HOÀN THÀNH ĐƯA VÀO QUYẾT TOÁN</v>
          </cell>
        </row>
      </sheetData>
      <sheetData sheetId="5662">
        <row r="4">
          <cell r="A4" t="str">
            <v>BẢNG TÍNH TOÁN, ĐO BÓC KHỐI LƯỢNG HOÀN THÀNH ĐƯA VÀO QUYẾT TOÁN</v>
          </cell>
        </row>
      </sheetData>
      <sheetData sheetId="5663">
        <row r="4">
          <cell r="A4" t="str">
            <v>BẢNG TÍNH TOÁN, ĐO BÓC KHỐI LƯỢNG HOÀN THÀNH ĐƯA VÀO QUYẾT TOÁN</v>
          </cell>
        </row>
      </sheetData>
      <sheetData sheetId="5664">
        <row r="4">
          <cell r="A4" t="str">
            <v>BẢNG TÍNH TOÁN, ĐO BÓC KHỐI LƯỢNG HOÀN THÀNH ĐƯA VÀO QUYẾT TOÁN</v>
          </cell>
        </row>
      </sheetData>
      <sheetData sheetId="5665">
        <row r="4">
          <cell r="A4" t="str">
            <v>BẢNG TÍNH TOÁN, ĐO BÓC KHỐI LƯỢNG HOÀN THÀNH ĐƯA VÀO QUYẾT TOÁN</v>
          </cell>
        </row>
      </sheetData>
      <sheetData sheetId="5666">
        <row r="4">
          <cell r="A4" t="str">
            <v>BẢNG TÍNH TOÁN, ĐO BÓC KHỐI LƯỢNG HOÀN THÀNH ĐƯA VÀO QUYẾT TOÁN</v>
          </cell>
        </row>
      </sheetData>
      <sheetData sheetId="5667">
        <row r="4">
          <cell r="A4" t="str">
            <v>BẢNG TÍNH TOÁN, ĐO BÓC KHỐI LƯỢNG HOÀN THÀNH ĐƯA VÀO QUYẾT TOÁN</v>
          </cell>
        </row>
      </sheetData>
      <sheetData sheetId="5668">
        <row r="4">
          <cell r="A4" t="str">
            <v>BẢNG TÍNH TOÁN, ĐO BÓC KHỐI LƯỢNG HOÀN THÀNH ĐƯA VÀO QUYẾT TOÁN</v>
          </cell>
        </row>
      </sheetData>
      <sheetData sheetId="5669">
        <row r="4">
          <cell r="A4" t="str">
            <v>BẢNG TÍNH TOÁN, ĐO BÓC KHỐI LƯỢNG HOÀN THÀNH ĐƯA VÀO QUYẾT TOÁN</v>
          </cell>
        </row>
      </sheetData>
      <sheetData sheetId="5670">
        <row r="4">
          <cell r="A4" t="str">
            <v>BẢNG TÍNH TOÁN, ĐO BÓC KHỐI LƯỢNG HOÀN THÀNH ĐƯA VÀO QUYẾT TOÁN</v>
          </cell>
        </row>
      </sheetData>
      <sheetData sheetId="5671">
        <row r="4">
          <cell r="A4" t="str">
            <v>BẢNG TÍNH TOÁN, ĐO BÓC KHỐI LƯỢNG HOÀN THÀNH ĐƯA VÀO QUYẾT TOÁN</v>
          </cell>
        </row>
      </sheetData>
      <sheetData sheetId="5672">
        <row r="4">
          <cell r="A4" t="str">
            <v>BẢNG TÍNH TOÁN, ĐO BÓC KHỐI LƯỢNG HOÀN THÀNH ĐƯA VÀO QUYẾT TOÁN</v>
          </cell>
        </row>
      </sheetData>
      <sheetData sheetId="5673">
        <row r="4">
          <cell r="A4" t="str">
            <v>BẢNG TÍNH TOÁN, ĐO BÓC KHỐI LƯỢNG HOÀN THÀNH ĐƯA VÀO QUYẾT TOÁN</v>
          </cell>
        </row>
      </sheetData>
      <sheetData sheetId="5674">
        <row r="4">
          <cell r="A4" t="str">
            <v>BẢNG TÍNH TOÁN, ĐO BÓC KHỐI LƯỢNG HOÀN THÀNH ĐƯA VÀO QUYẾT TOÁN</v>
          </cell>
        </row>
      </sheetData>
      <sheetData sheetId="5675">
        <row r="4">
          <cell r="A4" t="str">
            <v>BẢNG TÍNH TOÁN, ĐO BÓC KHỐI LƯỢNG HOÀN THÀNH ĐƯA VÀO QUYẾT TOÁN</v>
          </cell>
        </row>
      </sheetData>
      <sheetData sheetId="5676">
        <row r="4">
          <cell r="A4" t="str">
            <v>BẢNG TÍNH TOÁN, ĐO BÓC KHỐI LƯỢNG HOÀN THÀNH ĐƯA VÀO QUYẾT TOÁN</v>
          </cell>
        </row>
      </sheetData>
      <sheetData sheetId="5677">
        <row r="4">
          <cell r="A4" t="str">
            <v>BẢNG TÍNH TOÁN, ĐO BÓC KHỐI LƯỢNG HOÀN THÀNH ĐƯA VÀO QUYẾT TOÁN</v>
          </cell>
        </row>
      </sheetData>
      <sheetData sheetId="5678">
        <row r="4">
          <cell r="A4" t="str">
            <v>BẢNG TÍNH TOÁN, ĐO BÓC KHỐI LƯỢNG HOÀN THÀNH ĐƯA VÀO QUYẾT TOÁN</v>
          </cell>
        </row>
      </sheetData>
      <sheetData sheetId="5679">
        <row r="4">
          <cell r="A4" t="str">
            <v>BẢNG TÍNH TOÁN, ĐO BÓC KHỐI LƯỢNG HOÀN THÀNH ĐƯA VÀO QUYẾT TOÁN</v>
          </cell>
        </row>
      </sheetData>
      <sheetData sheetId="5680">
        <row r="4">
          <cell r="A4" t="str">
            <v>BẢNG TÍNH TOÁN, ĐO BÓC KHỐI LƯỢNG HOÀN THÀNH ĐƯA VÀO QUYẾT TOÁN</v>
          </cell>
        </row>
      </sheetData>
      <sheetData sheetId="5681">
        <row r="4">
          <cell r="A4" t="str">
            <v>BẢNG TÍNH TOÁN, ĐO BÓC KHỐI LƯỢNG HOÀN THÀNH ĐƯA VÀO QUYẾT TOÁN</v>
          </cell>
        </row>
      </sheetData>
      <sheetData sheetId="5682">
        <row r="4">
          <cell r="A4" t="str">
            <v>BẢNG TÍNH TOÁN, ĐO BÓC KHỐI LƯỢNG HOÀN THÀNH ĐƯA VÀO QUYẾT TOÁN</v>
          </cell>
        </row>
      </sheetData>
      <sheetData sheetId="5683">
        <row r="9">
          <cell r="A9" t="str">
            <v>A</v>
          </cell>
        </row>
      </sheetData>
      <sheetData sheetId="5684">
        <row r="4">
          <cell r="A4" t="str">
            <v>BẢNG TÍNH TOÁN, ĐO BÓC KHỐI LƯỢNG HOÀN THÀNH ĐƯA VÀO QUYẾT TOÁN</v>
          </cell>
        </row>
      </sheetData>
      <sheetData sheetId="5685">
        <row r="4">
          <cell r="A4" t="str">
            <v>BẢNG TÍNH TOÁN, ĐO BÓC KHỐI LƯỢNG HOÀN THÀNH ĐƯA VÀO QUYẾT TOÁN</v>
          </cell>
        </row>
      </sheetData>
      <sheetData sheetId="5686">
        <row r="4">
          <cell r="A4" t="str">
            <v>BẢNG TÍNH TOÁN, ĐO BÓC KHỐI LƯỢNG HOÀN THÀNH ĐƯA VÀO QUYẾT TOÁN</v>
          </cell>
        </row>
      </sheetData>
      <sheetData sheetId="5687">
        <row r="9">
          <cell r="A9" t="str">
            <v>A</v>
          </cell>
        </row>
      </sheetData>
      <sheetData sheetId="5688">
        <row r="9">
          <cell r="A9" t="str">
            <v>A</v>
          </cell>
        </row>
      </sheetData>
      <sheetData sheetId="5689">
        <row r="4">
          <cell r="A4" t="str">
            <v>BẢNG TÍNH TOÁN, ĐO BÓC KHỐI LƯỢNG HOÀN THÀNH ĐƯA VÀO QUYẾT TOÁN</v>
          </cell>
        </row>
      </sheetData>
      <sheetData sheetId="5690">
        <row r="4">
          <cell r="A4" t="str">
            <v>BẢNG TÍNH TOÁN, ĐO BÓC KHỐI LƯỢNG HOÀN THÀNH ĐƯA VÀO QUYẾT TOÁN</v>
          </cell>
        </row>
      </sheetData>
      <sheetData sheetId="5691">
        <row r="4">
          <cell r="A4" t="str">
            <v>BẢNG TÍNH TOÁN, ĐO BÓC KHỐI LƯỢNG HOÀN THÀNH ĐƯA VÀO QUYẾT TOÁN</v>
          </cell>
        </row>
      </sheetData>
      <sheetData sheetId="5692">
        <row r="4">
          <cell r="A4" t="str">
            <v>BẢNG TÍNH TOÁN, ĐO BÓC KHỐI LƯỢNG HOÀN THÀNH ĐƯA VÀO QUYẾT TOÁN</v>
          </cell>
        </row>
      </sheetData>
      <sheetData sheetId="5693">
        <row r="4">
          <cell r="A4" t="str">
            <v>BẢNG TÍNH TOÁN, ĐO BÓC KHỐI LƯỢNG HOÀN THÀNH ĐƯA VÀO QUYẾT TOÁN</v>
          </cell>
        </row>
      </sheetData>
      <sheetData sheetId="5694">
        <row r="4">
          <cell r="A4" t="str">
            <v>BẢNG TÍNH TOÁN, ĐO BÓC KHỐI LƯỢNG HOÀN THÀNH ĐƯA VÀO QUYẾT TOÁN</v>
          </cell>
        </row>
      </sheetData>
      <sheetData sheetId="5695">
        <row r="4">
          <cell r="A4" t="str">
            <v>BẢNG TÍNH TOÁN, ĐO BÓC KHỐI LƯỢNG HOÀN THÀNH ĐƯA VÀO QUYẾT TOÁN</v>
          </cell>
        </row>
      </sheetData>
      <sheetData sheetId="5696">
        <row r="4">
          <cell r="A4" t="str">
            <v>BẢNG TÍNH TOÁN, ĐO BÓC KHỐI LƯỢNG HOÀN THÀNH ĐƯA VÀO QUYẾT TOÁN</v>
          </cell>
        </row>
      </sheetData>
      <sheetData sheetId="5697">
        <row r="4">
          <cell r="A4" t="str">
            <v>BẢNG TÍNH TOÁN, ĐO BÓC KHỐI LƯỢNG HOÀN THÀNH ĐƯA VÀO QUYẾT TOÁN</v>
          </cell>
        </row>
      </sheetData>
      <sheetData sheetId="5698">
        <row r="4">
          <cell r="A4" t="str">
            <v>BẢNG TÍNH TOÁN, ĐO BÓC KHỐI LƯỢNG HOÀN THÀNH ĐƯA VÀO QUYẾT TOÁN</v>
          </cell>
        </row>
      </sheetData>
      <sheetData sheetId="5699">
        <row r="4">
          <cell r="A4" t="str">
            <v>BẢNG TÍNH TOÁN, ĐO BÓC KHỐI LƯỢNG HOÀN THÀNH ĐƯA VÀO QUYẾT TOÁN</v>
          </cell>
        </row>
      </sheetData>
      <sheetData sheetId="5700">
        <row r="4">
          <cell r="A4" t="str">
            <v>BẢNG TÍNH TOÁN, ĐO BÓC KHỐI LƯỢNG HOÀN THÀNH ĐƯA VÀO QUYẾT TOÁN</v>
          </cell>
        </row>
      </sheetData>
      <sheetData sheetId="5701">
        <row r="4">
          <cell r="A4" t="str">
            <v>BẢNG TÍNH TOÁN, ĐO BÓC KHỐI LƯỢNG HOÀN THÀNH ĐƯA VÀO QUYẾT TOÁN</v>
          </cell>
        </row>
      </sheetData>
      <sheetData sheetId="5702">
        <row r="4">
          <cell r="A4" t="str">
            <v>BẢNG TÍNH TOÁN, ĐO BÓC KHỐI LƯỢNG HOÀN THÀNH ĐƯA VÀO QUYẾT TOÁN</v>
          </cell>
        </row>
      </sheetData>
      <sheetData sheetId="5703">
        <row r="4">
          <cell r="A4" t="str">
            <v>BẢNG TÍNH TOÁN, ĐO BÓC KHỐI LƯỢNG HOÀN THÀNH ĐƯA VÀO QUYẾT TOÁN</v>
          </cell>
        </row>
      </sheetData>
      <sheetData sheetId="5704">
        <row r="4">
          <cell r="A4" t="str">
            <v>BẢNG TÍNH TOÁN, ĐO BÓC KHỐI LƯỢNG HOÀN THÀNH ĐƯA VÀO QUYẾT TOÁN</v>
          </cell>
        </row>
      </sheetData>
      <sheetData sheetId="5705">
        <row r="9">
          <cell r="A9" t="str">
            <v>A</v>
          </cell>
        </row>
      </sheetData>
      <sheetData sheetId="5706">
        <row r="9">
          <cell r="A9" t="str">
            <v>A</v>
          </cell>
        </row>
      </sheetData>
      <sheetData sheetId="5707">
        <row r="9">
          <cell r="A9" t="str">
            <v>A</v>
          </cell>
        </row>
      </sheetData>
      <sheetData sheetId="5708">
        <row r="9">
          <cell r="A9" t="str">
            <v>A</v>
          </cell>
        </row>
      </sheetData>
      <sheetData sheetId="5709">
        <row r="9">
          <cell r="A9" t="str">
            <v>A</v>
          </cell>
        </row>
      </sheetData>
      <sheetData sheetId="5710">
        <row r="9">
          <cell r="A9" t="str">
            <v>A</v>
          </cell>
        </row>
      </sheetData>
      <sheetData sheetId="5711">
        <row r="4">
          <cell r="A4" t="str">
            <v>BẢNG TÍNH TOÁN, ĐO BÓC KHỐI LƯỢNG HOÀN THÀNH ĐƯA VÀO QUYẾT TOÁN</v>
          </cell>
        </row>
      </sheetData>
      <sheetData sheetId="5712">
        <row r="4">
          <cell r="A4" t="str">
            <v>BẢNG TÍNH TOÁN, ĐO BÓC KHỐI LƯỢNG HOÀN THÀNH ĐƯA VÀO QUYẾT TOÁN</v>
          </cell>
        </row>
      </sheetData>
      <sheetData sheetId="5713">
        <row r="4">
          <cell r="A4" t="str">
            <v>BẢNG TÍNH TOÁN, ĐO BÓC KHỐI LƯỢNG HOÀN THÀNH ĐƯA VÀO QUYẾT TOÁN</v>
          </cell>
        </row>
      </sheetData>
      <sheetData sheetId="5714">
        <row r="9">
          <cell r="A9" t="str">
            <v>A</v>
          </cell>
        </row>
      </sheetData>
      <sheetData sheetId="5715">
        <row r="9">
          <cell r="A9" t="str">
            <v>A</v>
          </cell>
        </row>
      </sheetData>
      <sheetData sheetId="5716">
        <row r="9">
          <cell r="A9" t="str">
            <v>A</v>
          </cell>
        </row>
      </sheetData>
      <sheetData sheetId="5717">
        <row r="9">
          <cell r="A9" t="str">
            <v>A</v>
          </cell>
        </row>
      </sheetData>
      <sheetData sheetId="5718">
        <row r="9">
          <cell r="A9" t="str">
            <v>A</v>
          </cell>
        </row>
      </sheetData>
      <sheetData sheetId="5719">
        <row r="4">
          <cell r="A4" t="str">
            <v>BẢNG TÍNH TOÁN, ĐO BÓC KHỐI LƯỢNG HOÀN THÀNH ĐƯA VÀO QUYẾT TOÁN</v>
          </cell>
        </row>
      </sheetData>
      <sheetData sheetId="5720">
        <row r="4">
          <cell r="A4" t="str">
            <v>BẢNG TÍNH TOÁN, ĐO BÓC KHỐI LƯỢNG HOÀN THÀNH ĐƯA VÀO QUYẾT TOÁN</v>
          </cell>
        </row>
      </sheetData>
      <sheetData sheetId="5721">
        <row r="4">
          <cell r="A4" t="str">
            <v>BẢNG TÍNH TOÁN, ĐO BÓC KHỐI LƯỢNG HOÀN THÀNH ĐƯA VÀO QUYẾT TOÁN</v>
          </cell>
        </row>
      </sheetData>
      <sheetData sheetId="5722">
        <row r="4">
          <cell r="A4" t="str">
            <v>BẢNG TÍNH TOÁN, ĐO BÓC KHỐI LƯỢNG HOÀN THÀNH ĐƯA VÀO QUYẾT TOÁN</v>
          </cell>
        </row>
      </sheetData>
      <sheetData sheetId="5723">
        <row r="9">
          <cell r="A9" t="str">
            <v>A</v>
          </cell>
        </row>
      </sheetData>
      <sheetData sheetId="5724">
        <row r="9">
          <cell r="A9" t="str">
            <v>A</v>
          </cell>
        </row>
      </sheetData>
      <sheetData sheetId="5725">
        <row r="9">
          <cell r="A9" t="str">
            <v>A</v>
          </cell>
        </row>
      </sheetData>
      <sheetData sheetId="5726">
        <row r="9">
          <cell r="A9" t="str">
            <v>A</v>
          </cell>
        </row>
      </sheetData>
      <sheetData sheetId="5727">
        <row r="4">
          <cell r="A4" t="str">
            <v>BẢNG TÍNH TOÁN, ĐO BÓC KHỐI LƯỢNG HOÀN THÀNH ĐƯA VÀO QUYẾT TOÁN</v>
          </cell>
        </row>
      </sheetData>
      <sheetData sheetId="5728">
        <row r="9">
          <cell r="A9" t="str">
            <v>A</v>
          </cell>
        </row>
      </sheetData>
      <sheetData sheetId="5729">
        <row r="4">
          <cell r="A4" t="str">
            <v>BẢNG TÍNH TOÁN, ĐO BÓC KHỐI LƯỢNG HOÀN THÀNH ĐƯA VÀO QUYẾT TOÁN</v>
          </cell>
        </row>
      </sheetData>
      <sheetData sheetId="5730">
        <row r="4">
          <cell r="A4" t="str">
            <v>BẢNG TÍNH TOÁN, ĐO BÓC KHỐI LƯỢNG HOÀN THÀNH ĐƯA VÀO QUYẾT TOÁN</v>
          </cell>
        </row>
      </sheetData>
      <sheetData sheetId="5731">
        <row r="4">
          <cell r="A4" t="str">
            <v>BẢNG TÍNH TOÁN, ĐO BÓC KHỐI LƯỢNG HOÀN THÀNH ĐƯA VÀO QUYẾT TOÁN</v>
          </cell>
        </row>
      </sheetData>
      <sheetData sheetId="5732">
        <row r="4">
          <cell r="A4" t="str">
            <v>BẢNG TÍNH TOÁN, ĐO BÓC KHỐI LƯỢNG HOÀN THÀNH ĐƯA VÀO QUYẾT TOÁN</v>
          </cell>
        </row>
      </sheetData>
      <sheetData sheetId="5733">
        <row r="9">
          <cell r="A9" t="str">
            <v>A</v>
          </cell>
        </row>
      </sheetData>
      <sheetData sheetId="5734">
        <row r="9">
          <cell r="A9" t="str">
            <v>A</v>
          </cell>
        </row>
      </sheetData>
      <sheetData sheetId="5735">
        <row r="9">
          <cell r="A9" t="str">
            <v>A</v>
          </cell>
        </row>
      </sheetData>
      <sheetData sheetId="5736">
        <row r="9">
          <cell r="A9" t="str">
            <v>A</v>
          </cell>
        </row>
      </sheetData>
      <sheetData sheetId="5737">
        <row r="4">
          <cell r="A4" t="str">
            <v>BẢNG TÍNH TOÁN, ĐO BÓC KHỐI LƯỢNG HOÀN THÀNH ĐƯA VÀO QUYẾT TOÁN</v>
          </cell>
        </row>
      </sheetData>
      <sheetData sheetId="5738">
        <row r="4">
          <cell r="A4" t="str">
            <v>BẢNG TÍNH TOÁN, ĐO BÓC KHỐI LƯỢNG HOÀN THÀNH ĐƯA VÀO QUYẾT TOÁN</v>
          </cell>
        </row>
      </sheetData>
      <sheetData sheetId="5739">
        <row r="4">
          <cell r="A4" t="str">
            <v>BẢNG TÍNH TOÁN, ĐO BÓC KHỐI LƯỢNG HOÀN THÀNH ĐƯA VÀO QUYẾT TOÁN</v>
          </cell>
        </row>
      </sheetData>
      <sheetData sheetId="5740">
        <row r="4">
          <cell r="A4" t="str">
            <v>BẢNG TÍNH TOÁN, ĐO BÓC KHỐI LƯỢNG HOÀN THÀNH ĐƯA VÀO QUYẾT TOÁN</v>
          </cell>
        </row>
      </sheetData>
      <sheetData sheetId="5741">
        <row r="9">
          <cell r="A9" t="str">
            <v>A</v>
          </cell>
        </row>
      </sheetData>
      <sheetData sheetId="5742">
        <row r="9">
          <cell r="A9" t="str">
            <v>A</v>
          </cell>
        </row>
      </sheetData>
      <sheetData sheetId="5743">
        <row r="9">
          <cell r="A9" t="str">
            <v>A</v>
          </cell>
        </row>
      </sheetData>
      <sheetData sheetId="5744">
        <row r="9">
          <cell r="A9" t="str">
            <v>A</v>
          </cell>
        </row>
      </sheetData>
      <sheetData sheetId="5745">
        <row r="4">
          <cell r="A4" t="str">
            <v>BẢNG TÍNH TOÁN, ĐO BÓC KHỐI LƯỢNG HOÀN THÀNH ĐƯA VÀO QUYẾT TOÁN</v>
          </cell>
        </row>
      </sheetData>
      <sheetData sheetId="5746">
        <row r="4">
          <cell r="A4" t="str">
            <v>BẢNG TÍNH TOÁN, ĐO BÓC KHỐI LƯỢNG HOÀN THÀNH ĐƯA VÀO QUYẾT TOÁN</v>
          </cell>
        </row>
      </sheetData>
      <sheetData sheetId="5747">
        <row r="4">
          <cell r="A4" t="str">
            <v>BẢNG TÍNH TOÁN, ĐO BÓC KHỐI LƯỢNG HOÀN THÀNH ĐƯA VÀO QUYẾT TOÁN</v>
          </cell>
        </row>
      </sheetData>
      <sheetData sheetId="5748">
        <row r="4">
          <cell r="A4" t="str">
            <v>BẢNG TÍNH TOÁN, ĐO BÓC KHỐI LƯỢNG HOÀN THÀNH ĐƯA VÀO QUYẾT TOÁN</v>
          </cell>
        </row>
      </sheetData>
      <sheetData sheetId="5749">
        <row r="4">
          <cell r="A4" t="str">
            <v>BẢNG TÍNH TOÁN, ĐO BÓC KHỐI LƯỢNG HOÀN THÀNH ĐƯA VÀO QUYẾT TOÁN</v>
          </cell>
        </row>
      </sheetData>
      <sheetData sheetId="5750">
        <row r="4">
          <cell r="A4" t="str">
            <v>BẢNG TÍNH TOÁN, ĐO BÓC KHỐI LƯỢNG HOÀN THÀNH ĐƯA VÀO QUYẾT TOÁN</v>
          </cell>
        </row>
      </sheetData>
      <sheetData sheetId="5751">
        <row r="4">
          <cell r="A4" t="str">
            <v>BẢNG TÍNH TOÁN, ĐO BÓC KHỐI LƯỢNG HOÀN THÀNH ĐƯA VÀO QUYẾT TOÁN</v>
          </cell>
        </row>
      </sheetData>
      <sheetData sheetId="5752">
        <row r="9">
          <cell r="A9" t="str">
            <v>A</v>
          </cell>
        </row>
      </sheetData>
      <sheetData sheetId="5753">
        <row r="9">
          <cell r="A9" t="str">
            <v>A</v>
          </cell>
        </row>
      </sheetData>
      <sheetData sheetId="5754">
        <row r="9">
          <cell r="A9" t="str">
            <v>A</v>
          </cell>
        </row>
      </sheetData>
      <sheetData sheetId="5755">
        <row r="4">
          <cell r="A4" t="str">
            <v>BẢNG TÍNH TOÁN, ĐO BÓC KHỐI LƯỢNG HOÀN THÀNH ĐƯA VÀO QUYẾT TOÁN</v>
          </cell>
        </row>
      </sheetData>
      <sheetData sheetId="5756">
        <row r="4">
          <cell r="A4" t="str">
            <v>BẢNG TÍNH TOÁN, ĐO BÓC KHỐI LƯỢNG HOÀN THÀNH ĐƯA VÀO QUYẾT TOÁN</v>
          </cell>
        </row>
      </sheetData>
      <sheetData sheetId="5757">
        <row r="4">
          <cell r="A4" t="str">
            <v>BẢNG TÍNH TOÁN, ĐO BÓC KHỐI LƯỢNG HOÀN THÀNH ĐƯA VÀO QUYẾT TOÁN</v>
          </cell>
        </row>
      </sheetData>
      <sheetData sheetId="5758">
        <row r="4">
          <cell r="A4" t="str">
            <v>BẢNG TÍNH TOÁN, ĐO BÓC KHỐI LƯỢNG HOÀN THÀNH ĐƯA VÀO QUYẾT TOÁN</v>
          </cell>
        </row>
      </sheetData>
      <sheetData sheetId="5759">
        <row r="4">
          <cell r="A4" t="str">
            <v>BẢNG TÍNH TOÁN, ĐO BÓC KHỐI LƯỢNG HOÀN THÀNH ĐƯA VÀO QUYẾT TOÁN</v>
          </cell>
        </row>
      </sheetData>
      <sheetData sheetId="5760">
        <row r="4">
          <cell r="A4" t="str">
            <v>BẢNG TÍNH TOÁN, ĐO BÓC KHỐI LƯỢNG HOÀN THÀNH ĐƯA VÀO QUYẾT TOÁN</v>
          </cell>
        </row>
      </sheetData>
      <sheetData sheetId="5761">
        <row r="4">
          <cell r="A4" t="str">
            <v>BẢNG TÍNH TOÁN, ĐO BÓC KHỐI LƯỢNG HOÀN THÀNH ĐƯA VÀO QUYẾT TOÁN</v>
          </cell>
        </row>
      </sheetData>
      <sheetData sheetId="5762">
        <row r="9">
          <cell r="A9" t="str">
            <v>A</v>
          </cell>
        </row>
      </sheetData>
      <sheetData sheetId="5763">
        <row r="9">
          <cell r="A9" t="str">
            <v>A</v>
          </cell>
        </row>
      </sheetData>
      <sheetData sheetId="5764">
        <row r="4">
          <cell r="A4" t="str">
            <v>BẢNG TÍNH TOÁN, ĐO BÓC KHỐI LƯỢNG HOÀN THÀNH ĐƯA VÀO QUYẾT TOÁN</v>
          </cell>
        </row>
      </sheetData>
      <sheetData sheetId="5765">
        <row r="4">
          <cell r="A4" t="str">
            <v>BẢNG TÍNH TOÁN, ĐO BÓC KHỐI LƯỢNG HOÀN THÀNH ĐƯA VÀO QUYẾT TOÁN</v>
          </cell>
        </row>
      </sheetData>
      <sheetData sheetId="5766">
        <row r="4">
          <cell r="A4" t="str">
            <v>BẢNG TÍNH TOÁN, ĐO BÓC KHỐI LƯỢNG HOÀN THÀNH ĐƯA VÀO QUYẾT TOÁN</v>
          </cell>
        </row>
      </sheetData>
      <sheetData sheetId="5767">
        <row r="4">
          <cell r="A4" t="str">
            <v>BẢNG TÍNH TOÁN, ĐO BÓC KHỐI LƯỢNG HOÀN THÀNH ĐƯA VÀO QUYẾT TOÁN</v>
          </cell>
        </row>
      </sheetData>
      <sheetData sheetId="5768">
        <row r="4">
          <cell r="A4" t="str">
            <v>BẢNG TÍNH TOÁN, ĐO BÓC KHỐI LƯỢNG HOÀN THÀNH ĐƯA VÀO QUYẾT TOÁN</v>
          </cell>
        </row>
      </sheetData>
      <sheetData sheetId="5769">
        <row r="4">
          <cell r="A4" t="str">
            <v>BẢNG TÍNH TOÁN, ĐO BÓC KHỐI LƯỢNG HOÀN THÀNH ĐƯA VÀO QUYẾT TOÁN</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4">
          <cell r="A4" t="str">
            <v>BẢNG TÍNH TOÁN, ĐO BÓC KHỐI LƯỢNG HOÀN THÀNH ĐƯA VÀO QUYẾT TOÁN</v>
          </cell>
        </row>
      </sheetData>
      <sheetData sheetId="5775">
        <row r="4">
          <cell r="A4" t="str">
            <v>BẢNG TÍNH TOÁN, ĐO BÓC KHỐI LƯỢNG HOÀN THÀNH ĐƯA VÀO QUYẾT TOÁN</v>
          </cell>
        </row>
      </sheetData>
      <sheetData sheetId="5776">
        <row r="4">
          <cell r="A4" t="str">
            <v>BẢNG TÍNH TOÁN, ĐO BÓC KHỐI LƯỢNG HOÀN THÀNH ĐƯA VÀO QUYẾT TOÁN</v>
          </cell>
        </row>
      </sheetData>
      <sheetData sheetId="5777">
        <row r="4">
          <cell r="A4" t="str">
            <v>BẢNG TÍNH TOÁN, ĐO BÓC KHỐI LƯỢNG HOÀN THÀNH ĐƯA VÀO QUYẾT TOÁN</v>
          </cell>
        </row>
      </sheetData>
      <sheetData sheetId="5778">
        <row r="4">
          <cell r="A4" t="str">
            <v>BẢNG TÍNH TOÁN, ĐO BÓC KHỐI LƯỢNG HOÀN THÀNH ĐƯA VÀO QUYẾT TOÁN</v>
          </cell>
        </row>
      </sheetData>
      <sheetData sheetId="5779">
        <row r="4">
          <cell r="A4" t="str">
            <v>BẢNG TÍNH TOÁN, ĐO BÓC KHỐI LƯỢNG HOÀN THÀNH ĐƯA VÀO QUYẾT TOÁN</v>
          </cell>
        </row>
      </sheetData>
      <sheetData sheetId="5780">
        <row r="9">
          <cell r="A9" t="str">
            <v>A</v>
          </cell>
        </row>
      </sheetData>
      <sheetData sheetId="5781">
        <row r="9">
          <cell r="A9" t="str">
            <v>A</v>
          </cell>
        </row>
      </sheetData>
      <sheetData sheetId="5782">
        <row r="4">
          <cell r="A4" t="str">
            <v>BẢNG TÍNH TOÁN, ĐO BÓC KHỐI LƯỢNG HOÀN THÀNH ĐƯA VÀO QUYẾT TOÁN</v>
          </cell>
        </row>
      </sheetData>
      <sheetData sheetId="5783">
        <row r="4">
          <cell r="A4" t="str">
            <v>BẢNG TÍNH TOÁN, ĐO BÓC KHỐI LƯỢNG HOÀN THÀNH ĐƯA VÀO QUYẾT TOÁN</v>
          </cell>
        </row>
      </sheetData>
      <sheetData sheetId="5784">
        <row r="4">
          <cell r="A4" t="str">
            <v>BẢNG TÍNH TOÁN, ĐO BÓC KHỐI LƯỢNG HOÀN THÀNH ĐƯA VÀO QUYẾT TOÁN</v>
          </cell>
        </row>
      </sheetData>
      <sheetData sheetId="5785">
        <row r="4">
          <cell r="A4" t="str">
            <v>BẢNG TÍNH TOÁN, ĐO BÓC KHỐI LƯỢNG HOÀN THÀNH ĐƯA VÀO QUYẾT TOÁN</v>
          </cell>
        </row>
      </sheetData>
      <sheetData sheetId="5786">
        <row r="4">
          <cell r="A4" t="str">
            <v>BẢNG TÍNH TOÁN, ĐO BÓC KHỐI LƯỢNG HOÀN THÀNH ĐƯA VÀO QUYẾT TOÁN</v>
          </cell>
        </row>
      </sheetData>
      <sheetData sheetId="5787">
        <row r="4">
          <cell r="A4" t="str">
            <v>BẢNG TÍNH TOÁN, ĐO BÓC KHỐI LƯỢNG HOÀN THÀNH ĐƯA VÀO QUYẾT TOÁN</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4">
          <cell r="A4" t="str">
            <v>BẢNG TÍNH TOÁN, ĐO BÓC KHỐI LƯỢNG HOÀN THÀNH ĐƯA VÀO QUYẾT TOÁN</v>
          </cell>
        </row>
      </sheetData>
      <sheetData sheetId="5793">
        <row r="4">
          <cell r="A4" t="str">
            <v>BẢNG TÍNH TOÁN, ĐO BÓC KHỐI LƯỢNG HOÀN THÀNH ĐƯA VÀO QUYẾT TOÁN</v>
          </cell>
        </row>
      </sheetData>
      <sheetData sheetId="5794">
        <row r="4">
          <cell r="A4" t="str">
            <v>BẢNG TÍNH TOÁN, ĐO BÓC KHỐI LƯỢNG HOÀN THÀNH ĐƯA VÀO QUYẾT TOÁN</v>
          </cell>
        </row>
      </sheetData>
      <sheetData sheetId="5795">
        <row r="4">
          <cell r="A4" t="str">
            <v>BẢNG TÍNH TOÁN, ĐO BÓC KHỐI LƯỢNG HOÀN THÀNH ĐƯA VÀO QUYẾT TOÁN</v>
          </cell>
        </row>
      </sheetData>
      <sheetData sheetId="5796">
        <row r="4">
          <cell r="A4" t="str">
            <v>BẢNG TÍNH TOÁN, ĐO BÓC KHỐI LƯỢNG HOÀN THÀNH ĐƯA VÀO QUYẾT TOÁN</v>
          </cell>
        </row>
      </sheetData>
      <sheetData sheetId="5797">
        <row r="4">
          <cell r="A4" t="str">
            <v>BẢNG TÍNH TOÁN, ĐO BÓC KHỐI LƯỢNG HOÀN THÀNH ĐƯA VÀO QUYẾT TOÁN</v>
          </cell>
        </row>
      </sheetData>
      <sheetData sheetId="5798">
        <row r="4">
          <cell r="A4" t="str">
            <v>BẢNG TÍNH TOÁN, ĐO BÓC KHỐI LƯỢNG HOÀN THÀNH ĐƯA VÀO QUYẾT TOÁN</v>
          </cell>
        </row>
      </sheetData>
      <sheetData sheetId="5799">
        <row r="4">
          <cell r="A4" t="str">
            <v>BẢNG TÍNH TOÁN, ĐO BÓC KHỐI LƯỢNG HOÀN THÀNH ĐƯA VÀO QUYẾT TOÁN</v>
          </cell>
        </row>
      </sheetData>
      <sheetData sheetId="5800">
        <row r="4">
          <cell r="A4" t="str">
            <v>BẢNG TÍNH TOÁN, ĐO BÓC KHỐI LƯỢNG HOÀN THÀNH ĐƯA VÀO QUYẾT TOÁN</v>
          </cell>
        </row>
      </sheetData>
      <sheetData sheetId="5801">
        <row r="4">
          <cell r="A4" t="str">
            <v>BẢNG TÍNH TOÁN, ĐO BÓC KHỐI LƯỢNG HOÀN THÀNH ĐƯA VÀO QUYẾT TOÁN</v>
          </cell>
        </row>
      </sheetData>
      <sheetData sheetId="5802">
        <row r="4">
          <cell r="A4" t="str">
            <v>BẢNG TÍNH TOÁN, ĐO BÓC KHỐI LƯỢNG HOÀN THÀNH ĐƯA VÀO QUYẾT TOÁN</v>
          </cell>
        </row>
      </sheetData>
      <sheetData sheetId="5803">
        <row r="4">
          <cell r="A4" t="str">
            <v>BẢNG TÍNH TOÁN, ĐO BÓC KHỐI LƯỢNG HOÀN THÀNH ĐƯA VÀO QUYẾT TOÁN</v>
          </cell>
        </row>
      </sheetData>
      <sheetData sheetId="5804">
        <row r="4">
          <cell r="A4" t="str">
            <v>BẢNG TÍNH TOÁN, ĐO BÓC KHỐI LƯỢNG HOÀN THÀNH ĐƯA VÀO QUYẾT TOÁN</v>
          </cell>
        </row>
      </sheetData>
      <sheetData sheetId="5805">
        <row r="4">
          <cell r="A4" t="str">
            <v>BẢNG TÍNH TOÁN, ĐO BÓC KHỐI LƯỢNG HOÀN THÀNH ĐƯA VÀO QUYẾT TOÁN</v>
          </cell>
        </row>
      </sheetData>
      <sheetData sheetId="5806">
        <row r="4">
          <cell r="A4" t="str">
            <v>BẢNG TÍNH TOÁN, ĐO BÓC KHỐI LƯỢNG HOÀN THÀNH ĐƯA VÀO QUYẾT TOÁN</v>
          </cell>
        </row>
      </sheetData>
      <sheetData sheetId="5807">
        <row r="4">
          <cell r="A4" t="str">
            <v>BẢNG TÍNH TOÁN, ĐO BÓC KHỐI LƯỢNG HOÀN THÀNH ĐƯA VÀO QUYẾT TOÁN</v>
          </cell>
        </row>
      </sheetData>
      <sheetData sheetId="5808">
        <row r="4">
          <cell r="A4" t="str">
            <v>BẢNG TÍNH TOÁN, ĐO BÓC KHỐI LƯỢNG HOÀN THÀNH ĐƯA VÀO QUYẾT TOÁN</v>
          </cell>
        </row>
      </sheetData>
      <sheetData sheetId="5809">
        <row r="4">
          <cell r="A4" t="str">
            <v>BẢNG TÍNH TOÁN, ĐO BÓC KHỐI LƯỢNG HOÀN THÀNH ĐƯA VÀO QUYẾT TOÁN</v>
          </cell>
        </row>
      </sheetData>
      <sheetData sheetId="5810">
        <row r="4">
          <cell r="A4" t="str">
            <v>BẢNG TÍNH TOÁN, ĐO BÓC KHỐI LƯỢNG HOÀN THÀNH ĐƯA VÀO QUYẾT TOÁN</v>
          </cell>
        </row>
      </sheetData>
      <sheetData sheetId="5811">
        <row r="4">
          <cell r="A4" t="str">
            <v>BẢNG TÍNH TOÁN, ĐO BÓC KHỐI LƯỢNG HOÀN THÀNH ĐƯA VÀO QUYẾT TOÁN</v>
          </cell>
        </row>
      </sheetData>
      <sheetData sheetId="5812">
        <row r="4">
          <cell r="A4" t="str">
            <v>BẢNG TÍNH TOÁN, ĐO BÓC KHỐI LƯỢNG HOÀN THÀNH ĐƯA VÀO QUYẾT TOÁN</v>
          </cell>
        </row>
      </sheetData>
      <sheetData sheetId="5813">
        <row r="4">
          <cell r="A4" t="str">
            <v>BẢNG TÍNH TOÁN, ĐO BÓC KHỐI LƯỢNG HOÀN THÀNH ĐƯA VÀO QUYẾT TOÁN</v>
          </cell>
        </row>
      </sheetData>
      <sheetData sheetId="5814">
        <row r="4">
          <cell r="A4" t="str">
            <v>BẢNG TÍNH TOÁN, ĐO BÓC KHỐI LƯỢNG HOÀN THÀNH ĐƯA VÀO QUYẾT TOÁN</v>
          </cell>
        </row>
      </sheetData>
      <sheetData sheetId="5815">
        <row r="4">
          <cell r="A4" t="str">
            <v>BẢNG TÍNH TOÁN, ĐO BÓC KHỐI LƯỢNG HOÀN THÀNH ĐƯA VÀO QUYẾT TOÁN</v>
          </cell>
        </row>
      </sheetData>
      <sheetData sheetId="5816">
        <row r="4">
          <cell r="A4" t="str">
            <v>BẢNG TÍNH TOÁN, ĐO BÓC KHỐI LƯỢNG HOÀN THÀNH ĐƯA VÀO QUYẾT TOÁN</v>
          </cell>
        </row>
      </sheetData>
      <sheetData sheetId="5817">
        <row r="4">
          <cell r="A4" t="str">
            <v>BẢNG TÍNH TOÁN, ĐO BÓC KHỐI LƯỢNG HOÀN THÀNH ĐƯA VÀO QUYẾT TOÁN</v>
          </cell>
        </row>
      </sheetData>
      <sheetData sheetId="5818">
        <row r="4">
          <cell r="A4" t="str">
            <v>BẢNG TÍNH TOÁN, ĐO BÓC KHỐI LƯỢNG HOÀN THÀNH ĐƯA VÀO QUYẾT TOÁN</v>
          </cell>
        </row>
      </sheetData>
      <sheetData sheetId="5819">
        <row r="4">
          <cell r="A4" t="str">
            <v>BẢNG TÍNH TOÁN, ĐO BÓC KHỐI LƯỢNG HOÀN THÀNH ĐƯA VÀO QUYẾT TOÁN</v>
          </cell>
        </row>
      </sheetData>
      <sheetData sheetId="5820">
        <row r="4">
          <cell r="A4" t="str">
            <v>BẢNG TÍNH TOÁN, ĐO BÓC KHỐI LƯỢNG HOÀN THÀNH ĐƯA VÀO QUYẾT TOÁN</v>
          </cell>
        </row>
      </sheetData>
      <sheetData sheetId="5821">
        <row r="4">
          <cell r="A4" t="str">
            <v>BẢNG TÍNH TOÁN, ĐO BÓC KHỐI LƯỢNG HOÀN THÀNH ĐƯA VÀO QUYẾT TOÁN</v>
          </cell>
        </row>
      </sheetData>
      <sheetData sheetId="5822">
        <row r="4">
          <cell r="A4" t="str">
            <v>BẢNG TÍNH TOÁN, ĐO BÓC KHỐI LƯỢNG HOÀN THÀNH ĐƯA VÀO QUYẾT TOÁN</v>
          </cell>
        </row>
      </sheetData>
      <sheetData sheetId="5823">
        <row r="4">
          <cell r="A4" t="str">
            <v>BẢNG TÍNH TOÁN, ĐO BÓC KHỐI LƯỢNG HOÀN THÀNH ĐƯA VÀO QUYẾT TOÁN</v>
          </cell>
        </row>
      </sheetData>
      <sheetData sheetId="5824">
        <row r="4">
          <cell r="A4" t="str">
            <v>BẢNG TÍNH TOÁN, ĐO BÓC KHỐI LƯỢNG HOÀN THÀNH ĐƯA VÀO QUYẾT TOÁN</v>
          </cell>
        </row>
      </sheetData>
      <sheetData sheetId="5825">
        <row r="4">
          <cell r="A4" t="str">
            <v>BẢNG TÍNH TOÁN, ĐO BÓC KHỐI LƯỢNG HOÀN THÀNH ĐƯA VÀO QUYẾT TOÁN</v>
          </cell>
        </row>
      </sheetData>
      <sheetData sheetId="5826">
        <row r="4">
          <cell r="A4" t="str">
            <v>BẢNG TÍNH TOÁN, ĐO BÓC KHỐI LƯỢNG HOÀN THÀNH ĐƯA VÀO QUYẾT TOÁN</v>
          </cell>
        </row>
      </sheetData>
      <sheetData sheetId="5827">
        <row r="4">
          <cell r="A4" t="str">
            <v>BẢNG TÍNH TOÁN, ĐO BÓC KHỐI LƯỢNG HOÀN THÀNH ĐƯA VÀO QUYẾT TOÁN</v>
          </cell>
        </row>
      </sheetData>
      <sheetData sheetId="5828">
        <row r="4">
          <cell r="A4" t="str">
            <v>BẢNG TÍNH TOÁN, ĐO BÓC KHỐI LƯỢNG HOÀN THÀNH ĐƯA VÀO QUYẾT TOÁN</v>
          </cell>
        </row>
      </sheetData>
      <sheetData sheetId="5829">
        <row r="4">
          <cell r="A4" t="str">
            <v>BẢNG TÍNH TOÁN, ĐO BÓC KHỐI LƯỢNG HOÀN THÀNH ĐƯA VÀO QUYẾT TOÁN</v>
          </cell>
        </row>
      </sheetData>
      <sheetData sheetId="5830">
        <row r="4">
          <cell r="A4" t="str">
            <v>BẢNG TÍNH TOÁN, ĐO BÓC KHỐI LƯỢNG HOÀN THÀNH ĐƯA VÀO QUYẾT TOÁN</v>
          </cell>
        </row>
      </sheetData>
      <sheetData sheetId="5831">
        <row r="4">
          <cell r="A4" t="str">
            <v>BẢNG TÍNH TOÁN, ĐO BÓC KHỐI LƯỢNG HOÀN THÀNH ĐƯA VÀO QUYẾT TOÁN</v>
          </cell>
        </row>
      </sheetData>
      <sheetData sheetId="5832">
        <row r="4">
          <cell r="A4" t="str">
            <v>BẢNG TÍNH TOÁN, ĐO BÓC KHỐI LƯỢNG HOÀN THÀNH ĐƯA VÀO QUYẾT TOÁN</v>
          </cell>
        </row>
      </sheetData>
      <sheetData sheetId="5833">
        <row r="4">
          <cell r="A4" t="str">
            <v>BẢNG TÍNH TOÁN, ĐO BÓC KHỐI LƯỢNG HOÀN THÀNH ĐƯA VÀO QUYẾT TOÁN</v>
          </cell>
        </row>
      </sheetData>
      <sheetData sheetId="5834">
        <row r="4">
          <cell r="A4" t="str">
            <v>BẢNG TÍNH TOÁN, ĐO BÓC KHỐI LƯỢNG HOÀN THÀNH ĐƯA VÀO QUYẾT TOÁN</v>
          </cell>
        </row>
      </sheetData>
      <sheetData sheetId="5835">
        <row r="4">
          <cell r="A4" t="str">
            <v>BẢNG TÍNH TOÁN, ĐO BÓC KHỐI LƯỢNG HOÀN THÀNH ĐƯA VÀO QUYẾT TOÁN</v>
          </cell>
        </row>
      </sheetData>
      <sheetData sheetId="5836">
        <row r="4">
          <cell r="A4" t="str">
            <v>BẢNG TÍNH TOÁN, ĐO BÓC KHỐI LƯỢNG HOÀN THÀNH ĐƯA VÀO QUYẾT TOÁN</v>
          </cell>
        </row>
      </sheetData>
      <sheetData sheetId="5837">
        <row r="4">
          <cell r="A4" t="str">
            <v>BẢNG TÍNH TOÁN, ĐO BÓC KHỐI LƯỢNG HOÀN THÀNH ĐƯA VÀO QUYẾT TOÁN</v>
          </cell>
        </row>
      </sheetData>
      <sheetData sheetId="5838">
        <row r="4">
          <cell r="A4" t="str">
            <v>BẢNG TÍNH TOÁN, ĐO BÓC KHỐI LƯỢNG HOÀN THÀNH ĐƯA VÀO QUYẾT TOÁN</v>
          </cell>
        </row>
      </sheetData>
      <sheetData sheetId="5839">
        <row r="4">
          <cell r="A4" t="str">
            <v>BẢNG TÍNH TOÁN, ĐO BÓC KHỐI LƯỢNG HOÀN THÀNH ĐƯA VÀO QUYẾT TOÁN</v>
          </cell>
        </row>
      </sheetData>
      <sheetData sheetId="5840">
        <row r="4">
          <cell r="A4" t="str">
            <v>BẢNG TÍNH TOÁN, ĐO BÓC KHỐI LƯỢNG HOÀN THÀNH ĐƯA VÀO QUYẾT TOÁN</v>
          </cell>
        </row>
      </sheetData>
      <sheetData sheetId="5841">
        <row r="4">
          <cell r="A4" t="str">
            <v>BẢNG TÍNH TOÁN, ĐO BÓC KHỐI LƯỢNG HOÀN THÀNH ĐƯA VÀO QUYẾT TOÁN</v>
          </cell>
        </row>
      </sheetData>
      <sheetData sheetId="5842">
        <row r="4">
          <cell r="A4" t="str">
            <v>BẢNG TÍNH TOÁN, ĐO BÓC KHỐI LƯỢNG HOÀN THÀNH ĐƯA VÀO QUYẾT TOÁN</v>
          </cell>
        </row>
      </sheetData>
      <sheetData sheetId="5843">
        <row r="9">
          <cell r="A9" t="str">
            <v>A</v>
          </cell>
        </row>
      </sheetData>
      <sheetData sheetId="5844">
        <row r="4">
          <cell r="A4" t="str">
            <v>BẢNG TÍNH TOÁN, ĐO BÓC KHỐI LƯỢNG HOÀN THÀNH ĐƯA VÀO QUYẾT TOÁN</v>
          </cell>
        </row>
      </sheetData>
      <sheetData sheetId="5845">
        <row r="4">
          <cell r="A4" t="str">
            <v>BẢNG TÍNH TOÁN, ĐO BÓC KHỐI LƯỢNG HOÀN THÀNH ĐƯA VÀO QUYẾT TOÁN</v>
          </cell>
        </row>
      </sheetData>
      <sheetData sheetId="5846">
        <row r="4">
          <cell r="A4" t="str">
            <v>BẢNG TÍNH TOÁN, ĐO BÓC KHỐI LƯỢNG HOÀN THÀNH ĐƯA VÀO QUYẾT TOÁN</v>
          </cell>
        </row>
      </sheetData>
      <sheetData sheetId="5847">
        <row r="4">
          <cell r="A4" t="str">
            <v>BẢNG TÍNH TOÁN, ĐO BÓC KHỐI LƯỢNG HOÀN THÀNH ĐƯA VÀO QUYẾT TOÁN</v>
          </cell>
        </row>
      </sheetData>
      <sheetData sheetId="5848">
        <row r="9">
          <cell r="A9" t="str">
            <v>A</v>
          </cell>
        </row>
      </sheetData>
      <sheetData sheetId="5849">
        <row r="4">
          <cell r="A4" t="str">
            <v>BẢNG TÍNH TOÁN, ĐO BÓC KHỐI LƯỢNG HOÀN THÀNH ĐƯA VÀO QUYẾT TOÁN</v>
          </cell>
        </row>
      </sheetData>
      <sheetData sheetId="5850">
        <row r="4">
          <cell r="A4" t="str">
            <v>BẢNG TÍNH TOÁN, ĐO BÓC KHỐI LƯỢNG HOÀN THÀNH ĐƯA VÀO QUYẾT TOÁN</v>
          </cell>
        </row>
      </sheetData>
      <sheetData sheetId="5851">
        <row r="4">
          <cell r="A4" t="str">
            <v>BẢNG TÍNH TOÁN, ĐO BÓC KHỐI LƯỢNG HOÀN THÀNH ĐƯA VÀO QUYẾT TOÁN</v>
          </cell>
        </row>
      </sheetData>
      <sheetData sheetId="5852">
        <row r="4">
          <cell r="A4" t="str">
            <v>BẢNG TÍNH TOÁN, ĐO BÓC KHỐI LƯỢNG HOÀN THÀNH ĐƯA VÀO QUYẾT TOÁN</v>
          </cell>
        </row>
      </sheetData>
      <sheetData sheetId="5853">
        <row r="4">
          <cell r="A4" t="str">
            <v>BẢNG TÍNH TOÁN, ĐO BÓC KHỐI LƯỢNG HOÀN THÀNH ĐƯA VÀO QUYẾT TOÁN</v>
          </cell>
        </row>
      </sheetData>
      <sheetData sheetId="5854">
        <row r="4">
          <cell r="A4" t="str">
            <v>BẢNG TÍNH TOÁN, ĐO BÓC KHỐI LƯỢNG HOÀN THÀNH ĐƯA VÀO QUYẾT TOÁN</v>
          </cell>
        </row>
      </sheetData>
      <sheetData sheetId="5855">
        <row r="4">
          <cell r="A4" t="str">
            <v>BẢNG TÍNH TOÁN, ĐO BÓC KHỐI LƯỢNG HOÀN THÀNH ĐƯA VÀO QUYẾT TOÁN</v>
          </cell>
        </row>
      </sheetData>
      <sheetData sheetId="5856">
        <row r="4">
          <cell r="A4" t="str">
            <v>BẢNG TÍNH TOÁN, ĐO BÓC KHỐI LƯỢNG HOÀN THÀNH ĐƯA VÀO QUYẾT TOÁN</v>
          </cell>
        </row>
      </sheetData>
      <sheetData sheetId="5857">
        <row r="4">
          <cell r="A4" t="str">
            <v>BẢNG TÍNH TOÁN, ĐO BÓC KHỐI LƯỢNG HOÀN THÀNH ĐƯA VÀO QUYẾT TOÁN</v>
          </cell>
        </row>
      </sheetData>
      <sheetData sheetId="5858">
        <row r="4">
          <cell r="A4" t="str">
            <v>BẢNG TÍNH TOÁN, ĐO BÓC KHỐI LƯỢNG HOÀN THÀNH ĐƯA VÀO QUYẾT TOÁN</v>
          </cell>
        </row>
      </sheetData>
      <sheetData sheetId="5859">
        <row r="4">
          <cell r="A4" t="str">
            <v>BẢNG TÍNH TOÁN, ĐO BÓC KHỐI LƯỢNG HOÀN THÀNH ĐƯA VÀO QUYẾT TOÁN</v>
          </cell>
        </row>
      </sheetData>
      <sheetData sheetId="5860">
        <row r="4">
          <cell r="A4" t="str">
            <v>BẢNG TÍNH TOÁN, ĐO BÓC KHỐI LƯỢNG HOÀN THÀNH ĐƯA VÀO QUYẾT TOÁN</v>
          </cell>
        </row>
      </sheetData>
      <sheetData sheetId="5861">
        <row r="9">
          <cell r="A9" t="str">
            <v>A</v>
          </cell>
        </row>
      </sheetData>
      <sheetData sheetId="5862">
        <row r="4">
          <cell r="A4" t="str">
            <v>BẢNG TÍNH TOÁN, ĐO BÓC KHỐI LƯỢNG HOÀN THÀNH ĐƯA VÀO QUYẾT TOÁN</v>
          </cell>
        </row>
      </sheetData>
      <sheetData sheetId="5863">
        <row r="4">
          <cell r="A4" t="str">
            <v>BẢNG TÍNH TOÁN, ĐO BÓC KHỐI LƯỢNG HOÀN THÀNH ĐƯA VÀO QUYẾT TOÁN</v>
          </cell>
        </row>
      </sheetData>
      <sheetData sheetId="5864">
        <row r="4">
          <cell r="A4" t="str">
            <v>BẢNG TÍNH TOÁN, ĐO BÓC KHỐI LƯỢNG HOÀN THÀNH ĐƯA VÀO QUYẾT TOÁN</v>
          </cell>
        </row>
      </sheetData>
      <sheetData sheetId="5865">
        <row r="4">
          <cell r="A4" t="str">
            <v>BẢNG TÍNH TOÁN, ĐO BÓC KHỐI LƯỢNG HOÀN THÀNH ĐƯA VÀO QUYẾT TOÁN</v>
          </cell>
        </row>
      </sheetData>
      <sheetData sheetId="5866">
        <row r="4">
          <cell r="A4" t="str">
            <v>BẢNG TÍNH TOÁN, ĐO BÓC KHỐI LƯỢNG HOÀN THÀNH ĐƯA VÀO QUYẾT TOÁN</v>
          </cell>
        </row>
      </sheetData>
      <sheetData sheetId="5867">
        <row r="4">
          <cell r="A4" t="str">
            <v>BẢNG TÍNH TOÁN, ĐO BÓC KHỐI LƯỢNG HOÀN THÀNH ĐƯA VÀO QUYẾT TOÁN</v>
          </cell>
        </row>
      </sheetData>
      <sheetData sheetId="5868">
        <row r="4">
          <cell r="A4" t="str">
            <v>BẢNG TÍNH TOÁN, ĐO BÓC KHỐI LƯỢNG HOÀN THÀNH ĐƯA VÀO QUYẾT TOÁN</v>
          </cell>
        </row>
      </sheetData>
      <sheetData sheetId="5869">
        <row r="4">
          <cell r="A4" t="str">
            <v>BẢNG TÍNH TOÁN, ĐO BÓC KHỐI LƯỢNG HOÀN THÀNH ĐƯA VÀO QUYẾT TOÁN</v>
          </cell>
        </row>
      </sheetData>
      <sheetData sheetId="5870">
        <row r="4">
          <cell r="A4" t="str">
            <v>BẢNG TÍNH TOÁN, ĐO BÓC KHỐI LƯỢNG HOÀN THÀNH ĐƯA VÀO QUYẾT TOÁN</v>
          </cell>
        </row>
      </sheetData>
      <sheetData sheetId="5871">
        <row r="4">
          <cell r="A4" t="str">
            <v>BẢNG TÍNH TOÁN, ĐO BÓC KHỐI LƯỢNG HOÀN THÀNH ĐƯA VÀO QUYẾT TOÁN</v>
          </cell>
        </row>
      </sheetData>
      <sheetData sheetId="5872">
        <row r="4">
          <cell r="A4" t="str">
            <v>BẢNG TÍNH TOÁN, ĐO BÓC KHỐI LƯỢNG HOÀN THÀNH ĐƯA VÀO QUYẾT TOÁN</v>
          </cell>
        </row>
      </sheetData>
      <sheetData sheetId="5873">
        <row r="4">
          <cell r="A4" t="str">
            <v>BẢNG TÍNH TOÁN, ĐO BÓC KHỐI LƯỢNG HOÀN THÀNH ĐƯA VÀO QUYẾT TOÁN</v>
          </cell>
        </row>
      </sheetData>
      <sheetData sheetId="5874">
        <row r="4">
          <cell r="A4" t="str">
            <v>BẢNG TÍNH TOÁN, ĐO BÓC KHỐI LƯỢNG HOÀN THÀNH ĐƯA VÀO QUYẾT TOÁN</v>
          </cell>
        </row>
      </sheetData>
      <sheetData sheetId="5875">
        <row r="4">
          <cell r="A4" t="str">
            <v>BẢNG TÍNH TOÁN, ĐO BÓC KHỐI LƯỢNG HOÀN THÀNH ĐƯA VÀO QUYẾT TOÁN</v>
          </cell>
        </row>
      </sheetData>
      <sheetData sheetId="5876">
        <row r="4">
          <cell r="A4" t="str">
            <v>BẢNG TÍNH TOÁN, ĐO BÓC KHỐI LƯỢNG HOÀN THÀNH ĐƯA VÀO QUYẾT TOÁN</v>
          </cell>
        </row>
      </sheetData>
      <sheetData sheetId="5877">
        <row r="9">
          <cell r="A9" t="str">
            <v>A</v>
          </cell>
        </row>
      </sheetData>
      <sheetData sheetId="5878">
        <row r="9">
          <cell r="A9" t="str">
            <v>A</v>
          </cell>
        </row>
      </sheetData>
      <sheetData sheetId="5879">
        <row r="9">
          <cell r="A9" t="str">
            <v>A</v>
          </cell>
        </row>
      </sheetData>
      <sheetData sheetId="5880">
        <row r="4">
          <cell r="A4" t="str">
            <v>BẢNG TÍNH TOÁN, ĐO BÓC KHỐI LƯỢNG HOÀN THÀNH ĐƯA VÀO QUYẾT TOÁN</v>
          </cell>
        </row>
      </sheetData>
      <sheetData sheetId="5881">
        <row r="4">
          <cell r="A4" t="str">
            <v>BẢNG TÍNH TOÁN, ĐO BÓC KHỐI LƯỢNG HOÀN THÀNH ĐƯA VÀO QUYẾT TOÁN</v>
          </cell>
        </row>
      </sheetData>
      <sheetData sheetId="5882">
        <row r="4">
          <cell r="A4" t="str">
            <v>BẢNG TÍNH TOÁN, ĐO BÓC KHỐI LƯỢNG HOÀN THÀNH ĐƯA VÀO QUYẾT TOÁN</v>
          </cell>
        </row>
      </sheetData>
      <sheetData sheetId="5883">
        <row r="4">
          <cell r="A4" t="str">
            <v>BẢNG TÍNH TOÁN, ĐO BÓC KHỐI LƯỢNG HOÀN THÀNH ĐƯA VÀO QUYẾT TOÁN</v>
          </cell>
        </row>
      </sheetData>
      <sheetData sheetId="5884">
        <row r="4">
          <cell r="A4" t="str">
            <v>BẢNG TÍNH TOÁN, ĐO BÓC KHỐI LƯỢNG HOÀN THÀNH ĐƯA VÀO QUYẾT TOÁN</v>
          </cell>
        </row>
      </sheetData>
      <sheetData sheetId="5885">
        <row r="4">
          <cell r="A4" t="str">
            <v>BẢNG TÍNH TOÁN, ĐO BÓC KHỐI LƯỢNG HOÀN THÀNH ĐƯA VÀO QUYẾT TOÁN</v>
          </cell>
        </row>
      </sheetData>
      <sheetData sheetId="5886">
        <row r="4">
          <cell r="A4" t="str">
            <v>BẢNG TÍNH TOÁN, ĐO BÓC KHỐI LƯỢNG HOÀN THÀNH ĐƯA VÀO QUYẾT TOÁN</v>
          </cell>
        </row>
      </sheetData>
      <sheetData sheetId="5887">
        <row r="4">
          <cell r="A4" t="str">
            <v>BẢNG TÍNH TOÁN, ĐO BÓC KHỐI LƯỢNG HOÀN THÀNH ĐƯA VÀO QUYẾT TOÁN</v>
          </cell>
        </row>
      </sheetData>
      <sheetData sheetId="5888">
        <row r="4">
          <cell r="A4" t="str">
            <v>BẢNG TÍNH TOÁN, ĐO BÓC KHỐI LƯỢNG HOÀN THÀNH ĐƯA VÀO QUYẾT TOÁN</v>
          </cell>
        </row>
      </sheetData>
      <sheetData sheetId="5889">
        <row r="4">
          <cell r="A4" t="str">
            <v>BẢNG TÍNH TOÁN, ĐO BÓC KHỐI LƯỢNG HOÀN THÀNH ĐƯA VÀO QUYẾT TOÁN</v>
          </cell>
        </row>
      </sheetData>
      <sheetData sheetId="5890">
        <row r="4">
          <cell r="A4" t="str">
            <v>BẢNG TÍNH TOÁN, ĐO BÓC KHỐI LƯỢNG HOÀN THÀNH ĐƯA VÀO QUYẾT TOÁN</v>
          </cell>
        </row>
      </sheetData>
      <sheetData sheetId="5891">
        <row r="4">
          <cell r="A4" t="str">
            <v>BẢNG TÍNH TOÁN, ĐO BÓC KHỐI LƯỢNG HOÀN THÀNH ĐƯA VÀO QUYẾT TOÁN</v>
          </cell>
        </row>
      </sheetData>
      <sheetData sheetId="5892">
        <row r="4">
          <cell r="A4" t="str">
            <v>BẢNG TÍNH TOÁN, ĐO BÓC KHỐI LƯỢNG HOÀN THÀNH ĐƯA VÀO QUYẾT TOÁN</v>
          </cell>
        </row>
      </sheetData>
      <sheetData sheetId="5893">
        <row r="4">
          <cell r="A4" t="str">
            <v>BẢNG TÍNH TOÁN, ĐO BÓC KHỐI LƯỢNG HOÀN THÀNH ĐƯA VÀO QUYẾT TOÁN</v>
          </cell>
        </row>
      </sheetData>
      <sheetData sheetId="5894">
        <row r="4">
          <cell r="A4" t="str">
            <v>BẢNG TÍNH TOÁN, ĐO BÓC KHỐI LƯỢNG HOÀN THÀNH ĐƯA VÀO QUYẾT TOÁN</v>
          </cell>
        </row>
      </sheetData>
      <sheetData sheetId="5895">
        <row r="9">
          <cell r="A9" t="str">
            <v>A</v>
          </cell>
        </row>
      </sheetData>
      <sheetData sheetId="5896">
        <row r="9">
          <cell r="A9" t="str">
            <v>A</v>
          </cell>
        </row>
      </sheetData>
      <sheetData sheetId="5897">
        <row r="9">
          <cell r="A9" t="str">
            <v>A</v>
          </cell>
        </row>
      </sheetData>
      <sheetData sheetId="5898">
        <row r="4">
          <cell r="A4" t="str">
            <v>BẢNG TÍNH TOÁN, ĐO BÓC KHỐI LƯỢNG HOÀN THÀNH ĐƯA VÀO QUYẾT TOÁN</v>
          </cell>
        </row>
      </sheetData>
      <sheetData sheetId="5899">
        <row r="4">
          <cell r="A4" t="str">
            <v>BẢNG TÍNH TOÁN, ĐO BÓC KHỐI LƯỢNG HOÀN THÀNH ĐƯA VÀO QUYẾT TOÁN</v>
          </cell>
        </row>
      </sheetData>
      <sheetData sheetId="5900">
        <row r="4">
          <cell r="A4" t="str">
            <v>BẢNG TÍNH TOÁN, ĐO BÓC KHỐI LƯỢNG HOÀN THÀNH ĐƯA VÀO QUYẾT TOÁN</v>
          </cell>
        </row>
      </sheetData>
      <sheetData sheetId="5901">
        <row r="4">
          <cell r="A4" t="str">
            <v>BẢNG TÍNH TOÁN, ĐO BÓC KHỐI LƯỢNG HOÀN THÀNH ĐƯA VÀO QUYẾT TOÁN</v>
          </cell>
        </row>
      </sheetData>
      <sheetData sheetId="5902">
        <row r="4">
          <cell r="A4" t="str">
            <v>BẢNG TÍNH TOÁN, ĐO BÓC KHỐI LƯỢNG HOÀN THÀNH ĐƯA VÀO QUYẾT TOÁN</v>
          </cell>
        </row>
      </sheetData>
      <sheetData sheetId="5903">
        <row r="4">
          <cell r="A4" t="str">
            <v>BẢNG TÍNH TOÁN, ĐO BÓC KHỐI LƯỢNG HOÀN THÀNH ĐƯA VÀO QUYẾT TOÁN</v>
          </cell>
        </row>
      </sheetData>
      <sheetData sheetId="5904">
        <row r="4">
          <cell r="A4" t="str">
            <v>BẢNG TÍNH TOÁN, ĐO BÓC KHỐI LƯỢNG HOÀN THÀNH ĐƯA VÀO QUYẾT TOÁN</v>
          </cell>
        </row>
      </sheetData>
      <sheetData sheetId="5905">
        <row r="4">
          <cell r="A4" t="str">
            <v>BẢNG TÍNH TOÁN, ĐO BÓC KHỐI LƯỢNG HOÀN THÀNH ĐƯA VÀO QUYẾT TOÁN</v>
          </cell>
        </row>
      </sheetData>
      <sheetData sheetId="5906">
        <row r="4">
          <cell r="A4" t="str">
            <v>BẢNG TÍNH TOÁN, ĐO BÓC KHỐI LƯỢNG HOÀN THÀNH ĐƯA VÀO QUYẾT TOÁN</v>
          </cell>
        </row>
      </sheetData>
      <sheetData sheetId="5907">
        <row r="4">
          <cell r="A4" t="str">
            <v>BẢNG TÍNH TOÁN, ĐO BÓC KHỐI LƯỢNG HOÀN THÀNH ĐƯA VÀO QUYẾT TOÁN</v>
          </cell>
        </row>
      </sheetData>
      <sheetData sheetId="5908">
        <row r="4">
          <cell r="A4" t="str">
            <v>BẢNG TÍNH TOÁN, ĐO BÓC KHỐI LƯỢNG HOÀN THÀNH ĐƯA VÀO QUYẾT TOÁN</v>
          </cell>
        </row>
      </sheetData>
      <sheetData sheetId="5909">
        <row r="4">
          <cell r="A4" t="str">
            <v>BẢNG TÍNH TOÁN, ĐO BÓC KHỐI LƯỢNG HOÀN THÀNH ĐƯA VÀO QUYẾT TOÁN</v>
          </cell>
        </row>
      </sheetData>
      <sheetData sheetId="5910">
        <row r="4">
          <cell r="A4" t="str">
            <v>BẢNG TÍNH TOÁN, ĐO BÓC KHỐI LƯỢNG HOÀN THÀNH ĐƯA VÀO QUYẾT TOÁN</v>
          </cell>
        </row>
      </sheetData>
      <sheetData sheetId="5911">
        <row r="4">
          <cell r="A4" t="str">
            <v>BẢNG TÍNH TOÁN, ĐO BÓC KHỐI LƯỢNG HOÀN THÀNH ĐƯA VÀO QUYẾT TOÁN</v>
          </cell>
        </row>
      </sheetData>
      <sheetData sheetId="5912">
        <row r="4">
          <cell r="A4" t="str">
            <v>BẢNG TÍNH TOÁN, ĐO BÓC KHỐI LƯỢNG HOÀN THÀNH ĐƯA VÀO QUYẾT TOÁN</v>
          </cell>
        </row>
      </sheetData>
      <sheetData sheetId="5913">
        <row r="4">
          <cell r="A4" t="str">
            <v>BẢNG TÍNH TOÁN, ĐO BÓC KHỐI LƯỢNG HOÀN THÀNH ĐƯA VÀO QUYẾT TOÁN</v>
          </cell>
        </row>
      </sheetData>
      <sheetData sheetId="5914">
        <row r="4">
          <cell r="A4" t="str">
            <v>BẢNG TÍNH TOÁN, ĐO BÓC KHỐI LƯỢNG HOÀN THÀNH ĐƯA VÀO QUYẾT TOÁN</v>
          </cell>
        </row>
      </sheetData>
      <sheetData sheetId="5915">
        <row r="4">
          <cell r="A4" t="str">
            <v>BẢNG TÍNH TOÁN, ĐO BÓC KHỐI LƯỢNG HOÀN THÀNH ĐƯA VÀO QUYẾT TOÁN</v>
          </cell>
        </row>
      </sheetData>
      <sheetData sheetId="5916">
        <row r="4">
          <cell r="A4" t="str">
            <v>BẢNG TÍNH TOÁN, ĐO BÓC KHỐI LƯỢNG HOÀN THÀNH ĐƯA VÀO QUYẾT TOÁN</v>
          </cell>
        </row>
      </sheetData>
      <sheetData sheetId="5917">
        <row r="4">
          <cell r="A4" t="str">
            <v>BẢNG TÍNH TOÁN, ĐO BÓC KHỐI LƯỢNG HOÀN THÀNH ĐƯA VÀO QUYẾT TOÁN</v>
          </cell>
        </row>
      </sheetData>
      <sheetData sheetId="5918">
        <row r="4">
          <cell r="A4" t="str">
            <v>BẢNG TÍNH TOÁN, ĐO BÓC KHỐI LƯỢNG HOÀN THÀNH ĐƯA VÀO QUYẾT TOÁN</v>
          </cell>
        </row>
      </sheetData>
      <sheetData sheetId="5919">
        <row r="4">
          <cell r="A4" t="str">
            <v>BẢNG TÍNH TOÁN, ĐO BÓC KHỐI LƯỢNG HOÀN THÀNH ĐƯA VÀO QUYẾT TOÁN</v>
          </cell>
        </row>
      </sheetData>
      <sheetData sheetId="5920">
        <row r="4">
          <cell r="A4" t="str">
            <v>BẢNG TÍNH TOÁN, ĐO BÓC KHỐI LƯỢNG HOÀN THÀNH ĐƯA VÀO QUYẾT TOÁN</v>
          </cell>
        </row>
      </sheetData>
      <sheetData sheetId="5921">
        <row r="4">
          <cell r="A4" t="str">
            <v>BẢNG TÍNH TOÁN, ĐO BÓC KHỐI LƯỢNG HOÀN THÀNH ĐƯA VÀO QUYẾT TOÁN</v>
          </cell>
        </row>
      </sheetData>
      <sheetData sheetId="5922">
        <row r="4">
          <cell r="A4" t="str">
            <v>BẢNG TÍNH TOÁN, ĐO BÓC KHỐI LƯỢNG HOÀN THÀNH ĐƯA VÀO QUYẾT TOÁN</v>
          </cell>
        </row>
      </sheetData>
      <sheetData sheetId="5923">
        <row r="4">
          <cell r="A4" t="str">
            <v>BẢNG TÍNH TOÁN, ĐO BÓC KHỐI LƯỢNG HOÀN THÀNH ĐƯA VÀO QUYẾT TOÁN</v>
          </cell>
        </row>
      </sheetData>
      <sheetData sheetId="5924">
        <row r="4">
          <cell r="A4" t="str">
            <v>BẢNG TÍNH TOÁN, ĐO BÓC KHỐI LƯỢNG HOÀN THÀNH ĐƯA VÀO QUYẾT TOÁN</v>
          </cell>
        </row>
      </sheetData>
      <sheetData sheetId="5925">
        <row r="4">
          <cell r="A4" t="str">
            <v>BẢNG TÍNH TOÁN, ĐO BÓC KHỐI LƯỢNG HOÀN THÀNH ĐƯA VÀO QUYẾT TOÁN</v>
          </cell>
        </row>
      </sheetData>
      <sheetData sheetId="5926">
        <row r="4">
          <cell r="A4" t="str">
            <v>BẢNG TÍNH TOÁN, ĐO BÓC KHỐI LƯỢNG HOÀN THÀNH ĐƯA VÀO QUYẾT TOÁN</v>
          </cell>
        </row>
      </sheetData>
      <sheetData sheetId="5927">
        <row r="4">
          <cell r="A4" t="str">
            <v>BẢNG TÍNH TOÁN, ĐO BÓC KHỐI LƯỢNG HOÀN THÀNH ĐƯA VÀO QUYẾT TOÁN</v>
          </cell>
        </row>
      </sheetData>
      <sheetData sheetId="5928">
        <row r="4">
          <cell r="A4" t="str">
            <v>BẢNG TÍNH TOÁN, ĐO BÓC KHỐI LƯỢNG HOÀN THÀNH ĐƯA VÀO QUYẾT TOÁN</v>
          </cell>
        </row>
      </sheetData>
      <sheetData sheetId="5929">
        <row r="4">
          <cell r="A4" t="str">
            <v>BẢNG TÍNH TOÁN, ĐO BÓC KHỐI LƯỢNG HOÀN THÀNH ĐƯA VÀO QUYẾT TOÁN</v>
          </cell>
        </row>
      </sheetData>
      <sheetData sheetId="5930">
        <row r="4">
          <cell r="A4" t="str">
            <v>BẢNG TÍNH TOÁN, ĐO BÓC KHỐI LƯỢNG HOÀN THÀNH ĐƯA VÀO QUYẾT TOÁN</v>
          </cell>
        </row>
      </sheetData>
      <sheetData sheetId="5931">
        <row r="4">
          <cell r="A4" t="str">
            <v>BẢNG TÍNH TOÁN, ĐO BÓC KHỐI LƯỢNG HOÀN THÀNH ĐƯA VÀO QUYẾT TOÁN</v>
          </cell>
        </row>
      </sheetData>
      <sheetData sheetId="5932">
        <row r="4">
          <cell r="A4" t="str">
            <v>BẢNG TÍNH TOÁN, ĐO BÓC KHỐI LƯỢNG HOÀN THÀNH ĐƯA VÀO QUYẾT TOÁN</v>
          </cell>
        </row>
      </sheetData>
      <sheetData sheetId="5933">
        <row r="4">
          <cell r="A4" t="str">
            <v>BẢNG TÍNH TOÁN, ĐO BÓC KHỐI LƯỢNG HOÀN THÀNH ĐƯA VÀO QUYẾT TOÁN</v>
          </cell>
        </row>
      </sheetData>
      <sheetData sheetId="5934">
        <row r="4">
          <cell r="A4" t="str">
            <v>BẢNG TÍNH TOÁN, ĐO BÓC KHỐI LƯỢNG HOÀN THÀNH ĐƯA VÀO QUYẾT TOÁN</v>
          </cell>
        </row>
      </sheetData>
      <sheetData sheetId="5935">
        <row r="4">
          <cell r="A4" t="str">
            <v>BẢNG TÍNH TOÁN, ĐO BÓC KHỐI LƯỢNG HOÀN THÀNH ĐƯA VÀO QUYẾT TOÁN</v>
          </cell>
        </row>
      </sheetData>
      <sheetData sheetId="5936">
        <row r="4">
          <cell r="A4" t="str">
            <v>BẢNG TÍNH TOÁN, ĐO BÓC KHỐI LƯỢNG HOÀN THÀNH ĐƯA VÀO QUYẾT TOÁN</v>
          </cell>
        </row>
      </sheetData>
      <sheetData sheetId="5937">
        <row r="4">
          <cell r="A4" t="str">
            <v>BẢNG TÍNH TOÁN, ĐO BÓC KHỐI LƯỢNG HOÀN THÀNH ĐƯA VÀO QUYẾT TOÁN</v>
          </cell>
        </row>
      </sheetData>
      <sheetData sheetId="5938">
        <row r="4">
          <cell r="A4" t="str">
            <v>BẢNG TÍNH TOÁN, ĐO BÓC KHỐI LƯỢNG HOÀN THÀNH ĐƯA VÀO QUYẾT TOÁN</v>
          </cell>
        </row>
      </sheetData>
      <sheetData sheetId="5939">
        <row r="4">
          <cell r="A4" t="str">
            <v>BẢNG TÍNH TOÁN, ĐO BÓC KHỐI LƯỢNG HOÀN THÀNH ĐƯA VÀO QUYẾT TOÁN</v>
          </cell>
        </row>
      </sheetData>
      <sheetData sheetId="5940">
        <row r="4">
          <cell r="A4" t="str">
            <v>BẢNG TÍNH TOÁN, ĐO BÓC KHỐI LƯỢNG HOÀN THÀNH ĐƯA VÀO QUYẾT TOÁN</v>
          </cell>
        </row>
      </sheetData>
      <sheetData sheetId="5941">
        <row r="4">
          <cell r="A4" t="str">
            <v>BẢNG TÍNH TOÁN, ĐO BÓC KHỐI LƯỢNG HOÀN THÀNH ĐƯA VÀO QUYẾT TOÁN</v>
          </cell>
        </row>
      </sheetData>
      <sheetData sheetId="5942">
        <row r="4">
          <cell r="A4" t="str">
            <v>BẢNG TÍNH TOÁN, ĐO BÓC KHỐI LƯỢNG HOÀN THÀNH ĐƯA VÀO QUYẾT TOÁN</v>
          </cell>
        </row>
      </sheetData>
      <sheetData sheetId="5943">
        <row r="4">
          <cell r="A4" t="str">
            <v>BẢNG TÍNH TOÁN, ĐO BÓC KHỐI LƯỢNG HOÀN THÀNH ĐƯA VÀO QUYẾT TOÁN</v>
          </cell>
        </row>
      </sheetData>
      <sheetData sheetId="5944">
        <row r="4">
          <cell r="A4" t="str">
            <v>BẢNG TÍNH TOÁN, ĐO BÓC KHỐI LƯỢNG HOÀN THÀNH ĐƯA VÀO QUYẾT TOÁN</v>
          </cell>
        </row>
      </sheetData>
      <sheetData sheetId="5945">
        <row r="4">
          <cell r="A4" t="str">
            <v>BẢNG TÍNH TOÁN, ĐO BÓC KHỐI LƯỢNG HOÀN THÀNH ĐƯA VÀO QUYẾT TOÁN</v>
          </cell>
        </row>
      </sheetData>
      <sheetData sheetId="5946">
        <row r="4">
          <cell r="A4" t="str">
            <v>BẢNG TÍNH TOÁN, ĐO BÓC KHỐI LƯỢNG HOÀN THÀNH ĐƯA VÀO QUYẾT TOÁN</v>
          </cell>
        </row>
      </sheetData>
      <sheetData sheetId="5947">
        <row r="4">
          <cell r="A4" t="str">
            <v>BẢNG TÍNH TOÁN, ĐO BÓC KHỐI LƯỢNG HOÀN THÀNH ĐƯA VÀO QUYẾT TOÁN</v>
          </cell>
        </row>
      </sheetData>
      <sheetData sheetId="5948">
        <row r="4">
          <cell r="A4" t="str">
            <v>BẢNG TÍNH TOÁN, ĐO BÓC KHỐI LƯỢNG HOÀN THÀNH ĐƯA VÀO QUYẾT TOÁN</v>
          </cell>
        </row>
      </sheetData>
      <sheetData sheetId="5949">
        <row r="4">
          <cell r="A4" t="str">
            <v>BẢNG TÍNH TOÁN, ĐO BÓC KHỐI LƯỢNG HOÀN THÀNH ĐƯA VÀO QUYẾT TOÁN</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4">
          <cell r="A4" t="str">
            <v>BẢNG TÍNH TOÁN, ĐO BÓC KHỐI LƯỢNG HOÀN THÀNH ĐƯA VÀO QUYẾT TOÁN</v>
          </cell>
        </row>
      </sheetData>
      <sheetData sheetId="5955">
        <row r="4">
          <cell r="A4" t="str">
            <v>BẢNG TÍNH TOÁN, ĐO BÓC KHỐI LƯỢNG HOÀN THÀNH ĐƯA VÀO QUYẾT TOÁN</v>
          </cell>
        </row>
      </sheetData>
      <sheetData sheetId="5956">
        <row r="4">
          <cell r="A4" t="str">
            <v>BẢNG TÍNH TOÁN, ĐO BÓC KHỐI LƯỢNG HOÀN THÀNH ĐƯA VÀO QUYẾT TOÁN</v>
          </cell>
        </row>
      </sheetData>
      <sheetData sheetId="5957">
        <row r="4">
          <cell r="A4" t="str">
            <v>BẢNG TÍNH TOÁN, ĐO BÓC KHỐI LƯỢNG HOÀN THÀNH ĐƯA VÀO QUYẾT TOÁN</v>
          </cell>
        </row>
      </sheetData>
      <sheetData sheetId="5958">
        <row r="4">
          <cell r="A4" t="str">
            <v>BẢNG TÍNH TOÁN, ĐO BÓC KHỐI LƯỢNG HOÀN THÀNH ĐƯA VÀO QUYẾT TOÁN</v>
          </cell>
        </row>
      </sheetData>
      <sheetData sheetId="5959">
        <row r="4">
          <cell r="A4" t="str">
            <v>BẢNG TÍNH TOÁN, ĐO BÓC KHỐI LƯỢNG HOÀN THÀNH ĐƯA VÀO QUYẾT TOÁN</v>
          </cell>
        </row>
      </sheetData>
      <sheetData sheetId="5960">
        <row r="4">
          <cell r="A4" t="str">
            <v>BẢNG TÍNH TOÁN, ĐO BÓC KHỐI LƯỢNG HOÀN THÀNH ĐƯA VÀO QUYẾT TOÁN</v>
          </cell>
        </row>
      </sheetData>
      <sheetData sheetId="5961">
        <row r="4">
          <cell r="A4" t="str">
            <v>BẢNG TÍNH TOÁN, ĐO BÓC KHỐI LƯỢNG HOÀN THÀNH ĐƯA VÀO QUYẾT TOÁN</v>
          </cell>
        </row>
      </sheetData>
      <sheetData sheetId="5962">
        <row r="4">
          <cell r="A4" t="str">
            <v>BẢNG TÍNH TOÁN, ĐO BÓC KHỐI LƯỢNG HOÀN THÀNH ĐƯA VÀO QUYẾT TOÁN</v>
          </cell>
        </row>
      </sheetData>
      <sheetData sheetId="5963">
        <row r="4">
          <cell r="A4" t="str">
            <v>BẢNG TÍNH TOÁN, ĐO BÓC KHỐI LƯỢNG HOÀN THÀNH ĐƯA VÀO QUYẾT TOÁN</v>
          </cell>
        </row>
      </sheetData>
      <sheetData sheetId="5964">
        <row r="4">
          <cell r="A4" t="str">
            <v>BẢNG TÍNH TOÁN, ĐO BÓC KHỐI LƯỢNG HOÀN THÀNH ĐƯA VÀO QUYẾT TOÁN</v>
          </cell>
        </row>
      </sheetData>
      <sheetData sheetId="5965">
        <row r="4">
          <cell r="A4" t="str">
            <v>BẢNG TÍNH TOÁN, ĐO BÓC KHỐI LƯỢNG HOÀN THÀNH ĐƯA VÀO QUYẾT TOÁN</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4">
          <cell r="A4" t="str">
            <v>BẢNG TÍNH TOÁN, ĐO BÓC KHỐI LƯỢNG HOÀN THÀNH ĐƯA VÀO QUYẾT TOÁN</v>
          </cell>
        </row>
      </sheetData>
      <sheetData sheetId="5975">
        <row r="4">
          <cell r="A4" t="str">
            <v>BẢNG TÍNH TOÁN, ĐO BÓC KHỐI LƯỢNG HOÀN THÀNH ĐƯA VÀO QUYẾT TOÁN</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4">
          <cell r="A4" t="str">
            <v>BẢNG TÍNH TOÁN, ĐO BÓC KHỐI LƯỢNG HOÀN THÀNH ĐƯA VÀO QUYẾT TOÁN</v>
          </cell>
        </row>
      </sheetData>
      <sheetData sheetId="5983">
        <row r="4">
          <cell r="A4" t="str">
            <v>BẢNG TÍNH TOÁN, ĐO BÓC KHỐI LƯỢNG HOÀN THÀNH ĐƯA VÀO QUYẾT TOÁN</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4">
          <cell r="A4" t="str">
            <v>BẢNG TÍNH TOÁN, ĐO BÓC KHỐI LƯỢNG HOÀN THÀNH ĐƯA VÀO QUYẾT TOÁN</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4">
          <cell r="A4" t="str">
            <v>BẢNG TÍNH TOÁN, ĐO BÓC KHỐI LƯỢNG HOÀN THÀNH ĐƯA VÀO QUYẾT TOÁN</v>
          </cell>
        </row>
      </sheetData>
      <sheetData sheetId="6001">
        <row r="4">
          <cell r="A4" t="str">
            <v>BẢNG TÍNH TOÁN, ĐO BÓC KHỐI LƯỢNG HOÀN THÀNH ĐƯA VÀO QUYẾT TOÁN</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4">
          <cell r="A4" t="str">
            <v>BẢNG TÍNH TOÁN, ĐO BÓC KHỐI LƯỢNG HOÀN THÀNH ĐƯA VÀO QUYẾT TOÁN</v>
          </cell>
        </row>
      </sheetData>
      <sheetData sheetId="6009">
        <row r="4">
          <cell r="A4" t="str">
            <v>BẢNG TÍNH TOÁN, ĐO BÓC KHỐI LƯỢNG HOÀN THÀNH ĐƯA VÀO QUYẾT TOÁN</v>
          </cell>
        </row>
      </sheetData>
      <sheetData sheetId="6010">
        <row r="9">
          <cell r="A9" t="str">
            <v>A</v>
          </cell>
        </row>
      </sheetData>
      <sheetData sheetId="6011">
        <row r="4">
          <cell r="A4" t="str">
            <v>BẢNG TÍNH TOÁN, ĐO BÓC KHỐI LƯỢNG HOÀN THÀNH ĐƯA VÀO QUYẾT TOÁN</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4">
          <cell r="A4" t="str">
            <v>BẢNG TÍNH TOÁN, ĐO BÓC KHỐI LƯỢNG HOÀN THÀNH ĐƯA VÀO QUYẾT TOÁN</v>
          </cell>
        </row>
      </sheetData>
      <sheetData sheetId="6019">
        <row r="4">
          <cell r="A4" t="str">
            <v>BẢNG TÍNH TOÁN, ĐO BÓC KHỐI LƯỢNG HOÀN THÀNH ĐƯA VÀO QUYẾT TOÁN</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4">
          <cell r="A4" t="str">
            <v>BẢNG TÍNH TOÁN, ĐO BÓC KHỐI LƯỢNG HOÀN THÀNH ĐƯA VÀO QUYẾT TOÁN</v>
          </cell>
        </row>
      </sheetData>
      <sheetData sheetId="6027">
        <row r="4">
          <cell r="A4" t="str">
            <v>BẢNG TÍNH TOÁN, ĐO BÓC KHỐI LƯỢNG HOÀN THÀNH ĐƯA VÀO QUYẾT TOÁN</v>
          </cell>
        </row>
      </sheetData>
      <sheetData sheetId="6028">
        <row r="4">
          <cell r="A4" t="str">
            <v>BẢNG TÍNH TOÁN, ĐO BÓC KHỐI LƯỢNG HOÀN THÀNH ĐƯA VÀO QUYẾT TOÁN</v>
          </cell>
        </row>
      </sheetData>
      <sheetData sheetId="6029">
        <row r="4">
          <cell r="A4" t="str">
            <v>BẢNG TÍNH TOÁN, ĐO BÓC KHỐI LƯỢNG HOÀN THÀNH ĐƯA VÀO QUYẾT TOÁN</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4">
          <cell r="A4" t="str">
            <v>BẢNG TÍNH TOÁN, ĐO BÓC KHỐI LƯỢNG HOÀN THÀNH ĐƯA VÀO QUYẾT TOÁN</v>
          </cell>
        </row>
      </sheetData>
      <sheetData sheetId="6037">
        <row r="4">
          <cell r="A4" t="str">
            <v>BẢNG TÍNH TOÁN, ĐO BÓC KHỐI LƯỢNG HOÀN THÀNH ĐƯA VÀO QUYẾT TOÁN</v>
          </cell>
        </row>
      </sheetData>
      <sheetData sheetId="6038">
        <row r="4">
          <cell r="A4" t="str">
            <v>BẢNG TÍNH TOÁN, ĐO BÓC KHỐI LƯỢNG HOÀN THÀNH ĐƯA VÀO QUYẾT TOÁN</v>
          </cell>
        </row>
      </sheetData>
      <sheetData sheetId="6039">
        <row r="4">
          <cell r="A4" t="str">
            <v>BẢNG TÍNH TOÁN, ĐO BÓC KHỐI LƯỢNG HOÀN THÀNH ĐƯA VÀO QUYẾT TOÁN</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4">
          <cell r="A4" t="str">
            <v>BẢNG TÍNH TOÁN, ĐO BÓC KHỐI LƯỢNG HOÀN THÀNH ĐƯA VÀO QUYẾT TOÁN</v>
          </cell>
        </row>
      </sheetData>
      <sheetData sheetId="6045">
        <row r="4">
          <cell r="A4" t="str">
            <v>BẢNG TÍNH TOÁN, ĐO BÓC KHỐI LƯỢNG HOÀN THÀNH ĐƯA VÀO QUYẾT TOÁN</v>
          </cell>
        </row>
      </sheetData>
      <sheetData sheetId="6046">
        <row r="4">
          <cell r="A4" t="str">
            <v>BẢNG TÍNH TOÁN, ĐO BÓC KHỐI LƯỢNG HOÀN THÀNH ĐƯA VÀO QUYẾT TOÁN</v>
          </cell>
        </row>
      </sheetData>
      <sheetData sheetId="6047">
        <row r="4">
          <cell r="A4" t="str">
            <v>BẢNG TÍNH TOÁN, ĐO BÓC KHỐI LƯỢNG HOÀN THÀNH ĐƯA VÀO QUYẾT TOÁN</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4">
          <cell r="A4" t="str">
            <v>BẢNG TÍNH TOÁN, ĐO BÓC KHỐI LƯỢNG HOÀN THÀNH ĐƯA VÀO QUYẾT TOÁN</v>
          </cell>
        </row>
      </sheetData>
      <sheetData sheetId="6054">
        <row r="4">
          <cell r="A4" t="str">
            <v>BẢNG TÍNH TOÁN, ĐO BÓC KHỐI LƯỢNG HOÀN THÀNH ĐƯA VÀO QUYẾT TOÁN</v>
          </cell>
        </row>
      </sheetData>
      <sheetData sheetId="6055">
        <row r="4">
          <cell r="A4" t="str">
            <v>BẢNG TÍNH TOÁN, ĐO BÓC KHỐI LƯỢNG HOÀN THÀNH ĐƯA VÀO QUYẾT TOÁN</v>
          </cell>
        </row>
      </sheetData>
      <sheetData sheetId="6056">
        <row r="4">
          <cell r="A4" t="str">
            <v>BẢNG TÍNH TOÁN, ĐO BÓC KHỐI LƯỢNG HOÀN THÀNH ĐƯA VÀO QUYẾT TOÁN</v>
          </cell>
        </row>
      </sheetData>
      <sheetData sheetId="6057">
        <row r="4">
          <cell r="A4" t="str">
            <v>BẢNG TÍNH TOÁN, ĐO BÓC KHỐI LƯỢNG HOÀN THÀNH ĐƯA VÀO QUYẾT TOÁN</v>
          </cell>
        </row>
      </sheetData>
      <sheetData sheetId="6058">
        <row r="4">
          <cell r="A4" t="str">
            <v>BẢNG TÍNH TOÁN, ĐO BÓC KHỐI LƯỢNG HOÀN THÀNH ĐƯA VÀO QUYẾT TOÁN</v>
          </cell>
        </row>
      </sheetData>
      <sheetData sheetId="6059">
        <row r="9">
          <cell r="A9" t="str">
            <v>A</v>
          </cell>
        </row>
      </sheetData>
      <sheetData sheetId="6060">
        <row r="9">
          <cell r="A9" t="str">
            <v>A</v>
          </cell>
        </row>
      </sheetData>
      <sheetData sheetId="6061">
        <row r="9">
          <cell r="A9" t="str">
            <v>A</v>
          </cell>
        </row>
      </sheetData>
      <sheetData sheetId="6062">
        <row r="4">
          <cell r="A4" t="str">
            <v>BẢNG TÍNH TOÁN, ĐO BÓC KHỐI LƯỢNG HOÀN THÀNH ĐƯA VÀO QUYẾT TOÁN</v>
          </cell>
        </row>
      </sheetData>
      <sheetData sheetId="6063">
        <row r="4">
          <cell r="A4" t="str">
            <v>BẢNG TÍNH TOÁN, ĐO BÓC KHỐI LƯỢNG HOÀN THÀNH ĐƯA VÀO QUYẾT TOÁN</v>
          </cell>
        </row>
      </sheetData>
      <sheetData sheetId="6064">
        <row r="4">
          <cell r="A4" t="str">
            <v>BẢNG TÍNH TOÁN, ĐO BÓC KHỐI LƯỢNG HOÀN THÀNH ĐƯA VÀO QUYẾT TOÁN</v>
          </cell>
        </row>
      </sheetData>
      <sheetData sheetId="6065">
        <row r="4">
          <cell r="A4" t="str">
            <v>BẢNG TÍNH TOÁN, ĐO BÓC KHỐI LƯỢNG HOÀN THÀNH ĐƯA VÀO QUYẾT TOÁN</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4">
          <cell r="A4" t="str">
            <v>BẢNG TÍNH TOÁN, ĐO BÓC KHỐI LƯỢNG HOÀN THÀNH ĐƯA VÀO QUYẾT TOÁN</v>
          </cell>
        </row>
      </sheetData>
      <sheetData sheetId="6072">
        <row r="4">
          <cell r="A4" t="str">
            <v>BẢNG TÍNH TOÁN, ĐO BÓC KHỐI LƯỢNG HOÀN THÀNH ĐƯA VÀO QUYẾT TOÁN</v>
          </cell>
        </row>
      </sheetData>
      <sheetData sheetId="6073">
        <row r="4">
          <cell r="A4" t="str">
            <v>BẢNG TÍNH TOÁN, ĐO BÓC KHỐI LƯỢNG HOÀN THÀNH ĐƯA VÀO QUYẾT TOÁN</v>
          </cell>
        </row>
      </sheetData>
      <sheetData sheetId="6074">
        <row r="4">
          <cell r="A4" t="str">
            <v>BẢNG TÍNH TOÁN, ĐO BÓC KHỐI LƯỢNG HOÀN THÀNH ĐƯA VÀO QUYẾT TOÁN</v>
          </cell>
        </row>
      </sheetData>
      <sheetData sheetId="6075">
        <row r="4">
          <cell r="A4" t="str">
            <v>BẢNG TÍNH TOÁN, ĐO BÓC KHỐI LƯỢNG HOÀN THÀNH ĐƯA VÀO QUYẾT TOÁN</v>
          </cell>
        </row>
      </sheetData>
      <sheetData sheetId="6076">
        <row r="4">
          <cell r="A4" t="str">
            <v>BẢNG TÍNH TOÁN, ĐO BÓC KHỐI LƯỢNG HOÀN THÀNH ĐƯA VÀO QUYẾT TOÁN</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4">
          <cell r="A4" t="str">
            <v>BẢNG TÍNH TOÁN, ĐO BÓC KHỐI LƯỢNG HOÀN THÀNH ĐƯA VÀO QUYẾT TOÁN</v>
          </cell>
        </row>
      </sheetData>
      <sheetData sheetId="6082">
        <row r="4">
          <cell r="A4" t="str">
            <v>BẢNG TÍNH TOÁN, ĐO BÓC KHỐI LƯỢNG HOÀN THÀNH ĐƯA VÀO QUYẾT TOÁN</v>
          </cell>
        </row>
      </sheetData>
      <sheetData sheetId="6083">
        <row r="4">
          <cell r="A4" t="str">
            <v>BẢNG TÍNH TOÁN, ĐO BÓC KHỐI LƯỢNG HOÀN THÀNH ĐƯA VÀO QUYẾT TOÁN</v>
          </cell>
        </row>
      </sheetData>
      <sheetData sheetId="6084">
        <row r="4">
          <cell r="A4" t="str">
            <v>BẢNG TÍNH TOÁN, ĐO BÓC KHỐI LƯỢNG HOÀN THÀNH ĐƯA VÀO QUYẾT TOÁN</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4">
          <cell r="A4" t="str">
            <v>BẢNG TÍNH TOÁN, ĐO BÓC KHỐI LƯỢNG HOÀN THÀNH ĐƯA VÀO QUYẾT TOÁN</v>
          </cell>
        </row>
      </sheetData>
      <sheetData sheetId="6090">
        <row r="4">
          <cell r="A4" t="str">
            <v>BẢNG TÍNH TOÁN, ĐO BÓC KHỐI LƯỢNG HOÀN THÀNH ĐƯA VÀO QUYẾT TOÁN</v>
          </cell>
        </row>
      </sheetData>
      <sheetData sheetId="6091">
        <row r="4">
          <cell r="A4" t="str">
            <v>BẢNG TÍNH TOÁN, ĐO BÓC KHỐI LƯỢNG HOÀN THÀNH ĐƯA VÀO QUYẾT TOÁN</v>
          </cell>
        </row>
      </sheetData>
      <sheetData sheetId="6092">
        <row r="4">
          <cell r="A4" t="str">
            <v>BẢNG TÍNH TOÁN, ĐO BÓC KHỐI LƯỢNG HOÀN THÀNH ĐƯA VÀO QUYẾT TOÁN</v>
          </cell>
        </row>
      </sheetData>
      <sheetData sheetId="6093">
        <row r="4">
          <cell r="A4" t="str">
            <v>BẢNG TÍNH TOÁN, ĐO BÓC KHỐI LƯỢNG HOÀN THÀNH ĐƯA VÀO QUYẾT TOÁN</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4">
          <cell r="A4" t="str">
            <v>BẢNG TÍNH TOÁN, ĐO BÓC KHỐI LƯỢNG HOÀN THÀNH ĐƯA VÀO QUYẾT TOÁN</v>
          </cell>
        </row>
      </sheetData>
      <sheetData sheetId="6101">
        <row r="4">
          <cell r="A4" t="str">
            <v>BẢNG TÍNH TOÁN, ĐO BÓC KHỐI LƯỢNG HOÀN THÀNH ĐƯA VÀO QUYẾT TOÁN</v>
          </cell>
        </row>
      </sheetData>
      <sheetData sheetId="6102">
        <row r="4">
          <cell r="A4" t="str">
            <v>BẢNG TÍNH TOÁN, ĐO BÓC KHỐI LƯỢNG HOÀN THÀNH ĐƯA VÀO QUYẾT TOÁN</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4">
          <cell r="A4" t="str">
            <v>BẢNG TÍNH TOÁN, ĐO BÓC KHỐI LƯỢNG HOÀN THÀNH ĐƯA VÀO QUYẾT TOÁN</v>
          </cell>
        </row>
      </sheetData>
      <sheetData sheetId="6108">
        <row r="4">
          <cell r="A4" t="str">
            <v>BẢNG TÍNH TOÁN, ĐO BÓC KHỐI LƯỢNG HOÀN THÀNH ĐƯA VÀO QUYẾT TOÁN</v>
          </cell>
        </row>
      </sheetData>
      <sheetData sheetId="6109">
        <row r="4">
          <cell r="A4" t="str">
            <v>BẢNG TÍNH TOÁN, ĐO BÓC KHỐI LƯỢNG HOÀN THÀNH ĐƯA VÀO QUYẾT TOÁN</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4">
          <cell r="A4" t="str">
            <v>BẢNG TÍNH TOÁN, ĐO BÓC KHỐI LƯỢNG HOÀN THÀNH ĐƯA VÀO QUYẾT TOÁN</v>
          </cell>
        </row>
      </sheetData>
      <sheetData sheetId="6116">
        <row r="4">
          <cell r="A4" t="str">
            <v>BẢNG TÍNH TOÁN, ĐO BÓC KHỐI LƯỢNG HOÀN THÀNH ĐƯA VÀO QUYẾT TOÁN</v>
          </cell>
        </row>
      </sheetData>
      <sheetData sheetId="6117">
        <row r="9">
          <cell r="A9" t="str">
            <v>A</v>
          </cell>
        </row>
      </sheetData>
      <sheetData sheetId="6118">
        <row r="4">
          <cell r="A4" t="str">
            <v>BẢNG TÍNH TOÁN, ĐO BÓC KHỐI LƯỢNG HOÀN THÀNH ĐƯA VÀO QUYẾT TOÁN</v>
          </cell>
        </row>
      </sheetData>
      <sheetData sheetId="6119">
        <row r="4">
          <cell r="A4" t="str">
            <v>BẢNG TÍNH TOÁN, ĐO BÓC KHỐI LƯỢNG HOÀN THÀNH ĐƯA VÀO QUYẾT TOÁN</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4">
          <cell r="A4" t="str">
            <v>BẢNG TÍNH TOÁN, ĐO BÓC KHỐI LƯỢNG HOÀN THÀNH ĐƯA VÀO QUYẾT TOÁN</v>
          </cell>
        </row>
      </sheetData>
      <sheetData sheetId="6126">
        <row r="4">
          <cell r="A4" t="str">
            <v>BẢNG TÍNH TOÁN, ĐO BÓC KHỐI LƯỢNG HOÀN THÀNH ĐƯA VÀO QUYẾT TOÁN</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4">
          <cell r="A4" t="str">
            <v>BẢNG TÍNH TOÁN, ĐO BÓC KHỐI LƯỢNG HOÀN THÀNH ĐƯA VÀO QUYẾT TOÁN</v>
          </cell>
        </row>
      </sheetData>
      <sheetData sheetId="6134">
        <row r="4">
          <cell r="A4" t="str">
            <v>BẢNG TÍNH TOÁN, ĐO BÓC KHỐI LƯỢNG HOÀN THÀNH ĐƯA VÀO QUYẾT TOÁN</v>
          </cell>
        </row>
      </sheetData>
      <sheetData sheetId="6135">
        <row r="4">
          <cell r="A4" t="str">
            <v>BẢNG TÍNH TOÁN, ĐO BÓC KHỐI LƯỢNG HOÀN THÀNH ĐƯA VÀO QUYẾT TOÁN</v>
          </cell>
        </row>
      </sheetData>
      <sheetData sheetId="6136">
        <row r="4">
          <cell r="A4" t="str">
            <v>BẢNG TÍNH TOÁN, ĐO BÓC KHỐI LƯỢNG HOÀN THÀNH ĐƯA VÀO QUYẾT TOÁN</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4">
          <cell r="A4" t="str">
            <v>BẢNG TÍNH TOÁN, ĐO BÓC KHỐI LƯỢNG HOÀN THÀNH ĐƯA VÀO QUYẾT TOÁN</v>
          </cell>
        </row>
      </sheetData>
      <sheetData sheetId="6144">
        <row r="4">
          <cell r="A4" t="str">
            <v>BẢNG TÍNH TOÁN, ĐO BÓC KHỐI LƯỢNG HOÀN THÀNH ĐƯA VÀO QUYẾT TOÁN</v>
          </cell>
        </row>
      </sheetData>
      <sheetData sheetId="6145">
        <row r="4">
          <cell r="A4" t="str">
            <v>BẢNG TÍNH TOÁN, ĐO BÓC KHỐI LƯỢNG HOÀN THÀNH ĐƯA VÀO QUYẾT TOÁN</v>
          </cell>
        </row>
      </sheetData>
      <sheetData sheetId="6146">
        <row r="4">
          <cell r="A4" t="str">
            <v>BẢNG TÍNH TOÁN, ĐO BÓC KHỐI LƯỢNG HOÀN THÀNH ĐƯA VÀO QUYẾT TOÁN</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4">
          <cell r="A4" t="str">
            <v>BẢNG TÍNH TOÁN, ĐO BÓC KHỐI LƯỢNG HOÀN THÀNH ĐƯA VÀO QUYẾT TOÁN</v>
          </cell>
        </row>
      </sheetData>
      <sheetData sheetId="6152">
        <row r="4">
          <cell r="A4" t="str">
            <v>BẢNG TÍNH TOÁN, ĐO BÓC KHỐI LƯỢNG HOÀN THÀNH ĐƯA VÀO QUYẾT TOÁN</v>
          </cell>
        </row>
      </sheetData>
      <sheetData sheetId="6153">
        <row r="4">
          <cell r="A4" t="str">
            <v>BẢNG TÍNH TOÁN, ĐO BÓC KHỐI LƯỢNG HOÀN THÀNH ĐƯA VÀO QUYẾT TOÁN</v>
          </cell>
        </row>
      </sheetData>
      <sheetData sheetId="6154">
        <row r="4">
          <cell r="A4" t="str">
            <v>BẢNG TÍNH TOÁN, ĐO BÓC KHỐI LƯỢNG HOÀN THÀNH ĐƯA VÀO QUYẾT TOÁN</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4">
          <cell r="A4" t="str">
            <v>BẢNG TÍNH TOÁN, ĐO BÓC KHỐI LƯỢNG HOÀN THÀNH ĐƯA VÀO QUYẾT TOÁN</v>
          </cell>
        </row>
      </sheetData>
      <sheetData sheetId="6161">
        <row r="4">
          <cell r="A4" t="str">
            <v>BẢNG TÍNH TOÁN, ĐO BÓC KHỐI LƯỢNG HOÀN THÀNH ĐƯA VÀO QUYẾT TOÁN</v>
          </cell>
        </row>
      </sheetData>
      <sheetData sheetId="6162">
        <row r="4">
          <cell r="A4" t="str">
            <v>BẢNG TÍNH TOÁN, ĐO BÓC KHỐI LƯỢNG HOÀN THÀNH ĐƯA VÀO QUYẾT TOÁN</v>
          </cell>
        </row>
      </sheetData>
      <sheetData sheetId="6163">
        <row r="4">
          <cell r="A4" t="str">
            <v>BẢNG TÍNH TOÁN, ĐO BÓC KHỐI LƯỢNG HOÀN THÀNH ĐƯA VÀO QUYẾT TOÁN</v>
          </cell>
        </row>
      </sheetData>
      <sheetData sheetId="6164">
        <row r="4">
          <cell r="A4" t="str">
            <v>BẢNG TÍNH TOÁN, ĐO BÓC KHỐI LƯỢNG HOÀN THÀNH ĐƯA VÀO QUYẾT TOÁN</v>
          </cell>
        </row>
      </sheetData>
      <sheetData sheetId="6165">
        <row r="4">
          <cell r="A4" t="str">
            <v>BẢNG TÍNH TOÁN, ĐO BÓC KHỐI LƯỢNG HOÀN THÀNH ĐƯA VÀO QUYẾT TOÁN</v>
          </cell>
        </row>
      </sheetData>
      <sheetData sheetId="6166">
        <row r="9">
          <cell r="A9" t="str">
            <v>A</v>
          </cell>
        </row>
      </sheetData>
      <sheetData sheetId="6167">
        <row r="9">
          <cell r="A9" t="str">
            <v>A</v>
          </cell>
        </row>
      </sheetData>
      <sheetData sheetId="6168">
        <row r="9">
          <cell r="A9" t="str">
            <v>A</v>
          </cell>
        </row>
      </sheetData>
      <sheetData sheetId="6169">
        <row r="4">
          <cell r="A4" t="str">
            <v>BẢNG TÍNH TOÁN, ĐO BÓC KHỐI LƯỢNG HOÀN THÀNH ĐƯA VÀO QUYẾT TOÁN</v>
          </cell>
        </row>
      </sheetData>
      <sheetData sheetId="6170">
        <row r="4">
          <cell r="A4" t="str">
            <v>BẢNG TÍNH TOÁN, ĐO BÓC KHỐI LƯỢNG HOÀN THÀNH ĐƯA VÀO QUYẾT TOÁN</v>
          </cell>
        </row>
      </sheetData>
      <sheetData sheetId="6171">
        <row r="4">
          <cell r="A4" t="str">
            <v>BẢNG TÍNH TOÁN, ĐO BÓC KHỐI LƯỢNG HOÀN THÀNH ĐƯA VÀO QUYẾT TOÁN</v>
          </cell>
        </row>
      </sheetData>
      <sheetData sheetId="6172">
        <row r="4">
          <cell r="A4" t="str">
            <v>BẢNG TÍNH TOÁN, ĐO BÓC KHỐI LƯỢNG HOÀN THÀNH ĐƯA VÀO QUYẾT TOÁN</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4">
          <cell r="A4" t="str">
            <v>BẢNG TÍNH TOÁN, ĐO BÓC KHỐI LƯỢNG HOÀN THÀNH ĐƯA VÀO QUYẾT TOÁN</v>
          </cell>
        </row>
      </sheetData>
      <sheetData sheetId="6179">
        <row r="4">
          <cell r="A4" t="str">
            <v>BẢNG TÍNH TOÁN, ĐO BÓC KHỐI LƯỢNG HOÀN THÀNH ĐƯA VÀO QUYẾT TOÁN</v>
          </cell>
        </row>
      </sheetData>
      <sheetData sheetId="6180">
        <row r="4">
          <cell r="A4" t="str">
            <v>BẢNG TÍNH TOÁN, ĐO BÓC KHỐI LƯỢNG HOÀN THÀNH ĐƯA VÀO QUYẾT TOÁN</v>
          </cell>
        </row>
      </sheetData>
      <sheetData sheetId="6181">
        <row r="4">
          <cell r="A4" t="str">
            <v>BẢNG TÍNH TOÁN, ĐO BÓC KHỐI LƯỢNG HOÀN THÀNH ĐƯA VÀO QUYẾT TOÁN</v>
          </cell>
        </row>
      </sheetData>
      <sheetData sheetId="6182">
        <row r="4">
          <cell r="A4" t="str">
            <v>BẢNG TÍNH TOÁN, ĐO BÓC KHỐI LƯỢNG HOÀN THÀNH ĐƯA VÀO QUYẾT TOÁN</v>
          </cell>
        </row>
      </sheetData>
      <sheetData sheetId="6183">
        <row r="4">
          <cell r="A4" t="str">
            <v>BẢNG TÍNH TOÁN, ĐO BÓC KHỐI LƯỢNG HOÀN THÀNH ĐƯA VÀO QUYẾT TOÁN</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4">
          <cell r="A4" t="str">
            <v>BẢNG TÍNH TOÁN, ĐO BÓC KHỐI LƯỢNG HOÀN THÀNH ĐƯA VÀO QUYẾT TOÁN</v>
          </cell>
        </row>
      </sheetData>
      <sheetData sheetId="6189">
        <row r="4">
          <cell r="A4" t="str">
            <v>BẢNG TÍNH TOÁN, ĐO BÓC KHỐI LƯỢNG HOÀN THÀNH ĐƯA VÀO QUYẾT TOÁN</v>
          </cell>
        </row>
      </sheetData>
      <sheetData sheetId="6190">
        <row r="4">
          <cell r="A4" t="str">
            <v>BẢNG TÍNH TOÁN, ĐO BÓC KHỐI LƯỢNG HOÀN THÀNH ĐƯA VÀO QUYẾT TOÁN</v>
          </cell>
        </row>
      </sheetData>
      <sheetData sheetId="6191">
        <row r="4">
          <cell r="A4" t="str">
            <v>BẢNG TÍNH TOÁN, ĐO BÓC KHỐI LƯỢNG HOÀN THÀNH ĐƯA VÀO QUYẾT TOÁN</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4">
          <cell r="A4" t="str">
            <v>BẢNG TÍNH TOÁN, ĐO BÓC KHỐI LƯỢNG HOÀN THÀNH ĐƯA VÀO QUYẾT TOÁN</v>
          </cell>
        </row>
      </sheetData>
      <sheetData sheetId="6198">
        <row r="4">
          <cell r="A4" t="str">
            <v>BẢNG TÍNH TOÁN, ĐO BÓC KHỐI LƯỢNG HOÀN THÀNH ĐƯA VÀO QUYẾT TOÁN</v>
          </cell>
        </row>
      </sheetData>
      <sheetData sheetId="6199">
        <row r="4">
          <cell r="A4" t="str">
            <v>BẢNG TÍNH TOÁN, ĐO BÓC KHỐI LƯỢNG HOÀN THÀNH ĐƯA VÀO QUYẾT TOÁN</v>
          </cell>
        </row>
      </sheetData>
      <sheetData sheetId="6200">
        <row r="4">
          <cell r="A4" t="str">
            <v>BẢNG TÍNH TOÁN, ĐO BÓC KHỐI LƯỢNG HOÀN THÀNH ĐƯA VÀO QUYẾT TOÁN</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4">
          <cell r="A4" t="str">
            <v>BẢNG TÍNH TOÁN, ĐO BÓC KHỐI LƯỢNG HOÀN THÀNH ĐƯA VÀO QUYẾT TOÁN</v>
          </cell>
        </row>
      </sheetData>
      <sheetData sheetId="6207">
        <row r="4">
          <cell r="A4" t="str">
            <v>BẢNG TÍNH TOÁN, ĐO BÓC KHỐI LƯỢNG HOÀN THÀNH ĐƯA VÀO QUYẾT TOÁN</v>
          </cell>
        </row>
      </sheetData>
      <sheetData sheetId="6208">
        <row r="4">
          <cell r="A4" t="str">
            <v>BẢNG TÍNH TOÁN, ĐO BÓC KHỐI LƯỢNG HOÀN THÀNH ĐƯA VÀO QUYẾT TOÁN</v>
          </cell>
        </row>
      </sheetData>
      <sheetData sheetId="6209">
        <row r="4">
          <cell r="A4" t="str">
            <v>BẢNG TÍNH TOÁN, ĐO BÓC KHỐI LƯỢNG HOÀN THÀNH ĐƯA VÀO QUYẾT TOÁN</v>
          </cell>
        </row>
      </sheetData>
      <sheetData sheetId="6210">
        <row r="9">
          <cell r="A9" t="str">
            <v>A</v>
          </cell>
        </row>
      </sheetData>
      <sheetData sheetId="6211">
        <row r="9">
          <cell r="A9" t="str">
            <v>A</v>
          </cell>
        </row>
      </sheetData>
      <sheetData sheetId="6212">
        <row r="9">
          <cell r="A9" t="str">
            <v>A</v>
          </cell>
        </row>
      </sheetData>
      <sheetData sheetId="6213">
        <row r="9">
          <cell r="A9" t="str">
            <v>A</v>
          </cell>
        </row>
      </sheetData>
      <sheetData sheetId="6214">
        <row r="9">
          <cell r="A9" t="str">
            <v>A</v>
          </cell>
        </row>
      </sheetData>
      <sheetData sheetId="6215">
        <row r="4">
          <cell r="A4" t="str">
            <v>BẢNG TÍNH TOÁN, ĐO BÓC KHỐI LƯỢNG HOÀN THÀNH ĐƯA VÀO QUYẾT TOÁN</v>
          </cell>
        </row>
      </sheetData>
      <sheetData sheetId="6216">
        <row r="4">
          <cell r="A4" t="str">
            <v>BẢNG TÍNH TOÁN, ĐO BÓC KHỐI LƯỢNG HOÀN THÀNH ĐƯA VÀO QUYẾT TOÁN</v>
          </cell>
        </row>
      </sheetData>
      <sheetData sheetId="6217">
        <row r="4">
          <cell r="A4" t="str">
            <v>BẢNG TÍNH TOÁN, ĐO BÓC KHỐI LƯỢNG HOÀN THÀNH ĐƯA VÀO QUYẾT TOÁN</v>
          </cell>
        </row>
      </sheetData>
      <sheetData sheetId="6218">
        <row r="4">
          <cell r="A4" t="str">
            <v>BẢNG TÍNH TOÁN, ĐO BÓC KHỐI LƯỢNG HOÀN THÀNH ĐƯA VÀO QUYẾT TOÁN</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4">
          <cell r="A4" t="str">
            <v>BẢNG TÍNH TOÁN, ĐO BÓC KHỐI LƯỢNG HOÀN THÀNH ĐƯA VÀO QUYẾT TOÁN</v>
          </cell>
        </row>
      </sheetData>
      <sheetData sheetId="6226">
        <row r="4">
          <cell r="A4" t="str">
            <v>BẢNG TÍNH TOÁN, ĐO BÓC KHỐI LƯỢNG HOÀN THÀNH ĐƯA VÀO QUYẾT TOÁN</v>
          </cell>
        </row>
      </sheetData>
      <sheetData sheetId="6227">
        <row r="4">
          <cell r="A4" t="str">
            <v>BẢNG TÍNH TOÁN, ĐO BÓC KHỐI LƯỢNG HOÀN THÀNH ĐƯA VÀO QUYẾT TOÁN</v>
          </cell>
        </row>
      </sheetData>
      <sheetData sheetId="6228">
        <row r="4">
          <cell r="A4" t="str">
            <v>BẢNG TÍNH TOÁN, ĐO BÓC KHỐI LƯỢNG HOÀN THÀNH ĐƯA VÀO QUYẾT TOÁN</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4">
          <cell r="A4" t="str">
            <v>BẢNG TÍNH TOÁN, ĐO BÓC KHỐI LƯỢNG HOÀN THÀNH ĐƯA VÀO QUYẾT TOÁN</v>
          </cell>
        </row>
      </sheetData>
      <sheetData sheetId="6234">
        <row r="4">
          <cell r="A4" t="str">
            <v>BẢNG TÍNH TOÁN, ĐO BÓC KHỐI LƯỢNG HOÀN THÀNH ĐƯA VÀO QUYẾT TOÁN</v>
          </cell>
        </row>
      </sheetData>
      <sheetData sheetId="6235">
        <row r="4">
          <cell r="A4" t="str">
            <v>BẢNG TÍNH TOÁN, ĐO BÓC KHỐI LƯỢNG HOÀN THÀNH ĐƯA VÀO QUYẾT TOÁN</v>
          </cell>
        </row>
      </sheetData>
      <sheetData sheetId="6236">
        <row r="4">
          <cell r="A4" t="str">
            <v>BẢNG TÍNH TOÁN, ĐO BÓC KHỐI LƯỢNG HOÀN THÀNH ĐƯA VÀO QUYẾT TOÁN</v>
          </cell>
        </row>
      </sheetData>
      <sheetData sheetId="6237">
        <row r="9">
          <cell r="A9" t="str">
            <v>A</v>
          </cell>
        </row>
      </sheetData>
      <sheetData sheetId="6238">
        <row r="4">
          <cell r="A4" t="str">
            <v>BẢNG TÍNH TOÁN, ĐO BÓC KHỐI LƯỢNG HOÀN THÀNH ĐƯA VÀO QUYẾT TOÁN</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4">
          <cell r="A4" t="str">
            <v>BẢNG TÍNH TOÁN, ĐO BÓC KHỐI LƯỢNG HOÀN THÀNH ĐƯA VÀO QUYẾT TOÁN</v>
          </cell>
        </row>
      </sheetData>
      <sheetData sheetId="6244">
        <row r="4">
          <cell r="A4" t="str">
            <v>BẢNG TÍNH TOÁN, ĐO BÓC KHỐI LƯỢNG HOÀN THÀNH ĐƯA VÀO QUYẾT TOÁN</v>
          </cell>
        </row>
      </sheetData>
      <sheetData sheetId="6245">
        <row r="4">
          <cell r="A4" t="str">
            <v>BẢNG TÍNH TOÁN, ĐO BÓC KHỐI LƯỢNG HOÀN THÀNH ĐƯA VÀO QUYẾT TOÁN</v>
          </cell>
        </row>
      </sheetData>
      <sheetData sheetId="6246">
        <row r="4">
          <cell r="A4" t="str">
            <v>BẢNG TÍNH TOÁN, ĐO BÓC KHỐI LƯỢNG HOÀN THÀNH ĐƯA VÀO QUYẾT TOÁN</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4">
          <cell r="A4" t="str">
            <v>BẢNG TÍNH TOÁN, ĐO BÓC KHỐI LƯỢNG HOÀN THÀNH ĐƯA VÀO QUYẾT TOÁN</v>
          </cell>
        </row>
      </sheetData>
      <sheetData sheetId="6252">
        <row r="4">
          <cell r="A4" t="str">
            <v>BẢNG TÍNH TOÁN, ĐO BÓC KHỐI LƯỢNG HOÀN THÀNH ĐƯA VÀO QUYẾT TOÁN</v>
          </cell>
        </row>
      </sheetData>
      <sheetData sheetId="6253">
        <row r="4">
          <cell r="A4" t="str">
            <v>BẢNG TÍNH TOÁN, ĐO BÓC KHỐI LƯỢNG HOÀN THÀNH ĐƯA VÀO QUYẾT TOÁN</v>
          </cell>
        </row>
      </sheetData>
      <sheetData sheetId="6254">
        <row r="4">
          <cell r="A4" t="str">
            <v>BẢNG TÍNH TOÁN, ĐO BÓC KHỐI LƯỢNG HOÀN THÀNH ĐƯA VÀO QUYẾT TOÁN</v>
          </cell>
        </row>
      </sheetData>
      <sheetData sheetId="6255">
        <row r="9">
          <cell r="A9" t="str">
            <v>A</v>
          </cell>
        </row>
      </sheetData>
      <sheetData sheetId="6256">
        <row r="4">
          <cell r="A4" t="str">
            <v>BẢNG TÍNH TOÁN, ĐO BÓC KHỐI LƯỢNG HOÀN THÀNH ĐƯA VÀO QUYẾT TOÁN</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4">
          <cell r="A4" t="str">
            <v>BẢNG TÍNH TOÁN, ĐO BÓC KHỐI LƯỢNG HOÀN THÀNH ĐƯA VÀO QUYẾT TOÁN</v>
          </cell>
        </row>
      </sheetData>
      <sheetData sheetId="6262">
        <row r="4">
          <cell r="A4" t="str">
            <v>BẢNG TÍNH TOÁN, ĐO BÓC KHỐI LƯỢNG HOÀN THÀNH ĐƯA VÀO QUYẾT TOÁN</v>
          </cell>
        </row>
      </sheetData>
      <sheetData sheetId="6263">
        <row r="9">
          <cell r="A9" t="str">
            <v>A</v>
          </cell>
        </row>
      </sheetData>
      <sheetData sheetId="6264">
        <row r="4">
          <cell r="A4" t="str">
            <v>BẢNG TÍNH TOÁN, ĐO BÓC KHỐI LƯỢNG HOÀN THÀNH ĐƯA VÀO QUYẾT TOÁN</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4">
          <cell r="A4" t="str">
            <v>BẢNG TÍNH TOÁN, ĐO BÓC KHỐI LƯỢNG HOÀN THÀNH ĐƯA VÀO QUYẾT TOÁN</v>
          </cell>
        </row>
      </sheetData>
      <sheetData sheetId="6272">
        <row r="4">
          <cell r="A4" t="str">
            <v>BẢNG TÍNH TOÁN, ĐO BÓC KHỐI LƯỢNG HOÀN THÀNH ĐƯA VÀO QUYẾT TOÁN</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4">
          <cell r="A4" t="str">
            <v>BẢNG TÍNH TOÁN, ĐO BÓC KHỐI LƯỢNG HOÀN THÀNH ĐƯA VÀO QUYẾT TOÁN</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4">
          <cell r="A4" t="str">
            <v>BẢNG TÍNH TOÁN, ĐO BÓC KHỐI LƯỢNG HOÀN THÀNH ĐƯA VÀO QUYẾT TOÁN</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4">
          <cell r="A4" t="str">
            <v>BẢNG TÍNH TOÁN, ĐO BÓC KHỐI LƯỢNG HOÀN THÀNH ĐƯA VÀO QUYẾT TOÁN</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4">
          <cell r="A4" t="str">
            <v>BẢNG TÍNH TOÁN, ĐO BÓC KHỐI LƯỢNG HOÀN THÀNH ĐƯA VÀO QUYẾT TOÁN</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4">
          <cell r="A4" t="str">
            <v>BẢNG TÍNH TOÁN, ĐO BÓC KHỐI LƯỢNG HOÀN THÀNH ĐƯA VÀO QUYẾT TOÁN</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4">
          <cell r="A4" t="str">
            <v>BẢNG TÍNH TOÁN, ĐO BÓC KHỐI LƯỢNG HOÀN THÀNH ĐƯA VÀO QUYẾT TOÁN</v>
          </cell>
        </row>
      </sheetData>
      <sheetData sheetId="6335">
        <row r="4">
          <cell r="A4" t="str">
            <v>BẢNG TÍNH TOÁN, ĐO BÓC KHỐI LƯỢNG HOÀN THÀNH ĐƯA VÀO QUYẾT TOÁN</v>
          </cell>
        </row>
      </sheetData>
      <sheetData sheetId="6336">
        <row r="4">
          <cell r="A4" t="str">
            <v>BẢNG TÍNH TOÁN, ĐO BÓC KHỐI LƯỢNG HOÀN THÀNH ĐƯA VÀO QUYẾT TOÁN</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4">
          <cell r="A4" t="str">
            <v>BẢNG TÍNH TOÁN, ĐO BÓC KHỐI LƯỢNG HOÀN THÀNH ĐƯA VÀO QUYẾT TOÁN</v>
          </cell>
        </row>
      </sheetData>
      <sheetData sheetId="6345">
        <row r="4">
          <cell r="A4" t="str">
            <v>BẢNG TÍNH TOÁN, ĐO BÓC KHỐI LƯỢNG HOÀN THÀNH ĐƯA VÀO QUYẾT TOÁN</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4">
          <cell r="A4" t="str">
            <v>BẢNG TÍNH TOÁN, ĐO BÓC KHỐI LƯỢNG HOÀN THÀNH ĐƯA VÀO QUYẾT TOÁN</v>
          </cell>
        </row>
      </sheetData>
      <sheetData sheetId="6353">
        <row r="4">
          <cell r="A4" t="str">
            <v>BẢNG TÍNH TOÁN, ĐO BÓC KHỐI LƯỢNG HOÀN THÀNH ĐƯA VÀO QUYẾT TOÁN</v>
          </cell>
        </row>
      </sheetData>
      <sheetData sheetId="6354">
        <row r="4">
          <cell r="A4" t="str">
            <v>BẢNG TÍNH TOÁN, ĐO BÓC KHỐI LƯỢNG HOÀN THÀNH ĐƯA VÀO QUYẾT TOÁN</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4">
          <cell r="A4" t="str">
            <v>BẢNG TÍNH TOÁN, ĐO BÓC KHỐI LƯỢNG HOÀN THÀNH ĐƯA VÀO QUYẾT TOÁN</v>
          </cell>
        </row>
      </sheetData>
      <sheetData sheetId="6361">
        <row r="4">
          <cell r="A4" t="str">
            <v>BẢNG TÍNH TOÁN, ĐO BÓC KHỐI LƯỢNG HOÀN THÀNH ĐƯA VÀO QUYẾT TOÁN</v>
          </cell>
        </row>
      </sheetData>
      <sheetData sheetId="6362">
        <row r="4">
          <cell r="A4" t="str">
            <v>BẢNG TÍNH TOÁN, ĐO BÓC KHỐI LƯỢNG HOÀN THÀNH ĐƯA VÀO QUYẾT TOÁN</v>
          </cell>
        </row>
      </sheetData>
      <sheetData sheetId="6363">
        <row r="4">
          <cell r="A4" t="str">
            <v>BẢNG TÍNH TOÁN, ĐO BÓC KHỐI LƯỢNG HOÀN THÀNH ĐƯA VÀO QUYẾT TOÁN</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4">
          <cell r="A4" t="str">
            <v>BẢNG TÍNH TOÁN, ĐO BÓC KHỐI LƯỢNG HOÀN THÀNH ĐƯA VÀO QUYẾT TOÁN</v>
          </cell>
        </row>
      </sheetData>
      <sheetData sheetId="6371">
        <row r="4">
          <cell r="A4" t="str">
            <v>BẢNG TÍNH TOÁN, ĐO BÓC KHỐI LƯỢNG HOÀN THÀNH ĐƯA VÀO QUYẾT TOÁN</v>
          </cell>
        </row>
      </sheetData>
      <sheetData sheetId="6372">
        <row r="4">
          <cell r="A4" t="str">
            <v>BẢNG TÍNH TOÁN, ĐO BÓC KHỐI LƯỢNG HOÀN THÀNH ĐƯA VÀO QUYẾT TOÁN</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4">
          <cell r="A4" t="str">
            <v>BẢNG TÍNH TOÁN, ĐO BÓC KHỐI LƯỢNG HOÀN THÀNH ĐƯA VÀO QUYẾT TOÁN</v>
          </cell>
        </row>
      </sheetData>
      <sheetData sheetId="6379">
        <row r="4">
          <cell r="A4" t="str">
            <v>BẢNG TÍNH TOÁN, ĐO BÓC KHỐI LƯỢNG HOÀN THÀNH ĐƯA VÀO QUYẾT TOÁN</v>
          </cell>
        </row>
      </sheetData>
      <sheetData sheetId="6380">
        <row r="4">
          <cell r="A4" t="str">
            <v>BẢNG TÍNH TOÁN, ĐO BÓC KHỐI LƯỢNG HOÀN THÀNH ĐƯA VÀO QUYẾT TOÁN</v>
          </cell>
        </row>
      </sheetData>
      <sheetData sheetId="6381">
        <row r="4">
          <cell r="A4" t="str">
            <v>BẢNG TÍNH TOÁN, ĐO BÓC KHỐI LƯỢNG HOÀN THÀNH ĐƯA VÀO QUYẾT TOÁN</v>
          </cell>
        </row>
      </sheetData>
      <sheetData sheetId="6382">
        <row r="4">
          <cell r="A4" t="str">
            <v>BẢNG TÍNH TOÁN, ĐO BÓC KHỐI LƯỢNG HOÀN THÀNH ĐƯA VÀO QUYẾT TOÁN</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4">
          <cell r="A4" t="str">
            <v>BẢNG TÍNH TOÁN, ĐO BÓC KHỐI LƯỢNG HOÀN THÀNH ĐƯA VÀO QUYẾT TOÁN</v>
          </cell>
        </row>
      </sheetData>
      <sheetData sheetId="6390">
        <row r="4">
          <cell r="A4" t="str">
            <v>BẢNG TÍNH TOÁN, ĐO BÓC KHỐI LƯỢNG HOÀN THÀNH ĐƯA VÀO QUYẾT TOÁN</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4">
          <cell r="A4" t="str">
            <v>BẢNG TÍNH TOÁN, ĐO BÓC KHỐI LƯỢNG HOÀN THÀNH ĐƯA VÀO QUYẾT TOÁN</v>
          </cell>
        </row>
      </sheetData>
      <sheetData sheetId="6398">
        <row r="4">
          <cell r="A4" t="str">
            <v>BẢNG TÍNH TOÁN, ĐO BÓC KHỐI LƯỢNG HOÀN THÀNH ĐƯA VÀO QUYẾT TOÁN</v>
          </cell>
        </row>
      </sheetData>
      <sheetData sheetId="6399">
        <row r="4">
          <cell r="A4" t="str">
            <v>BẢNG TÍNH TOÁN, ĐO BÓC KHỐI LƯỢNG HOÀN THÀNH ĐƯA VÀO QUYẾT TOÁN</v>
          </cell>
        </row>
      </sheetData>
      <sheetData sheetId="6400">
        <row r="4">
          <cell r="A4" t="str">
            <v>BẢNG TÍNH TOÁN, ĐO BÓC KHỐI LƯỢNG HOÀN THÀNH ĐƯA VÀO QUYẾT TOÁN</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4">
          <cell r="A4" t="str">
            <v>BẢNG TÍNH TOÁN, ĐO BÓC KHỐI LƯỢNG HOÀN THÀNH ĐƯA VÀO QUYẾT TOÁN</v>
          </cell>
        </row>
      </sheetData>
      <sheetData sheetId="6408">
        <row r="4">
          <cell r="A4" t="str">
            <v>BẢNG TÍNH TOÁN, ĐO BÓC KHỐI LƯỢNG HOÀN THÀNH ĐƯA VÀO QUYẾT TOÁN</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4">
          <cell r="A4" t="str">
            <v>BẢNG TÍNH TOÁN, ĐO BÓC KHỐI LƯỢNG HOÀN THÀNH ĐƯA VÀO QUYẾT TOÁN</v>
          </cell>
        </row>
      </sheetData>
      <sheetData sheetId="6416">
        <row r="4">
          <cell r="A4" t="str">
            <v>BẢNG TÍNH TOÁN, ĐO BÓC KHỐI LƯỢNG HOÀN THÀNH ĐƯA VÀO QUYẾT TOÁN</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4">
          <cell r="A4" t="str">
            <v>BẢNG TÍNH TOÁN, ĐO BÓC KHỐI LƯỢNG HOÀN THÀNH ĐƯA VÀO QUYẾT TOÁN</v>
          </cell>
        </row>
      </sheetData>
      <sheetData sheetId="6424">
        <row r="9">
          <cell r="A9" t="str">
            <v>A</v>
          </cell>
        </row>
      </sheetData>
      <sheetData sheetId="6425">
        <row r="4">
          <cell r="A4" t="str">
            <v>BẢNG TÍNH TOÁN, ĐO BÓC KHỐI LƯỢNG HOÀN THÀNH ĐƯA VÀO QUYẾT TOÁN</v>
          </cell>
        </row>
      </sheetData>
      <sheetData sheetId="6426">
        <row r="4">
          <cell r="A4" t="str">
            <v>BẢNG TÍNH TOÁN, ĐO BÓC KHỐI LƯỢNG HOÀN THÀNH ĐƯA VÀO QUYẾT TOÁN</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4">
          <cell r="A4" t="str">
            <v>BẢNG TÍNH TOÁN, ĐO BÓC KHỐI LƯỢNG HOÀN THÀNH ĐƯA VÀO QUYẾT TOÁN</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4">
          <cell r="A4" t="str">
            <v>BẢNG TÍNH TOÁN, ĐO BÓC KHỐI LƯỢNG HOÀN THÀNH ĐƯA VÀO QUYẾT TOÁN</v>
          </cell>
        </row>
      </sheetData>
      <sheetData sheetId="6442">
        <row r="4">
          <cell r="A4" t="str">
            <v>BẢNG TÍNH TOÁN, ĐO BÓC KHỐI LƯỢNG HOÀN THÀNH ĐƯA VÀO QUYẾT TOÁN</v>
          </cell>
        </row>
      </sheetData>
      <sheetData sheetId="6443">
        <row r="4">
          <cell r="A4" t="str">
            <v>BẢNG TÍNH TOÁN, ĐO BÓC KHỐI LƯỢNG HOÀN THÀNH ĐƯA VÀO QUYẾT TOÁN</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4">
          <cell r="A4" t="str">
            <v>BẢNG TÍNH TOÁN, ĐO BÓC KHỐI LƯỢNG HOÀN THÀNH ĐƯA VÀO QUYẾT TOÁN</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4">
          <cell r="A4" t="str">
            <v>BẢNG TÍNH TOÁN, ĐO BÓC KHỐI LƯỢNG HOÀN THÀNH ĐƯA VÀO QUYẾT TOÁN</v>
          </cell>
        </row>
      </sheetData>
      <sheetData sheetId="6460">
        <row r="4">
          <cell r="A4" t="str">
            <v>BẢNG TÍNH TOÁN, ĐO BÓC KHỐI LƯỢNG HOÀN THÀNH ĐƯA VÀO QUYẾT TOÁN</v>
          </cell>
        </row>
      </sheetData>
      <sheetData sheetId="6461">
        <row r="4">
          <cell r="A4" t="str">
            <v>BẢNG TÍNH TOÁN, ĐO BÓC KHỐI LƯỢNG HOÀN THÀNH ĐƯA VÀO QUYẾT TOÁN</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4">
          <cell r="A4" t="str">
            <v>BẢNG TÍNH TOÁN, ĐO BÓC KHỐI LƯỢNG HOÀN THÀNH ĐƯA VÀO QUYẾT TOÁN</v>
          </cell>
        </row>
      </sheetData>
      <sheetData sheetId="6469">
        <row r="4">
          <cell r="A4" t="str">
            <v>BẢNG TÍNH TOÁN, ĐO BÓC KHỐI LƯỢNG HOÀN THÀNH ĐƯA VÀO QUYẾT TOÁN</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4">
          <cell r="A4" t="str">
            <v>BẢNG TÍNH TOÁN, ĐO BÓC KHỐI LƯỢNG HOÀN THÀNH ĐƯA VÀO QUYẾT TOÁN</v>
          </cell>
        </row>
      </sheetData>
      <sheetData sheetId="6478">
        <row r="4">
          <cell r="A4" t="str">
            <v>BẢNG TÍNH TOÁN, ĐO BÓC KHỐI LƯỢNG HOÀN THÀNH ĐƯA VÀO QUYẾT TOÁN</v>
          </cell>
        </row>
      </sheetData>
      <sheetData sheetId="6479">
        <row r="4">
          <cell r="A4" t="str">
            <v>BẢNG TÍNH TOÁN, ĐO BÓC KHỐI LƯỢNG HOÀN THÀNH ĐƯA VÀO QUYẾT TOÁN</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4">
          <cell r="A4" t="str">
            <v>BẢNG TÍNH TOÁN, ĐO BÓC KHỐI LƯỢNG HOÀN THÀNH ĐƯA VÀO QUYẾT TOÁN</v>
          </cell>
        </row>
      </sheetData>
      <sheetData sheetId="6487">
        <row r="4">
          <cell r="A4" t="str">
            <v>BẢNG TÍNH TOÁN, ĐO BÓC KHỐI LƯỢNG HOÀN THÀNH ĐƯA VÀO QUYẾT TOÁN</v>
          </cell>
        </row>
      </sheetData>
      <sheetData sheetId="6488">
        <row r="4">
          <cell r="A4" t="str">
            <v>BẢNG TÍNH TOÁN, ĐO BÓC KHỐI LƯỢNG HOÀN THÀNH ĐƯA VÀO QUYẾT TOÁN</v>
          </cell>
        </row>
      </sheetData>
      <sheetData sheetId="6489">
        <row r="4">
          <cell r="A4" t="str">
            <v>BẢNG TÍNH TOÁN, ĐO BÓC KHỐI LƯỢNG HOÀN THÀNH ĐƯA VÀO QUYẾT TOÁN</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4">
          <cell r="A4" t="str">
            <v>BẢNG TÍNH TOÁN, ĐO BÓC KHỐI LƯỢNG HOÀN THÀNH ĐƯA VÀO QUYẾT TOÁN</v>
          </cell>
        </row>
      </sheetData>
      <sheetData sheetId="6497">
        <row r="4">
          <cell r="A4" t="str">
            <v>BẢNG TÍNH TOÁN, ĐO BÓC KHỐI LƯỢNG HOÀN THÀNH ĐƯA VÀO QUYẾT TOÁN</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4">
          <cell r="A4" t="str">
            <v>BẢNG TÍNH TOÁN, ĐO BÓC KHỐI LƯỢNG HOÀN THÀNH ĐƯA VÀO QUYẾT TOÁN</v>
          </cell>
        </row>
      </sheetData>
      <sheetData sheetId="6505">
        <row r="4">
          <cell r="A4" t="str">
            <v>BẢNG TÍNH TOÁN, ĐO BÓC KHỐI LƯỢNG HOÀN THÀNH ĐƯA VÀO QUYẾT TOÁN</v>
          </cell>
        </row>
      </sheetData>
      <sheetData sheetId="6506">
        <row r="4">
          <cell r="A4" t="str">
            <v>BẢNG TÍNH TOÁN, ĐO BÓC KHỐI LƯỢNG HOÀN THÀNH ĐƯA VÀO QUYẾT TOÁN</v>
          </cell>
        </row>
      </sheetData>
      <sheetData sheetId="6507">
        <row r="4">
          <cell r="A4" t="str">
            <v>BẢNG TÍNH TOÁN, ĐO BÓC KHỐI LƯỢNG HOÀN THÀNH ĐƯA VÀO QUYẾT TOÁN</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4">
          <cell r="A4" t="str">
            <v>BẢNG TÍNH TOÁN, ĐO BÓC KHỐI LƯỢNG HOÀN THÀNH ĐƯA VÀO QUYẾT TOÁN</v>
          </cell>
        </row>
      </sheetData>
      <sheetData sheetId="6515">
        <row r="4">
          <cell r="A4" t="str">
            <v>BẢNG TÍNH TOÁN, ĐO BÓC KHỐI LƯỢNG HOÀN THÀNH ĐƯA VÀO QUYẾT TOÁN</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4">
          <cell r="A4" t="str">
            <v>BẢNG TÍNH TOÁN, ĐO BÓC KHỐI LƯỢNG HOÀN THÀNH ĐƯA VÀO QUYẾT TOÁN</v>
          </cell>
        </row>
      </sheetData>
      <sheetData sheetId="6523">
        <row r="4">
          <cell r="A4" t="str">
            <v>BẢNG TÍNH TOÁN, ĐO BÓC KHỐI LƯỢNG HOÀN THÀNH ĐƯA VÀO QUYẾT TOÁN</v>
          </cell>
        </row>
      </sheetData>
      <sheetData sheetId="6524">
        <row r="9">
          <cell r="A9" t="str">
            <v>A</v>
          </cell>
        </row>
      </sheetData>
      <sheetData sheetId="6525">
        <row r="4">
          <cell r="A4" t="str">
            <v>BẢNG TÍNH TOÁN, ĐO BÓC KHỐI LƯỢNG HOÀN THÀNH ĐƯA VÀO QUYẾT TOÁN</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4">
          <cell r="A4" t="str">
            <v>BẢNG TÍNH TOÁN, ĐO BÓC KHỐI LƯỢNG HOÀN THÀNH ĐƯA VÀO QUYẾT TOÁN</v>
          </cell>
        </row>
      </sheetData>
      <sheetData sheetId="6533">
        <row r="4">
          <cell r="A4" t="str">
            <v>BẢNG TÍNH TOÁN, ĐO BÓC KHỐI LƯỢNG HOÀN THÀNH ĐƯA VÀO QUYẾT TOÁN</v>
          </cell>
        </row>
      </sheetData>
      <sheetData sheetId="6534">
        <row r="9">
          <cell r="A9" t="str">
            <v>A</v>
          </cell>
        </row>
      </sheetData>
      <sheetData sheetId="6535">
        <row r="4">
          <cell r="A4" t="str">
            <v>BẢNG TÍNH TOÁN, ĐO BÓC KHỐI LƯỢNG HOÀN THÀNH ĐƯA VÀO QUYẾT TOÁN</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4">
          <cell r="A4" t="str">
            <v>BẢNG TÍNH TOÁN, ĐO BÓC KHỐI LƯỢNG HOÀN THÀNH ĐƯA VÀO QUYẾT TOÁN</v>
          </cell>
        </row>
      </sheetData>
      <sheetData sheetId="6541">
        <row r="4">
          <cell r="A4" t="str">
            <v>BẢNG TÍNH TOÁN, ĐO BÓC KHỐI LƯỢNG HOÀN THÀNH ĐƯA VÀO QUYẾT TOÁN</v>
          </cell>
        </row>
      </sheetData>
      <sheetData sheetId="6542">
        <row r="9">
          <cell r="A9" t="str">
            <v>A</v>
          </cell>
        </row>
      </sheetData>
      <sheetData sheetId="6543">
        <row r="4">
          <cell r="A4" t="str">
            <v>BẢNG TÍNH TOÁN, ĐO BÓC KHỐI LƯỢNG HOÀN THÀNH ĐƯA VÀO QUYẾT TOÁN</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4">
          <cell r="A4" t="str">
            <v>BẢNG TÍNH TOÁN, ĐO BÓC KHỐI LƯỢNG HOÀN THÀNH ĐƯA VÀO QUYẾT TOÁN</v>
          </cell>
        </row>
      </sheetData>
      <sheetData sheetId="6552">
        <row r="9">
          <cell r="A9" t="str">
            <v>A</v>
          </cell>
        </row>
      </sheetData>
      <sheetData sheetId="6553">
        <row r="4">
          <cell r="A4" t="str">
            <v>BẢNG TÍNH TOÁN, ĐO BÓC KHỐI LƯỢNG HOÀN THÀNH ĐƯA VÀO QUYẾT TOÁN</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4">
          <cell r="A4" t="str">
            <v>BẢNG TÍNH TOÁN, ĐO BÓC KHỐI LƯỢNG HOÀN THÀNH ĐƯA VÀO QUYẾT TOÁN</v>
          </cell>
        </row>
      </sheetData>
      <sheetData sheetId="6559">
        <row r="4">
          <cell r="A4" t="str">
            <v>BẢNG TÍNH TOÁN, ĐO BÓC KHỐI LƯỢNG HOÀN THÀNH ĐƯA VÀO QUYẾT TOÁN</v>
          </cell>
        </row>
      </sheetData>
      <sheetData sheetId="6560">
        <row r="9">
          <cell r="A9" t="str">
            <v>A</v>
          </cell>
        </row>
      </sheetData>
      <sheetData sheetId="6561">
        <row r="4">
          <cell r="A4" t="str">
            <v>BẢNG TÍNH TOÁN, ĐO BÓC KHỐI LƯỢNG HOÀN THÀNH ĐƯA VÀO QUYẾT TOÁN</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4">
          <cell r="A4" t="str">
            <v>BẢNG TÍNH TOÁN, ĐO BÓC KHỐI LƯỢNG HOÀN THÀNH ĐƯA VÀO QUYẾT TOÁN</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4">
          <cell r="A4" t="str">
            <v>BẢNG TÍNH TOÁN, ĐO BÓC KHỐI LƯỢNG HOÀN THÀNH ĐƯA VÀO QUYẾT TOÁN</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4">
          <cell r="A4" t="str">
            <v>BẢNG TÍNH TOÁN, ĐO BÓC KHỐI LƯỢNG HOÀN THÀNH ĐƯA VÀO QUYẾT TOÁN</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4">
          <cell r="A4" t="str">
            <v>BẢNG TÍNH TOÁN, ĐO BÓC KHỐI LƯỢNG HOÀN THÀNH ĐƯA VÀO QUYẾT TOÁN</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4">
          <cell r="A4" t="str">
            <v>BẢNG TÍNH TOÁN, ĐO BÓC KHỐI LƯỢNG HOÀN THÀNH ĐƯA VÀO QUYẾT TOÁN</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4">
          <cell r="A4" t="str">
            <v>BẢNG TÍNH TOÁN, ĐO BÓC KHỐI LƯỢNG HOÀN THÀNH ĐƯA VÀO QUYẾT TOÁN</v>
          </cell>
        </row>
      </sheetData>
      <sheetData sheetId="6679">
        <row r="4">
          <cell r="A4" t="str">
            <v>BẢNG TÍNH TOÁN, ĐO BÓC KHỐI LƯỢNG HOÀN THÀNH ĐƯA VÀO QUYẾT TOÁN</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4">
          <cell r="A4" t="str">
            <v>BẢNG TÍNH TOÁN, ĐO BÓC KHỐI LƯỢNG HOÀN THÀNH ĐƯA VÀO QUYẾT TOÁN</v>
          </cell>
        </row>
      </sheetData>
      <sheetData sheetId="6687">
        <row r="9">
          <cell r="A9" t="str">
            <v>A</v>
          </cell>
        </row>
      </sheetData>
      <sheetData sheetId="6688">
        <row r="9">
          <cell r="A9" t="str">
            <v>A</v>
          </cell>
        </row>
      </sheetData>
      <sheetData sheetId="6689">
        <row r="4">
          <cell r="A4" t="str">
            <v>BẢNG TÍNH TOÁN, ĐO BÓC KHỐI LƯỢNG HOÀN THÀNH ĐƯA VÀO QUYẾT TOÁN</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4">
          <cell r="A4" t="str">
            <v>BẢNG TÍNH TOÁN, ĐO BÓC KHỐI LƯỢNG HOÀN THÀNH ĐƯA VÀO QUYẾT TOÁN</v>
          </cell>
        </row>
      </sheetData>
      <sheetData sheetId="6697">
        <row r="4">
          <cell r="A4" t="str">
            <v>BẢNG TÍNH TOÁN, ĐO BÓC KHỐI LƯỢNG HOÀN THÀNH ĐƯA VÀO QUYẾT TOÁN</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4">
          <cell r="A4" t="str">
            <v>BẢNG TÍNH TOÁN, ĐO BÓC KHỐI LƯỢNG HOÀN THÀNH ĐƯA VÀO QUYẾT TOÁN</v>
          </cell>
        </row>
      </sheetData>
      <sheetData sheetId="6705">
        <row r="4">
          <cell r="A4" t="str">
            <v>BẢNG TÍNH TOÁN, ĐO BÓC KHỐI LƯỢNG HOÀN THÀNH ĐƯA VÀO QUYẾT TOÁN</v>
          </cell>
        </row>
      </sheetData>
      <sheetData sheetId="6706">
        <row r="9">
          <cell r="A9" t="str">
            <v>A</v>
          </cell>
        </row>
      </sheetData>
      <sheetData sheetId="6707">
        <row r="4">
          <cell r="A4" t="str">
            <v>BẢNG TÍNH TOÁN, ĐO BÓC KHỐI LƯỢNG HOÀN THÀNH ĐƯA VÀO QUYẾT TOÁN</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4">
          <cell r="A4" t="str">
            <v>BẢNG TÍNH TOÁN, ĐO BÓC KHỐI LƯỢNG HOÀN THÀNH ĐƯA VÀO QUYẾT TOÁN</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4">
          <cell r="A4" t="str">
            <v>BẢNG TÍNH TOÁN, ĐO BÓC KHỐI LƯỢNG HOÀN THÀNH ĐƯA VÀO QUYẾT TOÁN</v>
          </cell>
        </row>
      </sheetData>
      <sheetData sheetId="6723">
        <row r="4">
          <cell r="A4" t="str">
            <v>BẢNG TÍNH TOÁN, ĐO BÓC KHỐI LƯỢNG HOÀN THÀNH ĐƯA VÀO QUYẾT TOÁN</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4">
          <cell r="A4" t="str">
            <v>BẢNG TÍNH TOÁN, ĐO BÓC KHỐI LƯỢNG HOÀN THÀNH ĐƯA VÀO QUYẾT TOÁN</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ow r="9">
          <cell r="A9" t="str">
            <v>A</v>
          </cell>
        </row>
      </sheetData>
      <sheetData sheetId="6773">
        <row r="9">
          <cell r="A9" t="str">
            <v>A</v>
          </cell>
        </row>
      </sheetData>
      <sheetData sheetId="6774">
        <row r="9">
          <cell r="A9" t="str">
            <v>A</v>
          </cell>
        </row>
      </sheetData>
      <sheetData sheetId="6775">
        <row r="9">
          <cell r="A9" t="str">
            <v>A</v>
          </cell>
        </row>
      </sheetData>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4">
          <cell r="A4" t="str">
            <v>BẢNG TÍNH TOÁN, ĐO BÓC KHỐI LƯỢNG HOÀN THÀNH ĐƯA VÀO QUYẾT TOÁN</v>
          </cell>
        </row>
      </sheetData>
      <sheetData sheetId="6786">
        <row r="4">
          <cell r="A4" t="str">
            <v>BẢNG TÍNH TOÁN, ĐO BÓC KHỐI LƯỢNG HOÀN THÀNH ĐƯA VÀO QUYẾT TOÁN</v>
          </cell>
        </row>
      </sheetData>
      <sheetData sheetId="6787">
        <row r="9">
          <cell r="A9" t="str">
            <v>A</v>
          </cell>
        </row>
      </sheetData>
      <sheetData sheetId="6788">
        <row r="9">
          <cell r="A9" t="str">
            <v>A</v>
          </cell>
        </row>
      </sheetData>
      <sheetData sheetId="6789">
        <row r="9">
          <cell r="A9" t="str">
            <v>A</v>
          </cell>
        </row>
      </sheetData>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4">
          <cell r="A4" t="str">
            <v>BẢNG TÍNH TOÁN, ĐO BÓC KHỐI LƯỢNG HOÀN THÀNH ĐƯA VÀO QUYẾT TOÁN</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4">
          <cell r="A4" t="str">
            <v>BẢNG TÍNH TOÁN, ĐO BÓC KHỐI LƯỢNG HOÀN THÀNH ĐƯA VÀO QUYẾT TOÁN</v>
          </cell>
        </row>
      </sheetData>
      <sheetData sheetId="6804">
        <row r="4">
          <cell r="A4" t="str">
            <v>BẢNG TÍNH TOÁN, ĐO BÓC KHỐI LƯỢNG HOÀN THÀNH ĐƯA VÀO QUYẾT TOÁN</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4">
          <cell r="A4" t="str">
            <v>BẢNG TÍNH TOÁN, ĐO BÓC KHỐI LƯỢNG HOÀN THÀNH ĐƯA VÀO QUYẾT TOÁN</v>
          </cell>
        </row>
      </sheetData>
      <sheetData sheetId="6812">
        <row r="4">
          <cell r="A4" t="str">
            <v>BẢNG TÍNH TOÁN, ĐO BÓC KHỐI LƯỢNG HOÀN THÀNH ĐƯA VÀO QUYẾT TOÁN</v>
          </cell>
        </row>
      </sheetData>
      <sheetData sheetId="6813">
        <row r="9">
          <cell r="A9" t="str">
            <v>A</v>
          </cell>
        </row>
      </sheetData>
      <sheetData sheetId="6814">
        <row r="4">
          <cell r="A4" t="str">
            <v>BẢNG TÍNH TOÁN, ĐO BÓC KHỐI LƯỢNG HOÀN THÀNH ĐƯA VÀO QUYẾT TOÁN</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4">
          <cell r="A4" t="str">
            <v>BẢNG TÍNH TOÁN, ĐO BÓC KHỐI LƯỢNG HOÀN THÀNH ĐƯA VÀO QUYẾT TOÁN</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ow r="9">
          <cell r="A9" t="str">
            <v>A</v>
          </cell>
        </row>
      </sheetData>
      <sheetData sheetId="6828">
        <row r="9">
          <cell r="A9" t="str">
            <v>A</v>
          </cell>
        </row>
      </sheetData>
      <sheetData sheetId="6829">
        <row r="4">
          <cell r="A4" t="str">
            <v>BẢNG TÍNH TOÁN, ĐO BÓC KHỐI LƯỢNG HOÀN THÀNH ĐƯA VÀO QUYẾT TOÁN</v>
          </cell>
        </row>
      </sheetData>
      <sheetData sheetId="6830">
        <row r="4">
          <cell r="A4" t="str">
            <v>BẢNG TÍNH TOÁN, ĐO BÓC KHỐI LƯỢNG HOÀN THÀNH ĐƯA VÀO QUYẾT TOÁN</v>
          </cell>
        </row>
      </sheetData>
      <sheetData sheetId="6831">
        <row r="9">
          <cell r="A9" t="str">
            <v>A</v>
          </cell>
        </row>
      </sheetData>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4">
          <cell r="A4" t="str">
            <v>BẢNG TÍNH TOÁN, ĐO BÓC KHỐI LƯỢNG HOÀN THÀNH ĐƯA VÀO QUYẾT TOÁN</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4">
          <cell r="A4" t="str">
            <v>BẢNG TÍNH TOÁN, ĐO BÓC KHỐI LƯỢNG HOÀN THÀNH ĐƯA VÀO QUYẾT TOÁN</v>
          </cell>
        </row>
      </sheetData>
      <sheetData sheetId="6849">
        <row r="9">
          <cell r="A9" t="str">
            <v>A</v>
          </cell>
        </row>
      </sheetData>
      <sheetData sheetId="6850">
        <row r="9">
          <cell r="A9" t="str">
            <v>A</v>
          </cell>
        </row>
      </sheetData>
      <sheetData sheetId="6851">
        <row r="9">
          <cell r="A9" t="str">
            <v>A</v>
          </cell>
        </row>
      </sheetData>
      <sheetData sheetId="6852">
        <row r="9">
          <cell r="A9" t="str">
            <v>A</v>
          </cell>
        </row>
      </sheetData>
      <sheetData sheetId="6853">
        <row r="9">
          <cell r="A9" t="str">
            <v>A</v>
          </cell>
        </row>
      </sheetData>
      <sheetData sheetId="6854">
        <row r="9">
          <cell r="A9" t="str">
            <v>A</v>
          </cell>
        </row>
      </sheetData>
      <sheetData sheetId="6855">
        <row r="9">
          <cell r="A9" t="str">
            <v>A</v>
          </cell>
        </row>
      </sheetData>
      <sheetData sheetId="6856">
        <row r="9">
          <cell r="A9" t="str">
            <v>A</v>
          </cell>
        </row>
      </sheetData>
      <sheetData sheetId="6857">
        <row r="9">
          <cell r="A9" t="str">
            <v>A</v>
          </cell>
        </row>
      </sheetData>
      <sheetData sheetId="6858">
        <row r="9">
          <cell r="A9" t="str">
            <v>A</v>
          </cell>
        </row>
      </sheetData>
      <sheetData sheetId="6859">
        <row r="9">
          <cell r="A9" t="str">
            <v>A</v>
          </cell>
        </row>
      </sheetData>
      <sheetData sheetId="6860">
        <row r="9">
          <cell r="A9" t="str">
            <v>A</v>
          </cell>
        </row>
      </sheetData>
      <sheetData sheetId="6861">
        <row r="9">
          <cell r="A9" t="str">
            <v>A</v>
          </cell>
        </row>
      </sheetData>
      <sheetData sheetId="6862">
        <row r="9">
          <cell r="A9" t="str">
            <v>A</v>
          </cell>
        </row>
      </sheetData>
      <sheetData sheetId="6863">
        <row r="9">
          <cell r="A9" t="str">
            <v>A</v>
          </cell>
        </row>
      </sheetData>
      <sheetData sheetId="6864">
        <row r="9">
          <cell r="A9" t="str">
            <v>A</v>
          </cell>
        </row>
      </sheetData>
      <sheetData sheetId="6865">
        <row r="9">
          <cell r="A9" t="str">
            <v>A</v>
          </cell>
        </row>
      </sheetData>
      <sheetData sheetId="6866">
        <row r="4">
          <cell r="A4" t="str">
            <v>BẢNG TÍNH TOÁN, ĐO BÓC KHỐI LƯỢNG HOÀN THÀNH ĐƯA VÀO QUYẾT TOÁN</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row r="9">
          <cell r="A9" t="str">
            <v>A</v>
          </cell>
        </row>
      </sheetData>
      <sheetData sheetId="6890">
        <row r="9">
          <cell r="A9" t="str">
            <v>A</v>
          </cell>
        </row>
      </sheetData>
      <sheetData sheetId="6891">
        <row r="9">
          <cell r="A9" t="str">
            <v>A</v>
          </cell>
        </row>
      </sheetData>
      <sheetData sheetId="6892">
        <row r="9">
          <cell r="A9" t="str">
            <v>A</v>
          </cell>
        </row>
      </sheetData>
      <sheetData sheetId="6893">
        <row r="9">
          <cell r="A9" t="str">
            <v>A</v>
          </cell>
        </row>
      </sheetData>
      <sheetData sheetId="6894">
        <row r="9">
          <cell r="A9" t="str">
            <v>A</v>
          </cell>
        </row>
      </sheetData>
      <sheetData sheetId="6895">
        <row r="9">
          <cell r="A9" t="str">
            <v>A</v>
          </cell>
        </row>
      </sheetData>
      <sheetData sheetId="6896">
        <row r="9">
          <cell r="A9" t="str">
            <v>A</v>
          </cell>
        </row>
      </sheetData>
      <sheetData sheetId="6897">
        <row r="9">
          <cell r="A9" t="str">
            <v>A</v>
          </cell>
        </row>
      </sheetData>
      <sheetData sheetId="6898">
        <row r="9">
          <cell r="A9" t="str">
            <v>A</v>
          </cell>
        </row>
      </sheetData>
      <sheetData sheetId="6899">
        <row r="9">
          <cell r="A9" t="str">
            <v>A</v>
          </cell>
        </row>
      </sheetData>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row r="9">
          <cell r="A9" t="str">
            <v>A</v>
          </cell>
        </row>
      </sheetData>
      <sheetData sheetId="6907">
        <row r="9">
          <cell r="A9" t="str">
            <v>A</v>
          </cell>
        </row>
      </sheetData>
      <sheetData sheetId="6908">
        <row r="9">
          <cell r="A9" t="str">
            <v>A</v>
          </cell>
        </row>
      </sheetData>
      <sheetData sheetId="6909">
        <row r="9">
          <cell r="A9" t="str">
            <v>A</v>
          </cell>
        </row>
      </sheetData>
      <sheetData sheetId="6910">
        <row r="9">
          <cell r="A9" t="str">
            <v>A</v>
          </cell>
        </row>
      </sheetData>
      <sheetData sheetId="6911">
        <row r="9">
          <cell r="A9" t="str">
            <v>A</v>
          </cell>
        </row>
      </sheetData>
      <sheetData sheetId="6912">
        <row r="9">
          <cell r="A9" t="str">
            <v>A</v>
          </cell>
        </row>
      </sheetData>
      <sheetData sheetId="6913">
        <row r="9">
          <cell r="A9" t="str">
            <v>A</v>
          </cell>
        </row>
      </sheetData>
      <sheetData sheetId="6914">
        <row r="9">
          <cell r="A9" t="str">
            <v>A</v>
          </cell>
        </row>
      </sheetData>
      <sheetData sheetId="6915">
        <row r="9">
          <cell r="A9" t="str">
            <v>A</v>
          </cell>
        </row>
      </sheetData>
      <sheetData sheetId="6916">
        <row r="9">
          <cell r="A9" t="str">
            <v>A</v>
          </cell>
        </row>
      </sheetData>
      <sheetData sheetId="6917">
        <row r="9">
          <cell r="A9" t="str">
            <v>A</v>
          </cell>
        </row>
      </sheetData>
      <sheetData sheetId="6918">
        <row r="9">
          <cell r="A9" t="str">
            <v>A</v>
          </cell>
        </row>
      </sheetData>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row r="9">
          <cell r="A9" t="str">
            <v>A</v>
          </cell>
        </row>
      </sheetData>
      <sheetData sheetId="6927">
        <row r="9">
          <cell r="A9" t="str">
            <v>A</v>
          </cell>
        </row>
      </sheetData>
      <sheetData sheetId="6928">
        <row r="9">
          <cell r="A9" t="str">
            <v>A</v>
          </cell>
        </row>
      </sheetData>
      <sheetData sheetId="6929">
        <row r="9">
          <cell r="A9" t="str">
            <v>A</v>
          </cell>
        </row>
      </sheetData>
      <sheetData sheetId="6930">
        <row r="9">
          <cell r="A9" t="str">
            <v>A</v>
          </cell>
        </row>
      </sheetData>
      <sheetData sheetId="6931">
        <row r="9">
          <cell r="A9" t="str">
            <v>A</v>
          </cell>
        </row>
      </sheetData>
      <sheetData sheetId="6932">
        <row r="9">
          <cell r="A9" t="str">
            <v>A</v>
          </cell>
        </row>
      </sheetData>
      <sheetData sheetId="6933">
        <row r="9">
          <cell r="A9" t="str">
            <v>A</v>
          </cell>
        </row>
      </sheetData>
      <sheetData sheetId="6934">
        <row r="9">
          <cell r="A9" t="str">
            <v>A</v>
          </cell>
        </row>
      </sheetData>
      <sheetData sheetId="6935">
        <row r="9">
          <cell r="A9" t="str">
            <v>A</v>
          </cell>
        </row>
      </sheetData>
      <sheetData sheetId="6936">
        <row r="9">
          <cell r="A9" t="str">
            <v>A</v>
          </cell>
        </row>
      </sheetData>
      <sheetData sheetId="6937">
        <row r="9">
          <cell r="A9" t="str">
            <v>A</v>
          </cell>
        </row>
      </sheetData>
      <sheetData sheetId="6938">
        <row r="9">
          <cell r="A9" t="str">
            <v>A</v>
          </cell>
        </row>
      </sheetData>
      <sheetData sheetId="6939">
        <row r="9">
          <cell r="A9" t="str">
            <v>A</v>
          </cell>
        </row>
      </sheetData>
      <sheetData sheetId="6940">
        <row r="9">
          <cell r="A9" t="str">
            <v>A</v>
          </cell>
        </row>
      </sheetData>
      <sheetData sheetId="6941">
        <row r="9">
          <cell r="A9" t="str">
            <v>A</v>
          </cell>
        </row>
      </sheetData>
      <sheetData sheetId="6942">
        <row r="9">
          <cell r="A9" t="str">
            <v>A</v>
          </cell>
        </row>
      </sheetData>
      <sheetData sheetId="6943">
        <row r="9">
          <cell r="A9" t="str">
            <v>A</v>
          </cell>
        </row>
      </sheetData>
      <sheetData sheetId="6944">
        <row r="9">
          <cell r="A9" t="str">
            <v>A</v>
          </cell>
        </row>
      </sheetData>
      <sheetData sheetId="6945">
        <row r="9">
          <cell r="A9" t="str">
            <v>A</v>
          </cell>
        </row>
      </sheetData>
      <sheetData sheetId="6946">
        <row r="9">
          <cell r="A9" t="str">
            <v>A</v>
          </cell>
        </row>
      </sheetData>
      <sheetData sheetId="6947">
        <row r="9">
          <cell r="A9" t="str">
            <v>A</v>
          </cell>
        </row>
      </sheetData>
      <sheetData sheetId="6948">
        <row r="9">
          <cell r="A9" t="str">
            <v>A</v>
          </cell>
        </row>
      </sheetData>
      <sheetData sheetId="6949">
        <row r="9">
          <cell r="A9" t="str">
            <v>A</v>
          </cell>
        </row>
      </sheetData>
      <sheetData sheetId="6950">
        <row r="9">
          <cell r="A9" t="str">
            <v>A</v>
          </cell>
        </row>
      </sheetData>
      <sheetData sheetId="6951">
        <row r="9">
          <cell r="A9" t="str">
            <v>A</v>
          </cell>
        </row>
      </sheetData>
      <sheetData sheetId="6952">
        <row r="9">
          <cell r="A9" t="str">
            <v>A</v>
          </cell>
        </row>
      </sheetData>
      <sheetData sheetId="6953">
        <row r="9">
          <cell r="A9" t="str">
            <v>A</v>
          </cell>
        </row>
      </sheetData>
      <sheetData sheetId="6954">
        <row r="9">
          <cell r="A9" t="str">
            <v>A</v>
          </cell>
        </row>
      </sheetData>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row r="9">
          <cell r="A9" t="str">
            <v>A</v>
          </cell>
        </row>
      </sheetData>
      <sheetData sheetId="6969">
        <row r="9">
          <cell r="A9" t="str">
            <v>A</v>
          </cell>
        </row>
      </sheetData>
      <sheetData sheetId="6970">
        <row r="9">
          <cell r="A9" t="str">
            <v>A</v>
          </cell>
        </row>
      </sheetData>
      <sheetData sheetId="6971">
        <row r="9">
          <cell r="A9" t="str">
            <v>A</v>
          </cell>
        </row>
      </sheetData>
      <sheetData sheetId="6972">
        <row r="9">
          <cell r="A9" t="str">
            <v>A</v>
          </cell>
        </row>
      </sheetData>
      <sheetData sheetId="6973">
        <row r="9">
          <cell r="A9" t="str">
            <v>A</v>
          </cell>
        </row>
      </sheetData>
      <sheetData sheetId="6974">
        <row r="9">
          <cell r="A9" t="str">
            <v>A</v>
          </cell>
        </row>
      </sheetData>
      <sheetData sheetId="6975">
        <row r="9">
          <cell r="A9" t="str">
            <v>A</v>
          </cell>
        </row>
      </sheetData>
      <sheetData sheetId="6976">
        <row r="9">
          <cell r="A9" t="str">
            <v>A</v>
          </cell>
        </row>
      </sheetData>
      <sheetData sheetId="6977">
        <row r="9">
          <cell r="A9" t="str">
            <v>A</v>
          </cell>
        </row>
      </sheetData>
      <sheetData sheetId="6978">
        <row r="9">
          <cell r="A9" t="str">
            <v>A</v>
          </cell>
        </row>
      </sheetData>
      <sheetData sheetId="6979">
        <row r="4">
          <cell r="A4" t="str">
            <v>BẢNG TÍNH TOÁN, ĐO BÓC KHỐI LƯỢNG HOÀN THÀNH ĐƯA VÀO QUYẾT TOÁN</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4">
          <cell r="A4" t="str">
            <v>BẢNG TÍNH TOÁN, ĐO BÓC KHỐI LƯỢNG HOÀN THÀNH ĐƯA VÀO QUYẾT TOÁN</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4">
          <cell r="A4" t="str">
            <v>BẢNG TÍNH TOÁN, ĐO BÓC KHỐI LƯỢNG HOÀN THÀNH ĐƯA VÀO QUYẾT TOÁN</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4">
          <cell r="A4" t="str">
            <v>BẢNG TÍNH TOÁN, ĐO BÓC KHỐI LƯỢNG HOÀN THÀNH ĐƯA VÀO QUYẾT TOÁN</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4">
          <cell r="A4" t="str">
            <v>BẢNG TÍNH TOÁN, ĐO BÓC KHỐI LƯỢNG HOÀN THÀNH ĐƯA VÀO QUYẾT TOÁN</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4">
          <cell r="A4" t="str">
            <v>BẢNG TÍNH TOÁN, ĐO BÓC KHỐI LƯỢNG HOÀN THÀNH ĐƯA VÀO QUYẾT TOÁN</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4">
          <cell r="A4" t="str">
            <v>BẢNG TÍNH TOÁN, ĐO BÓC KHỐI LƯỢNG HOÀN THÀNH ĐƯA VÀO QUYẾT TOÁN</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4">
          <cell r="A4" t="str">
            <v>BẢNG TÍNH TOÁN, ĐO BÓC KHỐI LƯỢNG HOÀN THÀNH ĐƯA VÀO QUYẾT TOÁN</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4">
          <cell r="A4" t="str">
            <v>BẢNG TÍNH TOÁN, ĐO BÓC KHỐI LƯỢNG HOÀN THÀNH ĐƯA VÀO QUYẾT TOÁN</v>
          </cell>
        </row>
      </sheetData>
      <sheetData sheetId="7273">
        <row r="4">
          <cell r="A4" t="str">
            <v>BẢNG TÍNH TOÁN, ĐO BÓC KHỐI LƯỢNG HOÀN THÀNH ĐƯA VÀO QUYẾT TOÁN</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4">
          <cell r="A4" t="str">
            <v>BẢNG TÍNH TOÁN, ĐO BÓC KHỐI LƯỢNG HOÀN THÀNH ĐƯA VÀO QUYẾT TOÁN</v>
          </cell>
        </row>
      </sheetData>
      <sheetData sheetId="7291">
        <row r="4">
          <cell r="A4" t="str">
            <v>BẢNG TÍNH TOÁN, ĐO BÓC KHỐI LƯỢNG HOÀN THÀNH ĐƯA VÀO QUYẾT TOÁN</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4">
          <cell r="A4" t="str">
            <v>BẢNG TÍNH TOÁN, ĐO BÓC KHỐI LƯỢNG HOÀN THÀNH ĐƯA VÀO QUYẾT TOÁN</v>
          </cell>
        </row>
      </sheetData>
      <sheetData sheetId="7423">
        <row r="4">
          <cell r="A4" t="str">
            <v>BẢNG TÍNH TOÁN, ĐO BÓC KHỐI LƯỢNG HOÀN THÀNH ĐƯA VÀO QUYẾT TOÁN</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4">
          <cell r="A4" t="str">
            <v>BẢNG TÍNH TOÁN, ĐO BÓC KHỐI LƯỢNG HOÀN THÀNH ĐƯA VÀO QUYẾT TOÁN</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4">
          <cell r="A4" t="str">
            <v>BẢNG TÍNH TOÁN, ĐO BÓC KHỐI LƯỢNG HOÀN THÀNH ĐƯA VÀO QUYẾT TOÁN</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4">
          <cell r="A4" t="str">
            <v>BẢNG TÍNH TOÁN, ĐO BÓC KHỐI LƯỢNG HOÀN THÀNH ĐƯA VÀO QUYẾT TOÁN</v>
          </cell>
        </row>
      </sheetData>
      <sheetData sheetId="7441">
        <row r="4">
          <cell r="A4" t="str">
            <v>BẢNG TÍNH TOÁN, ĐO BÓC KHỐI LƯỢNG HOÀN THÀNH ĐƯA VÀO QUYẾT TOÁN</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4">
          <cell r="A4" t="str">
            <v>BẢNG TÍNH TOÁN, ĐO BÓC KHỐI LƯỢNG HOÀN THÀNH ĐƯA VÀO QUYẾT TOÁN</v>
          </cell>
        </row>
      </sheetData>
      <sheetData sheetId="7448">
        <row r="4">
          <cell r="A4" t="str">
            <v>BẢNG TÍNH TOÁN, ĐO BÓC KHỐI LƯỢNG HOÀN THÀNH ĐƯA VÀO QUYẾT TOÁN</v>
          </cell>
        </row>
      </sheetData>
      <sheetData sheetId="7449">
        <row r="9">
          <cell r="A9" t="str">
            <v>A</v>
          </cell>
        </row>
      </sheetData>
      <sheetData sheetId="7450">
        <row r="9">
          <cell r="A9" t="str">
            <v>A</v>
          </cell>
        </row>
      </sheetData>
      <sheetData sheetId="7451">
        <row r="9">
          <cell r="A9" t="str">
            <v>A</v>
          </cell>
        </row>
      </sheetData>
      <sheetData sheetId="7452">
        <row r="4">
          <cell r="A4" t="str">
            <v>BẢNG TÍNH TOÁN, ĐO BÓC KHỐI LƯỢNG HOÀN THÀNH ĐƯA VÀO QUYẾT TOÁN</v>
          </cell>
        </row>
      </sheetData>
      <sheetData sheetId="7453">
        <row r="9">
          <cell r="A9" t="str">
            <v>A</v>
          </cell>
        </row>
      </sheetData>
      <sheetData sheetId="7454">
        <row r="4">
          <cell r="A4" t="str">
            <v>BẢNG TÍNH TOÁN, ĐO BÓC KHỐI LƯỢNG HOÀN THÀNH ĐƯA VÀO QUYẾT TOÁN</v>
          </cell>
        </row>
      </sheetData>
      <sheetData sheetId="7455">
        <row r="9">
          <cell r="A9" t="str">
            <v>A</v>
          </cell>
        </row>
      </sheetData>
      <sheetData sheetId="7456">
        <row r="4">
          <cell r="A4" t="str">
            <v>BẢNG TÍNH TOÁN, ĐO BÓC KHỐI LƯỢNG HOÀN THÀNH ĐƯA VÀO QUYẾT TOÁN</v>
          </cell>
        </row>
      </sheetData>
      <sheetData sheetId="7457">
        <row r="4">
          <cell r="A4" t="str">
            <v>BẢNG TÍNH TOÁN, ĐO BÓC KHỐI LƯỢNG HOÀN THÀNH ĐƯA VÀO QUYẾT TOÁN</v>
          </cell>
        </row>
      </sheetData>
      <sheetData sheetId="7458">
        <row r="9">
          <cell r="A9" t="str">
            <v>A</v>
          </cell>
        </row>
      </sheetData>
      <sheetData sheetId="7459">
        <row r="4">
          <cell r="A4" t="str">
            <v>BẢNG TÍNH TOÁN, ĐO BÓC KHỐI LƯỢNG HOÀN THÀNH ĐƯA VÀO QUYẾT TOÁN</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4">
          <cell r="A4" t="str">
            <v>BẢNG TÍNH TOÁN, ĐO BÓC KHỐI LƯỢNG HOÀN THÀNH ĐƯA VÀO QUYẾT TOÁN</v>
          </cell>
        </row>
      </sheetData>
      <sheetData sheetId="7466">
        <row r="4">
          <cell r="A4" t="str">
            <v>BẢNG TÍNH TOÁN, ĐO BÓC KHỐI LƯỢNG HOÀN THÀNH ĐƯA VÀO QUYẾT TOÁN</v>
          </cell>
        </row>
      </sheetData>
      <sheetData sheetId="7467">
        <row r="4">
          <cell r="A4" t="str">
            <v>BẢNG TÍNH TOÁN, ĐO BÓC KHỐI LƯỢNG HOÀN THÀNH ĐƯA VÀO QUYẾT TOÁN</v>
          </cell>
        </row>
      </sheetData>
      <sheetData sheetId="7468">
        <row r="4">
          <cell r="A4" t="str">
            <v>BẢNG TÍNH TOÁN, ĐO BÓC KHỐI LƯỢNG HOÀN THÀNH ĐƯA VÀO QUYẾT TOÁN</v>
          </cell>
        </row>
      </sheetData>
      <sheetData sheetId="7469">
        <row r="9">
          <cell r="A9" t="str">
            <v>A</v>
          </cell>
        </row>
      </sheetData>
      <sheetData sheetId="7470">
        <row r="9">
          <cell r="A9" t="str">
            <v>A</v>
          </cell>
        </row>
      </sheetData>
      <sheetData sheetId="7471">
        <row r="9">
          <cell r="A9" t="str">
            <v>A</v>
          </cell>
        </row>
      </sheetData>
      <sheetData sheetId="7472">
        <row r="4">
          <cell r="A4" t="str">
            <v>BẢNG TÍNH TOÁN, ĐO BÓC KHỐI LƯỢNG HOÀN THÀNH ĐƯA VÀO QUYẾT TOÁN</v>
          </cell>
        </row>
      </sheetData>
      <sheetData sheetId="7473">
        <row r="4">
          <cell r="A4" t="str">
            <v>BẢNG TÍNH TOÁN, ĐO BÓC KHỐI LƯỢNG HOÀN THÀNH ĐƯA VÀO QUYẾT TOÁN</v>
          </cell>
        </row>
      </sheetData>
      <sheetData sheetId="7474">
        <row r="4">
          <cell r="A4" t="str">
            <v>BẢNG TÍNH TOÁN, ĐO BÓC KHỐI LƯỢNG HOÀN THÀNH ĐƯA VÀO QUYẾT TOÁN</v>
          </cell>
        </row>
      </sheetData>
      <sheetData sheetId="7475">
        <row r="4">
          <cell r="A4" t="str">
            <v>BẢNG TÍNH TOÁN, ĐO BÓC KHỐI LƯỢNG HOÀN THÀNH ĐƯA VÀO QUYẾT TOÁN</v>
          </cell>
        </row>
      </sheetData>
      <sheetData sheetId="7476">
        <row r="9">
          <cell r="A9" t="str">
            <v>A</v>
          </cell>
        </row>
      </sheetData>
      <sheetData sheetId="7477">
        <row r="4">
          <cell r="A4" t="str">
            <v>BẢNG TÍNH TOÁN, ĐO BÓC KHỐI LƯỢNG HOÀN THÀNH ĐƯA VÀO QUYẾT TOÁN</v>
          </cell>
        </row>
      </sheetData>
      <sheetData sheetId="7478">
        <row r="9">
          <cell r="A9" t="str">
            <v>A</v>
          </cell>
        </row>
      </sheetData>
      <sheetData sheetId="7479">
        <row r="4">
          <cell r="A4" t="str">
            <v>BẢNG TÍNH TOÁN, ĐO BÓC KHỐI LƯỢNG HOÀN THÀNH ĐƯA VÀO QUYẾT TOÁN</v>
          </cell>
        </row>
      </sheetData>
      <sheetData sheetId="7480">
        <row r="4">
          <cell r="A4" t="str">
            <v>BẢNG TÍNH TOÁN, ĐO BÓC KHỐI LƯỢNG HOÀN THÀNH ĐƯA VÀO QUYẾT TOÁN</v>
          </cell>
        </row>
      </sheetData>
      <sheetData sheetId="7481">
        <row r="9">
          <cell r="A9" t="str">
            <v>A</v>
          </cell>
        </row>
      </sheetData>
      <sheetData sheetId="7482">
        <row r="9">
          <cell r="A9" t="str">
            <v>A</v>
          </cell>
        </row>
      </sheetData>
      <sheetData sheetId="7483">
        <row r="4">
          <cell r="A4" t="str">
            <v>BẢNG TÍNH TOÁN, ĐO BÓC KHỐI LƯỢNG HOÀN THÀNH ĐƯA VÀO QUYẾT TOÁN</v>
          </cell>
        </row>
      </sheetData>
      <sheetData sheetId="7484">
        <row r="4">
          <cell r="A4" t="str">
            <v>BẢNG TÍNH TOÁN, ĐO BÓC KHỐI LƯỢNG HOÀN THÀNH ĐƯA VÀO QUYẾT TOÁN</v>
          </cell>
        </row>
      </sheetData>
      <sheetData sheetId="7485">
        <row r="4">
          <cell r="A4" t="str">
            <v>BẢNG TÍNH TOÁN, ĐO BÓC KHỐI LƯỢNG HOÀN THÀNH ĐƯA VÀO QUYẾT TOÁN</v>
          </cell>
        </row>
      </sheetData>
      <sheetData sheetId="7486">
        <row r="4">
          <cell r="A4" t="str">
            <v>BẢNG TÍNH TOÁN, ĐO BÓC KHỐI LƯỢNG HOÀN THÀNH ĐƯA VÀO QUYẾT TOÁN</v>
          </cell>
        </row>
      </sheetData>
      <sheetData sheetId="7487">
        <row r="9">
          <cell r="A9" t="str">
            <v>A</v>
          </cell>
        </row>
      </sheetData>
      <sheetData sheetId="7488">
        <row r="4">
          <cell r="A4" t="str">
            <v>BẢNG TÍNH TOÁN, ĐO BÓC KHỐI LƯỢNG HOÀN THÀNH ĐƯA VÀO QUYẾT TOÁN</v>
          </cell>
        </row>
      </sheetData>
      <sheetData sheetId="7489">
        <row r="4">
          <cell r="A4" t="str">
            <v>BẢNG TÍNH TOÁN, ĐO BÓC KHỐI LƯỢNG HOÀN THÀNH ĐƯA VÀO QUYẾT TOÁN</v>
          </cell>
        </row>
      </sheetData>
      <sheetData sheetId="7490">
        <row r="9">
          <cell r="A9" t="str">
            <v>A</v>
          </cell>
        </row>
      </sheetData>
      <sheetData sheetId="7491">
        <row r="4">
          <cell r="A4" t="str">
            <v>BẢNG TÍNH TOÁN, ĐO BÓC KHỐI LƯỢNG HOÀN THÀNH ĐƯA VÀO QUYẾT TOÁN</v>
          </cell>
        </row>
      </sheetData>
      <sheetData sheetId="7492">
        <row r="4">
          <cell r="A4" t="str">
            <v>BẢNG TÍNH TOÁN, ĐO BÓC KHỐI LƯỢNG HOÀN THÀNH ĐƯA VÀO QUYẾT TOÁN</v>
          </cell>
        </row>
      </sheetData>
      <sheetData sheetId="7493">
        <row r="4">
          <cell r="A4" t="str">
            <v>BẢNG TÍNH TOÁN, ĐO BÓC KHỐI LƯỢNG HOÀN THÀNH ĐƯA VÀO QUYẾT TOÁN</v>
          </cell>
        </row>
      </sheetData>
      <sheetData sheetId="7494">
        <row r="9">
          <cell r="A9" t="str">
            <v>A</v>
          </cell>
        </row>
      </sheetData>
      <sheetData sheetId="7495">
        <row r="9">
          <cell r="A9" t="str">
            <v>A</v>
          </cell>
        </row>
      </sheetData>
      <sheetData sheetId="7496">
        <row r="9">
          <cell r="A9" t="str">
            <v>A</v>
          </cell>
        </row>
      </sheetData>
      <sheetData sheetId="7497">
        <row r="4">
          <cell r="A4" t="str">
            <v>BẢNG TÍNH TOÁN, ĐO BÓC KHỐI LƯỢNG HOÀN THÀNH ĐƯA VÀO QUYẾT TOÁN</v>
          </cell>
        </row>
      </sheetData>
      <sheetData sheetId="7498">
        <row r="4">
          <cell r="A4" t="str">
            <v>BẢNG TÍNH TOÁN, ĐO BÓC KHỐI LƯỢNG HOÀN THÀNH ĐƯA VÀO QUYẾT TOÁN</v>
          </cell>
        </row>
      </sheetData>
      <sheetData sheetId="7499">
        <row r="9">
          <cell r="A9" t="str">
            <v>A</v>
          </cell>
        </row>
      </sheetData>
      <sheetData sheetId="7500">
        <row r="4">
          <cell r="A4" t="str">
            <v>BẢNG TÍNH TOÁN, ĐO BÓC KHỐI LƯỢNG HOÀN THÀNH ĐƯA VÀO QUYẾT TOÁN</v>
          </cell>
        </row>
      </sheetData>
      <sheetData sheetId="7501">
        <row r="4">
          <cell r="A4" t="str">
            <v>BẢNG TÍNH TOÁN, ĐO BÓC KHỐI LƯỢNG HOÀN THÀNH ĐƯA VÀO QUYẾT TOÁN</v>
          </cell>
        </row>
      </sheetData>
      <sheetData sheetId="7502">
        <row r="4">
          <cell r="A4" t="str">
            <v>BẢNG TÍNH TOÁN, ĐO BÓC KHỐI LƯỢNG HOÀN THÀNH ĐƯA VÀO QUYẾT TOÁN</v>
          </cell>
        </row>
      </sheetData>
      <sheetData sheetId="7503">
        <row r="9">
          <cell r="A9" t="str">
            <v>A</v>
          </cell>
        </row>
      </sheetData>
      <sheetData sheetId="7504">
        <row r="9">
          <cell r="A9" t="str">
            <v>A</v>
          </cell>
        </row>
      </sheetData>
      <sheetData sheetId="7505">
        <row r="9">
          <cell r="A9" t="str">
            <v>A</v>
          </cell>
        </row>
      </sheetData>
      <sheetData sheetId="7506">
        <row r="4">
          <cell r="A4" t="str">
            <v>BẢNG TÍNH TOÁN, ĐO BÓC KHỐI LƯỢNG HOÀN THÀNH ĐƯA VÀO QUYẾT TOÁN</v>
          </cell>
        </row>
      </sheetData>
      <sheetData sheetId="7507">
        <row r="4">
          <cell r="A4" t="str">
            <v>BẢNG TÍNH TOÁN, ĐO BÓC KHỐI LƯỢNG HOÀN THÀNH ĐƯA VÀO QUYẾT TOÁN</v>
          </cell>
        </row>
      </sheetData>
      <sheetData sheetId="7508">
        <row r="9">
          <cell r="A9" t="str">
            <v>A</v>
          </cell>
        </row>
      </sheetData>
      <sheetData sheetId="7509">
        <row r="9">
          <cell r="A9" t="str">
            <v>A</v>
          </cell>
        </row>
      </sheetData>
      <sheetData sheetId="7510">
        <row r="4">
          <cell r="A4" t="str">
            <v>BẢNG TÍNH TOÁN, ĐO BÓC KHỐI LƯỢNG HOÀN THÀNH ĐƯA VÀO QUYẾT TOÁN</v>
          </cell>
        </row>
      </sheetData>
      <sheetData sheetId="7511">
        <row r="4">
          <cell r="A4" t="str">
            <v>BẢNG TÍNH TOÁN, ĐO BÓC KHỐI LƯỢNG HOÀN THÀNH ĐƯA VÀO QUYẾT TOÁN</v>
          </cell>
        </row>
      </sheetData>
      <sheetData sheetId="7512">
        <row r="4">
          <cell r="A4" t="str">
            <v>BẢNG TÍNH TOÁN, ĐO BÓC KHỐI LƯỢNG HOÀN THÀNH ĐƯA VÀO QUYẾT TOÁN</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4">
          <cell r="A4" t="str">
            <v>BẢNG TÍNH TOÁN, ĐO BÓC KHỐI LƯỢNG HOÀN THÀNH ĐƯA VÀO QUYẾT TOÁN</v>
          </cell>
        </row>
      </sheetData>
      <sheetData sheetId="7518">
        <row r="4">
          <cell r="A4" t="str">
            <v>BẢNG TÍNH TOÁN, ĐO BÓC KHỐI LƯỢNG HOÀN THÀNH ĐƯA VÀO QUYẾT TOÁN</v>
          </cell>
        </row>
      </sheetData>
      <sheetData sheetId="7519">
        <row r="4">
          <cell r="A4" t="str">
            <v>BẢNG TÍNH TOÁN, ĐO BÓC KHỐI LƯỢNG HOÀN THÀNH ĐƯA VÀO QUYẾT TOÁN</v>
          </cell>
        </row>
      </sheetData>
      <sheetData sheetId="7520">
        <row r="4">
          <cell r="A4" t="str">
            <v>BẢNG TÍNH TOÁN, ĐO BÓC KHỐI LƯỢNG HOÀN THÀNH ĐƯA VÀO QUYẾT TOÁN</v>
          </cell>
        </row>
      </sheetData>
      <sheetData sheetId="7521">
        <row r="4">
          <cell r="A4" t="str">
            <v>BẢNG TÍNH TOÁN, ĐO BÓC KHỐI LƯỢNG HOÀN THÀNH ĐƯA VÀO QUYẾT TOÁN</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4">
          <cell r="A4" t="str">
            <v>BẢNG TÍNH TOÁN, ĐO BÓC KHỐI LƯỢNG HOÀN THÀNH ĐƯA VÀO QUYẾT TOÁN</v>
          </cell>
        </row>
      </sheetData>
      <sheetData sheetId="7527">
        <row r="4">
          <cell r="A4" t="str">
            <v>BẢNG TÍNH TOÁN, ĐO BÓC KHỐI LƯỢNG HOÀN THÀNH ĐƯA VÀO QUYẾT TOÁN</v>
          </cell>
        </row>
      </sheetData>
      <sheetData sheetId="7528">
        <row r="4">
          <cell r="A4" t="str">
            <v>BẢNG TÍNH TOÁN, ĐO BÓC KHỐI LƯỢNG HOÀN THÀNH ĐƯA VÀO QUYẾT TOÁN</v>
          </cell>
        </row>
      </sheetData>
      <sheetData sheetId="7529">
        <row r="4">
          <cell r="A4" t="str">
            <v>BẢNG TÍNH TOÁN, ĐO BÓC KHỐI LƯỢNG HOÀN THÀNH ĐƯA VÀO QUYẾT TOÁN</v>
          </cell>
        </row>
      </sheetData>
      <sheetData sheetId="7530">
        <row r="4">
          <cell r="A4" t="str">
            <v>BẢNG TÍNH TOÁN, ĐO BÓC KHỐI LƯỢNG HOÀN THÀNH ĐƯA VÀO QUYẾT TOÁN</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4">
          <cell r="A4" t="str">
            <v>BẢNG TÍNH TOÁN, ĐO BÓC KHỐI LƯỢNG HOÀN THÀNH ĐƯA VÀO QUYẾT TOÁN</v>
          </cell>
        </row>
      </sheetData>
      <sheetData sheetId="7536">
        <row r="4">
          <cell r="A4" t="str">
            <v>BẢNG TÍNH TOÁN, ĐO BÓC KHỐI LƯỢNG HOÀN THÀNH ĐƯA VÀO QUYẾT TOÁN</v>
          </cell>
        </row>
      </sheetData>
      <sheetData sheetId="7537">
        <row r="9">
          <cell r="A9" t="str">
            <v>A</v>
          </cell>
        </row>
      </sheetData>
      <sheetData sheetId="7538">
        <row r="4">
          <cell r="A4" t="str">
            <v>BẢNG TÍNH TOÁN, ĐO BÓC KHỐI LƯỢNG HOÀN THÀNH ĐƯA VÀO QUYẾT TOÁN</v>
          </cell>
        </row>
      </sheetData>
      <sheetData sheetId="7539">
        <row r="4">
          <cell r="A4" t="str">
            <v>BẢNG TÍNH TOÁN, ĐO BÓC KHỐI LƯỢNG HOÀN THÀNH ĐƯA VÀO QUYẾT TOÁN</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4">
          <cell r="A4" t="str">
            <v>BẢNG TÍNH TOÁN, ĐO BÓC KHỐI LƯỢNG HOÀN THÀNH ĐƯA VÀO QUYẾT TOÁN</v>
          </cell>
        </row>
      </sheetData>
      <sheetData sheetId="7545">
        <row r="4">
          <cell r="A4" t="str">
            <v>BẢNG TÍNH TOÁN, ĐO BÓC KHỐI LƯỢNG HOÀN THÀNH ĐƯA VÀO QUYẾT TOÁN</v>
          </cell>
        </row>
      </sheetData>
      <sheetData sheetId="7546">
        <row r="4">
          <cell r="A4" t="str">
            <v>BẢNG TÍNH TOÁN, ĐO BÓC KHỐI LƯỢNG HOÀN THÀNH ĐƯA VÀO QUYẾT TOÁN</v>
          </cell>
        </row>
      </sheetData>
      <sheetData sheetId="7547">
        <row r="4">
          <cell r="A4" t="str">
            <v>BẢNG TÍNH TOÁN, ĐO BÓC KHỐI LƯỢNG HOÀN THÀNH ĐƯA VÀO QUYẾT TOÁN</v>
          </cell>
        </row>
      </sheetData>
      <sheetData sheetId="7548">
        <row r="9">
          <cell r="A9" t="str">
            <v>A</v>
          </cell>
        </row>
      </sheetData>
      <sheetData sheetId="7549">
        <row r="9">
          <cell r="A9" t="str">
            <v>A</v>
          </cell>
        </row>
      </sheetData>
      <sheetData sheetId="7550">
        <row r="4">
          <cell r="A4" t="str">
            <v>BẢNG TÍNH TOÁN, ĐO BÓC KHỐI LƯỢNG HOÀN THÀNH ĐƯA VÀO QUYẾT TOÁN</v>
          </cell>
        </row>
      </sheetData>
      <sheetData sheetId="7551">
        <row r="4">
          <cell r="A4" t="str">
            <v>BẢNG TÍNH TOÁN, ĐO BÓC KHỐI LƯỢNG HOÀN THÀNH ĐƯA VÀO QUYẾT TOÁN</v>
          </cell>
        </row>
      </sheetData>
      <sheetData sheetId="7552">
        <row r="4">
          <cell r="A4" t="str">
            <v>BẢNG TÍNH TOÁN, ĐO BÓC KHỐI LƯỢNG HOÀN THÀNH ĐƯA VÀO QUYẾT TOÁN</v>
          </cell>
        </row>
      </sheetData>
      <sheetData sheetId="7553">
        <row r="4">
          <cell r="A4" t="str">
            <v>BẢNG TÍNH TOÁN, ĐO BÓC KHỐI LƯỢNG HOÀN THÀNH ĐƯA VÀO QUYẾT TOÁN</v>
          </cell>
        </row>
      </sheetData>
      <sheetData sheetId="7554">
        <row r="4">
          <cell r="A4" t="str">
            <v>BẢNG TÍNH TOÁN, ĐO BÓC KHỐI LƯỢNG HOÀN THÀNH ĐƯA VÀO QUYẾT TOÁN</v>
          </cell>
        </row>
      </sheetData>
      <sheetData sheetId="7555">
        <row r="4">
          <cell r="A4" t="str">
            <v>BẢNG TÍNH TOÁN, ĐO BÓC KHỐI LƯỢNG HOÀN THÀNH ĐƯA VÀO QUYẾT TOÁN</v>
          </cell>
        </row>
      </sheetData>
      <sheetData sheetId="7556">
        <row r="4">
          <cell r="A4" t="str">
            <v>BẢNG TÍNH TOÁN, ĐO BÓC KHỐI LƯỢNG HOÀN THÀNH ĐƯA VÀO QUYẾT TOÁN</v>
          </cell>
        </row>
      </sheetData>
      <sheetData sheetId="7557">
        <row r="4">
          <cell r="A4" t="str">
            <v>BẢNG TÍNH TOÁN, ĐO BÓC KHỐI LƯỢNG HOÀN THÀNH ĐƯA VÀO QUYẾT TOÁN</v>
          </cell>
        </row>
      </sheetData>
      <sheetData sheetId="7558">
        <row r="4">
          <cell r="A4" t="str">
            <v>BẢNG TÍNH TOÁN, ĐO BÓC KHỐI LƯỢNG HOÀN THÀNH ĐƯA VÀO QUYẾT TOÁN</v>
          </cell>
        </row>
      </sheetData>
      <sheetData sheetId="7559">
        <row r="4">
          <cell r="A4" t="str">
            <v>BẢNG TÍNH TOÁN, ĐO BÓC KHỐI LƯỢNG HOÀN THÀNH ĐƯA VÀO QUYẾT TOÁN</v>
          </cell>
        </row>
      </sheetData>
      <sheetData sheetId="7560">
        <row r="4">
          <cell r="A4" t="str">
            <v>BẢNG TÍNH TOÁN, ĐO BÓC KHỐI LƯỢNG HOÀN THÀNH ĐƯA VÀO QUYẾT TOÁN</v>
          </cell>
        </row>
      </sheetData>
      <sheetData sheetId="7561">
        <row r="4">
          <cell r="A4" t="str">
            <v>BẢNG TÍNH TOÁN, ĐO BÓC KHỐI LƯỢNG HOÀN THÀNH ĐƯA VÀO QUYẾT TOÁN</v>
          </cell>
        </row>
      </sheetData>
      <sheetData sheetId="7562">
        <row r="4">
          <cell r="A4" t="str">
            <v>BẢNG TÍNH TOÁN, ĐO BÓC KHỐI LƯỢNG HOÀN THÀNH ĐƯA VÀO QUYẾT TOÁN</v>
          </cell>
        </row>
      </sheetData>
      <sheetData sheetId="7563">
        <row r="4">
          <cell r="A4" t="str">
            <v>BẢNG TÍNH TOÁN, ĐO BÓC KHỐI LƯỢNG HOÀN THÀNH ĐƯA VÀO QUYẾT TOÁN</v>
          </cell>
        </row>
      </sheetData>
      <sheetData sheetId="7564">
        <row r="4">
          <cell r="A4" t="str">
            <v>BẢNG TÍNH TOÁN, ĐO BÓC KHỐI LƯỢNG HOÀN THÀNH ĐƯA VÀO QUYẾT TOÁN</v>
          </cell>
        </row>
      </sheetData>
      <sheetData sheetId="7565">
        <row r="4">
          <cell r="A4" t="str">
            <v>BẢNG TÍNH TOÁN, ĐO BÓC KHỐI LƯỢNG HOÀN THÀNH ĐƯA VÀO QUYẾT TOÁN</v>
          </cell>
        </row>
      </sheetData>
      <sheetData sheetId="7566">
        <row r="4">
          <cell r="A4" t="str">
            <v>BẢNG TÍNH TOÁN, ĐO BÓC KHỐI LƯỢNG HOÀN THÀNH ĐƯA VÀO QUYẾT TOÁN</v>
          </cell>
        </row>
      </sheetData>
      <sheetData sheetId="7567">
        <row r="4">
          <cell r="A4" t="str">
            <v>BẢNG TÍNH TOÁN, ĐO BÓC KHỐI LƯỢNG HOÀN THÀNH ĐƯA VÀO QUYẾT TOÁN</v>
          </cell>
        </row>
      </sheetData>
      <sheetData sheetId="7568">
        <row r="4">
          <cell r="A4" t="str">
            <v>BẢNG TÍNH TOÁN, ĐO BÓC KHỐI LƯỢNG HOÀN THÀNH ĐƯA VÀO QUYẾT TOÁN</v>
          </cell>
        </row>
      </sheetData>
      <sheetData sheetId="7569">
        <row r="4">
          <cell r="A4" t="str">
            <v>BẢNG TÍNH TOÁN, ĐO BÓC KHỐI LƯỢNG HOÀN THÀNH ĐƯA VÀO QUYẾT TOÁN</v>
          </cell>
        </row>
      </sheetData>
      <sheetData sheetId="7570">
        <row r="4">
          <cell r="A4" t="str">
            <v>BẢNG TÍNH TOÁN, ĐO BÓC KHỐI LƯỢNG HOÀN THÀNH ĐƯA VÀO QUYẾT TOÁN</v>
          </cell>
        </row>
      </sheetData>
      <sheetData sheetId="7571">
        <row r="4">
          <cell r="A4" t="str">
            <v>BẢNG TÍNH TOÁN, ĐO BÓC KHỐI LƯỢNG HOÀN THÀNH ĐƯA VÀO QUYẾT TOÁN</v>
          </cell>
        </row>
      </sheetData>
      <sheetData sheetId="7572">
        <row r="4">
          <cell r="A4" t="str">
            <v>BẢNG TÍNH TOÁN, ĐO BÓC KHỐI LƯỢNG HOÀN THÀNH ĐƯA VÀO QUYẾT TOÁN</v>
          </cell>
        </row>
      </sheetData>
      <sheetData sheetId="7573">
        <row r="4">
          <cell r="A4" t="str">
            <v>BẢNG TÍNH TOÁN, ĐO BÓC KHỐI LƯỢNG HOÀN THÀNH ĐƯA VÀO QUYẾT TOÁN</v>
          </cell>
        </row>
      </sheetData>
      <sheetData sheetId="7574">
        <row r="4">
          <cell r="A4" t="str">
            <v>BẢNG TÍNH TOÁN, ĐO BÓC KHỐI LƯỢNG HOÀN THÀNH ĐƯA VÀO QUYẾT TOÁN</v>
          </cell>
        </row>
      </sheetData>
      <sheetData sheetId="7575">
        <row r="4">
          <cell r="A4" t="str">
            <v>BẢNG TÍNH TOÁN, ĐO BÓC KHỐI LƯỢNG HOÀN THÀNH ĐƯA VÀO QUYẾT TOÁN</v>
          </cell>
        </row>
      </sheetData>
      <sheetData sheetId="7576">
        <row r="4">
          <cell r="A4" t="str">
            <v>BẢNG TÍNH TOÁN, ĐO BÓC KHỐI LƯỢNG HOÀN THÀNH ĐƯA VÀO QUYẾT TOÁN</v>
          </cell>
        </row>
      </sheetData>
      <sheetData sheetId="7577">
        <row r="4">
          <cell r="A4" t="str">
            <v>BẢNG TÍNH TOÁN, ĐO BÓC KHỐI LƯỢNG HOÀN THÀNH ĐƯA VÀO QUYẾT TOÁN</v>
          </cell>
        </row>
      </sheetData>
      <sheetData sheetId="7578">
        <row r="4">
          <cell r="A4" t="str">
            <v>BẢNG TÍNH TOÁN, ĐO BÓC KHỐI LƯỢNG HOÀN THÀNH ĐƯA VÀO QUYẾT TOÁN</v>
          </cell>
        </row>
      </sheetData>
      <sheetData sheetId="7579">
        <row r="4">
          <cell r="A4" t="str">
            <v>BẢNG TÍNH TOÁN, ĐO BÓC KHỐI LƯỢNG HOÀN THÀNH ĐƯA VÀO QUYẾT TOÁN</v>
          </cell>
        </row>
      </sheetData>
      <sheetData sheetId="7580">
        <row r="4">
          <cell r="A4" t="str">
            <v>BẢNG TÍNH TOÁN, ĐO BÓC KHỐI LƯỢNG HOÀN THÀNH ĐƯA VÀO QUYẾT TOÁN</v>
          </cell>
        </row>
      </sheetData>
      <sheetData sheetId="7581">
        <row r="4">
          <cell r="A4" t="str">
            <v>BẢNG TÍNH TOÁN, ĐO BÓC KHỐI LƯỢNG HOÀN THÀNH ĐƯA VÀO QUYẾT TOÁN</v>
          </cell>
        </row>
      </sheetData>
      <sheetData sheetId="7582">
        <row r="4">
          <cell r="A4" t="str">
            <v>BẢNG TÍNH TOÁN, ĐO BÓC KHỐI LƯỢNG HOÀN THÀNH ĐƯA VÀO QUYẾT TOÁN</v>
          </cell>
        </row>
      </sheetData>
      <sheetData sheetId="7583">
        <row r="4">
          <cell r="A4" t="str">
            <v>BẢNG TÍNH TOÁN, ĐO BÓC KHỐI LƯỢNG HOÀN THÀNH ĐƯA VÀO QUYẾT TOÁN</v>
          </cell>
        </row>
      </sheetData>
      <sheetData sheetId="7584">
        <row r="4">
          <cell r="A4" t="str">
            <v>BẢNG TÍNH TOÁN, ĐO BÓC KHỐI LƯỢNG HOÀN THÀNH ĐƯA VÀO QUYẾT TOÁN</v>
          </cell>
        </row>
      </sheetData>
      <sheetData sheetId="7585">
        <row r="4">
          <cell r="A4" t="str">
            <v>BẢNG TÍNH TOÁN, ĐO BÓC KHỐI LƯỢNG HOÀN THÀNH ĐƯA VÀO QUYẾT TOÁN</v>
          </cell>
        </row>
      </sheetData>
      <sheetData sheetId="7586">
        <row r="4">
          <cell r="A4" t="str">
            <v>BẢNG TÍNH TOÁN, ĐO BÓC KHỐI LƯỢNG HOÀN THÀNH ĐƯA VÀO QUYẾT TOÁN</v>
          </cell>
        </row>
      </sheetData>
      <sheetData sheetId="7587">
        <row r="4">
          <cell r="A4" t="str">
            <v>BẢNG TÍNH TOÁN, ĐO BÓC KHỐI LƯỢNG HOÀN THÀNH ĐƯA VÀO QUYẾT TOÁN</v>
          </cell>
        </row>
      </sheetData>
      <sheetData sheetId="7588">
        <row r="4">
          <cell r="A4" t="str">
            <v>BẢNG TÍNH TOÁN, ĐO BÓC KHỐI LƯỢNG HOÀN THÀNH ĐƯA VÀO QUYẾT TOÁN</v>
          </cell>
        </row>
      </sheetData>
      <sheetData sheetId="7589">
        <row r="4">
          <cell r="A4" t="str">
            <v>BẢNG TÍNH TOÁN, ĐO BÓC KHỐI LƯỢNG HOÀN THÀNH ĐƯA VÀO QUYẾT TOÁN</v>
          </cell>
        </row>
      </sheetData>
      <sheetData sheetId="7590">
        <row r="4">
          <cell r="A4" t="str">
            <v>BẢNG TÍNH TOÁN, ĐO BÓC KHỐI LƯỢNG HOÀN THÀNH ĐƯA VÀO QUYẾT TOÁN</v>
          </cell>
        </row>
      </sheetData>
      <sheetData sheetId="7591">
        <row r="4">
          <cell r="A4" t="str">
            <v>BẢNG TÍNH TOÁN, ĐO BÓC KHỐI LƯỢNG HOÀN THÀNH ĐƯA VÀO QUYẾT TOÁN</v>
          </cell>
        </row>
      </sheetData>
      <sheetData sheetId="7592">
        <row r="4">
          <cell r="A4" t="str">
            <v>BẢNG TÍNH TOÁN, ĐO BÓC KHỐI LƯỢNG HOÀN THÀNH ĐƯA VÀO QUYẾT TOÁN</v>
          </cell>
        </row>
      </sheetData>
      <sheetData sheetId="7593">
        <row r="4">
          <cell r="A4" t="str">
            <v>BẢNG TÍNH TOÁN, ĐO BÓC KHỐI LƯỢNG HOÀN THÀNH ĐƯA VÀO QUYẾT TOÁN</v>
          </cell>
        </row>
      </sheetData>
      <sheetData sheetId="7594">
        <row r="4">
          <cell r="A4" t="str">
            <v>BẢNG TÍNH TOÁN, ĐO BÓC KHỐI LƯỢNG HOÀN THÀNH ĐƯA VÀO QUYẾT TOÁN</v>
          </cell>
        </row>
      </sheetData>
      <sheetData sheetId="7595">
        <row r="4">
          <cell r="A4" t="str">
            <v>BẢNG TÍNH TOÁN, ĐO BÓC KHỐI LƯỢNG HOÀN THÀNH ĐƯA VÀO QUYẾT TOÁN</v>
          </cell>
        </row>
      </sheetData>
      <sheetData sheetId="7596">
        <row r="4">
          <cell r="A4" t="str">
            <v>BẢNG TÍNH TOÁN, ĐO BÓC KHỐI LƯỢNG HOÀN THÀNH ĐƯA VÀO QUYẾT TOÁN</v>
          </cell>
        </row>
      </sheetData>
      <sheetData sheetId="7597">
        <row r="4">
          <cell r="A4" t="str">
            <v>BẢNG TÍNH TOÁN, ĐO BÓC KHỐI LƯỢNG HOÀN THÀNH ĐƯA VÀO QUYẾT TOÁN</v>
          </cell>
        </row>
      </sheetData>
      <sheetData sheetId="7598">
        <row r="4">
          <cell r="A4" t="str">
            <v>BẢNG TÍNH TOÁN, ĐO BÓC KHỐI LƯỢNG HOÀN THÀNH ĐƯA VÀO QUYẾT TOÁN</v>
          </cell>
        </row>
      </sheetData>
      <sheetData sheetId="7599">
        <row r="4">
          <cell r="A4" t="str">
            <v>BẢNG TÍNH TOÁN, ĐO BÓC KHỐI LƯỢNG HOÀN THÀNH ĐƯA VÀO QUYẾT TOÁN</v>
          </cell>
        </row>
      </sheetData>
      <sheetData sheetId="7600">
        <row r="4">
          <cell r="A4" t="str">
            <v>BẢNG TÍNH TOÁN, ĐO BÓC KHỐI LƯỢNG HOÀN THÀNH ĐƯA VÀO QUYẾT TOÁN</v>
          </cell>
        </row>
      </sheetData>
      <sheetData sheetId="7601">
        <row r="4">
          <cell r="A4" t="str">
            <v>BẢNG TÍNH TOÁN, ĐO BÓC KHỐI LƯỢNG HOÀN THÀNH ĐƯA VÀO QUYẾT TOÁN</v>
          </cell>
        </row>
      </sheetData>
      <sheetData sheetId="7602">
        <row r="4">
          <cell r="A4" t="str">
            <v>BẢNG TÍNH TOÁN, ĐO BÓC KHỐI LƯỢNG HOÀN THÀNH ĐƯA VÀO QUYẾT TOÁN</v>
          </cell>
        </row>
      </sheetData>
      <sheetData sheetId="7603">
        <row r="4">
          <cell r="A4" t="str">
            <v>BẢNG TÍNH TOÁN, ĐO BÓC KHỐI LƯỢNG HOÀN THÀNH ĐƯA VÀO QUYẾT TOÁN</v>
          </cell>
        </row>
      </sheetData>
      <sheetData sheetId="7604">
        <row r="4">
          <cell r="A4" t="str">
            <v>BẢNG TÍNH TOÁN, ĐO BÓC KHỐI LƯỢNG HOÀN THÀNH ĐƯA VÀO QUYẾT TOÁN</v>
          </cell>
        </row>
      </sheetData>
      <sheetData sheetId="7605">
        <row r="9">
          <cell r="A9" t="str">
            <v>A</v>
          </cell>
        </row>
      </sheetData>
      <sheetData sheetId="7606">
        <row r="4">
          <cell r="A4" t="str">
            <v>BẢNG TÍNH TOÁN, ĐO BÓC KHỐI LƯỢNG HOÀN THÀNH ĐƯA VÀO QUYẾT TOÁN</v>
          </cell>
        </row>
      </sheetData>
      <sheetData sheetId="7607">
        <row r="4">
          <cell r="A4" t="str">
            <v>BẢNG TÍNH TOÁN, ĐO BÓC KHỐI LƯỢNG HOÀN THÀNH ĐƯA VÀO QUYẾT TOÁN</v>
          </cell>
        </row>
      </sheetData>
      <sheetData sheetId="7608">
        <row r="9">
          <cell r="A9" t="str">
            <v>A</v>
          </cell>
        </row>
      </sheetData>
      <sheetData sheetId="7609">
        <row r="4">
          <cell r="A4" t="str">
            <v>BẢNG TÍNH TOÁN, ĐO BÓC KHỐI LƯỢNG HOÀN THÀNH ĐƯA VÀO QUYẾT TOÁN</v>
          </cell>
        </row>
      </sheetData>
      <sheetData sheetId="7610">
        <row r="4">
          <cell r="A4" t="str">
            <v>BẢNG TÍNH TOÁN, ĐO BÓC KHỐI LƯỢNG HOÀN THÀNH ĐƯA VÀO QUYẾT TOÁN</v>
          </cell>
        </row>
      </sheetData>
      <sheetData sheetId="7611">
        <row r="9">
          <cell r="A9" t="str">
            <v>A</v>
          </cell>
        </row>
      </sheetData>
      <sheetData sheetId="7612">
        <row r="4">
          <cell r="A4" t="str">
            <v>BẢNG TÍNH TOÁN, ĐO BÓC KHỐI LƯỢNG HOÀN THÀNH ĐƯA VÀO QUYẾT TOÁN</v>
          </cell>
        </row>
      </sheetData>
      <sheetData sheetId="7613">
        <row r="4">
          <cell r="A4" t="str">
            <v>BẢNG TÍNH TOÁN, ĐO BÓC KHỐI LƯỢNG HOÀN THÀNH ĐƯA VÀO QUYẾT TOÁN</v>
          </cell>
        </row>
      </sheetData>
      <sheetData sheetId="7614">
        <row r="4">
          <cell r="A4" t="str">
            <v>BẢNG TÍNH TOÁN, ĐO BÓC KHỐI LƯỢNG HOÀN THÀNH ĐƯA VÀO QUYẾT TOÁN</v>
          </cell>
        </row>
      </sheetData>
      <sheetData sheetId="7615">
        <row r="9">
          <cell r="A9" t="str">
            <v>A</v>
          </cell>
        </row>
      </sheetData>
      <sheetData sheetId="7616">
        <row r="9">
          <cell r="A9" t="str">
            <v>A</v>
          </cell>
        </row>
      </sheetData>
      <sheetData sheetId="7617">
        <row r="9">
          <cell r="A9" t="str">
            <v>A</v>
          </cell>
        </row>
      </sheetData>
      <sheetData sheetId="7618">
        <row r="4">
          <cell r="A4" t="str">
            <v>BẢNG TÍNH TOÁN, ĐO BÓC KHỐI LƯỢNG HOÀN THÀNH ĐƯA VÀO QUYẾT TOÁN</v>
          </cell>
        </row>
      </sheetData>
      <sheetData sheetId="7619">
        <row r="4">
          <cell r="A4" t="str">
            <v>BẢNG TÍNH TOÁN, ĐO BÓC KHỐI LƯỢNG HOÀN THÀNH ĐƯA VÀO QUYẾT TOÁN</v>
          </cell>
        </row>
      </sheetData>
      <sheetData sheetId="7620">
        <row r="4">
          <cell r="A4" t="str">
            <v>BẢNG TÍNH TOÁN, ĐO BÓC KHỐI LƯỢNG HOÀN THÀNH ĐƯA VÀO QUYẾT TOÁN</v>
          </cell>
        </row>
      </sheetData>
      <sheetData sheetId="7621">
        <row r="4">
          <cell r="A4" t="str">
            <v>BẢNG TÍNH TOÁN, ĐO BÓC KHỐI LƯỢNG HOÀN THÀNH ĐƯA VÀO QUYẾT TOÁN</v>
          </cell>
        </row>
      </sheetData>
      <sheetData sheetId="7622">
        <row r="4">
          <cell r="A4" t="str">
            <v>BẢNG TÍNH TOÁN, ĐO BÓC KHỐI LƯỢNG HOÀN THÀNH ĐƯA VÀO QUYẾT TOÁN</v>
          </cell>
        </row>
      </sheetData>
      <sheetData sheetId="7623">
        <row r="4">
          <cell r="A4" t="str">
            <v>BẢNG TÍNH TOÁN, ĐO BÓC KHỐI LƯỢNG HOÀN THÀNH ĐƯA VÀO QUYẾT TOÁN</v>
          </cell>
        </row>
      </sheetData>
      <sheetData sheetId="7624">
        <row r="4">
          <cell r="A4" t="str">
            <v>BẢNG TÍNH TOÁN, ĐO BÓC KHỐI LƯỢNG HOÀN THÀNH ĐƯA VÀO QUYẾT TOÁN</v>
          </cell>
        </row>
      </sheetData>
      <sheetData sheetId="7625">
        <row r="4">
          <cell r="A4" t="str">
            <v>BẢNG TÍNH TOÁN, ĐO BÓC KHỐI LƯỢNG HOÀN THÀNH ĐƯA VÀO QUYẾT TOÁN</v>
          </cell>
        </row>
      </sheetData>
      <sheetData sheetId="7626">
        <row r="9">
          <cell r="A9" t="str">
            <v>A</v>
          </cell>
        </row>
      </sheetData>
      <sheetData sheetId="7627">
        <row r="9">
          <cell r="A9" t="str">
            <v>A</v>
          </cell>
        </row>
      </sheetData>
      <sheetData sheetId="7628">
        <row r="4">
          <cell r="A4" t="str">
            <v>BẢNG TÍNH TOÁN, ĐO BÓC KHỐI LƯỢNG HOÀN THÀNH ĐƯA VÀO QUYẾT TOÁN</v>
          </cell>
        </row>
      </sheetData>
      <sheetData sheetId="7629">
        <row r="9">
          <cell r="A9" t="str">
            <v>A</v>
          </cell>
        </row>
      </sheetData>
      <sheetData sheetId="7630">
        <row r="4">
          <cell r="A4" t="str">
            <v>BẢNG TÍNH TOÁN, ĐO BÓC KHỐI LƯỢNG HOÀN THÀNH ĐƯA VÀO QUYẾT TOÁN</v>
          </cell>
        </row>
      </sheetData>
      <sheetData sheetId="7631">
        <row r="4">
          <cell r="A4" t="str">
            <v>BẢNG TÍNH TOÁN, ĐO BÓC KHỐI LƯỢNG HOÀN THÀNH ĐƯA VÀO QUYẾT TOÁN</v>
          </cell>
        </row>
      </sheetData>
      <sheetData sheetId="7632">
        <row r="4">
          <cell r="A4" t="str">
            <v>BẢNG TÍNH TOÁN, ĐO BÓC KHỐI LƯỢNG HOÀN THÀNH ĐƯA VÀO QUYẾT TOÁN</v>
          </cell>
        </row>
      </sheetData>
      <sheetData sheetId="7633">
        <row r="4">
          <cell r="A4" t="str">
            <v>BẢNG TÍNH TOÁN, ĐO BÓC KHỐI LƯỢNG HOÀN THÀNH ĐƯA VÀO QUYẾT TOÁN</v>
          </cell>
        </row>
      </sheetData>
      <sheetData sheetId="7634">
        <row r="9">
          <cell r="A9" t="str">
            <v>A</v>
          </cell>
        </row>
      </sheetData>
      <sheetData sheetId="7635">
        <row r="9">
          <cell r="A9" t="str">
            <v>A</v>
          </cell>
        </row>
      </sheetData>
      <sheetData sheetId="7636">
        <row r="4">
          <cell r="A4" t="str">
            <v>BẢNG TÍNH TOÁN, ĐO BÓC KHỐI LƯỢNG HOÀN THÀNH ĐƯA VÀO QUYẾT TOÁN</v>
          </cell>
        </row>
      </sheetData>
      <sheetData sheetId="7637">
        <row r="4">
          <cell r="A4" t="str">
            <v>BẢNG TÍNH TOÁN, ĐO BÓC KHỐI LƯỢNG HOÀN THÀNH ĐƯA VÀO QUYẾT TOÁN</v>
          </cell>
        </row>
      </sheetData>
      <sheetData sheetId="7638">
        <row r="4">
          <cell r="A4" t="str">
            <v>BẢNG TÍNH TOÁN, ĐO BÓC KHỐI LƯỢNG HOÀN THÀNH ĐƯA VÀO QUYẾT TOÁN</v>
          </cell>
        </row>
      </sheetData>
      <sheetData sheetId="7639">
        <row r="9">
          <cell r="A9" t="str">
            <v>A</v>
          </cell>
        </row>
      </sheetData>
      <sheetData sheetId="7640">
        <row r="4">
          <cell r="A4" t="str">
            <v>BẢNG TÍNH TOÁN, ĐO BÓC KHỐI LƯỢNG HOÀN THÀNH ĐƯA VÀO QUYẾT TOÁN</v>
          </cell>
        </row>
      </sheetData>
      <sheetData sheetId="7641">
        <row r="4">
          <cell r="A4" t="str">
            <v>BẢNG TÍNH TOÁN, ĐO BÓC KHỐI LƯỢNG HOÀN THÀNH ĐƯA VÀO QUYẾT TOÁN</v>
          </cell>
        </row>
      </sheetData>
      <sheetData sheetId="7642">
        <row r="4">
          <cell r="A4" t="str">
            <v>BẢNG TÍNH TOÁN, ĐO BÓC KHỐI LƯỢNG HOÀN THÀNH ĐƯA VÀO QUYẾT TOÁN</v>
          </cell>
        </row>
      </sheetData>
      <sheetData sheetId="7643">
        <row r="4">
          <cell r="A4" t="str">
            <v>BẢNG TÍNH TOÁN, ĐO BÓC KHỐI LƯỢNG HOÀN THÀNH ĐƯA VÀO QUYẾT TOÁN</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4">
          <cell r="A4" t="str">
            <v>BẢNG TÍNH TOÁN, ĐO BÓC KHỐI LƯỢNG HOÀN THÀNH ĐƯA VÀO QUYẾT TOÁN</v>
          </cell>
        </row>
      </sheetData>
      <sheetData sheetId="7650">
        <row r="4">
          <cell r="A4" t="str">
            <v>BẢNG TÍNH TOÁN, ĐO BÓC KHỐI LƯỢNG HOÀN THÀNH ĐƯA VÀO QUYẾT TOÁN</v>
          </cell>
        </row>
      </sheetData>
      <sheetData sheetId="7651">
        <row r="4">
          <cell r="A4" t="str">
            <v>BẢNG TÍNH TOÁN, ĐO BÓC KHỐI LƯỢNG HOÀN THÀNH ĐƯA VÀO QUYẾT TOÁN</v>
          </cell>
        </row>
      </sheetData>
      <sheetData sheetId="7652">
        <row r="4">
          <cell r="A4" t="str">
            <v>BẢNG TÍNH TOÁN, ĐO BÓC KHỐI LƯỢNG HOÀN THÀNH ĐƯA VÀO QUYẾT TOÁN</v>
          </cell>
        </row>
      </sheetData>
      <sheetData sheetId="7653">
        <row r="4">
          <cell r="A4" t="str">
            <v>BẢNG TÍNH TOÁN, ĐO BÓC KHỐI LƯỢNG HOÀN THÀNH ĐƯA VÀO QUYẾT TOÁN</v>
          </cell>
        </row>
      </sheetData>
      <sheetData sheetId="7654">
        <row r="4">
          <cell r="A4" t="str">
            <v>BẢNG TÍNH TOÁN, ĐO BÓC KHỐI LƯỢNG HOÀN THÀNH ĐƯA VÀO QUYẾT TOÁN</v>
          </cell>
        </row>
      </sheetData>
      <sheetData sheetId="7655">
        <row r="4">
          <cell r="A4" t="str">
            <v>BẢNG TÍNH TOÁN, ĐO BÓC KHỐI LƯỢNG HOÀN THÀNH ĐƯA VÀO QUYẾT TOÁN</v>
          </cell>
        </row>
      </sheetData>
      <sheetData sheetId="7656">
        <row r="4">
          <cell r="A4" t="str">
            <v>BẢNG TÍNH TOÁN, ĐO BÓC KHỐI LƯỢNG HOÀN THÀNH ĐƯA VÀO QUYẾT TOÁN</v>
          </cell>
        </row>
      </sheetData>
      <sheetData sheetId="7657">
        <row r="4">
          <cell r="A4" t="str">
            <v>BẢNG TÍNH TOÁN, ĐO BÓC KHỐI LƯỢNG HOÀN THÀNH ĐƯA VÀO QUYẾT TOÁN</v>
          </cell>
        </row>
      </sheetData>
      <sheetData sheetId="7658">
        <row r="4">
          <cell r="A4" t="str">
            <v>BẢNG TÍNH TOÁN, ĐO BÓC KHỐI LƯỢNG HOÀN THÀNH ĐƯA VÀO QUYẾT TOÁN</v>
          </cell>
        </row>
      </sheetData>
      <sheetData sheetId="7659">
        <row r="4">
          <cell r="A4" t="str">
            <v>BẢNG TÍNH TOÁN, ĐO BÓC KHỐI LƯỢNG HOÀN THÀNH ĐƯA VÀO QUYẾT TOÁN</v>
          </cell>
        </row>
      </sheetData>
      <sheetData sheetId="7660">
        <row r="4">
          <cell r="A4" t="str">
            <v>BẢNG TÍNH TOÁN, ĐO BÓC KHỐI LƯỢNG HOÀN THÀNH ĐƯA VÀO QUYẾT TOÁN</v>
          </cell>
        </row>
      </sheetData>
      <sheetData sheetId="7661">
        <row r="4">
          <cell r="A4" t="str">
            <v>BẢNG TÍNH TOÁN, ĐO BÓC KHỐI LƯỢNG HOÀN THÀNH ĐƯA VÀO QUYẾT TOÁN</v>
          </cell>
        </row>
      </sheetData>
      <sheetData sheetId="7662">
        <row r="4">
          <cell r="A4" t="str">
            <v>BẢNG TÍNH TOÁN, ĐO BÓC KHỐI LƯỢNG HOÀN THÀNH ĐƯA VÀO QUYẾT TOÁN</v>
          </cell>
        </row>
      </sheetData>
      <sheetData sheetId="7663">
        <row r="4">
          <cell r="A4" t="str">
            <v>BẢNG TÍNH TOÁN, ĐO BÓC KHỐI LƯỢNG HOÀN THÀNH ĐƯA VÀO QUYẾT TOÁN</v>
          </cell>
        </row>
      </sheetData>
      <sheetData sheetId="7664">
        <row r="4">
          <cell r="A4" t="str">
            <v>BẢNG TÍNH TOÁN, ĐO BÓC KHỐI LƯỢNG HOÀN THÀNH ĐƯA VÀO QUYẾT TOÁN</v>
          </cell>
        </row>
      </sheetData>
      <sheetData sheetId="7665">
        <row r="4">
          <cell r="A4" t="str">
            <v>BẢNG TÍNH TOÁN, ĐO BÓC KHỐI LƯỢNG HOÀN THÀNH ĐƯA VÀO QUYẾT TOÁN</v>
          </cell>
        </row>
      </sheetData>
      <sheetData sheetId="7666">
        <row r="9">
          <cell r="A9" t="str">
            <v>A</v>
          </cell>
        </row>
      </sheetData>
      <sheetData sheetId="7667">
        <row r="4">
          <cell r="A4" t="str">
            <v>BẢNG TÍNH TOÁN, ĐO BÓC KHỐI LƯỢNG HOÀN THÀNH ĐƯA VÀO QUYẾT TOÁN</v>
          </cell>
        </row>
      </sheetData>
      <sheetData sheetId="7668">
        <row r="4">
          <cell r="A4" t="str">
            <v>BẢNG TÍNH TOÁN, ĐO BÓC KHỐI LƯỢNG HOÀN THÀNH ĐƯA VÀO QUYẾT TOÁN</v>
          </cell>
        </row>
      </sheetData>
      <sheetData sheetId="7669">
        <row r="4">
          <cell r="A4" t="str">
            <v>BẢNG TÍNH TOÁN, ĐO BÓC KHỐI LƯỢNG HOÀN THÀNH ĐƯA VÀO QUYẾT TOÁN</v>
          </cell>
        </row>
      </sheetData>
      <sheetData sheetId="7670">
        <row r="4">
          <cell r="A4" t="str">
            <v>BẢNG TÍNH TOÁN, ĐO BÓC KHỐI LƯỢNG HOÀN THÀNH ĐƯA VÀO QUYẾT TOÁN</v>
          </cell>
        </row>
      </sheetData>
      <sheetData sheetId="7671">
        <row r="4">
          <cell r="A4" t="str">
            <v>BẢNG TÍNH TOÁN, ĐO BÓC KHỐI LƯỢNG HOÀN THÀNH ĐƯA VÀO QUYẾT TOÁN</v>
          </cell>
        </row>
      </sheetData>
      <sheetData sheetId="7672">
        <row r="4">
          <cell r="A4" t="str">
            <v>BẢNG TÍNH TOÁN, ĐO BÓC KHỐI LƯỢNG HOÀN THÀNH ĐƯA VÀO QUYẾT TOÁN</v>
          </cell>
        </row>
      </sheetData>
      <sheetData sheetId="7673">
        <row r="4">
          <cell r="A4" t="str">
            <v>BẢNG TÍNH TOÁN, ĐO BÓC KHỐI LƯỢNG HOÀN THÀNH ĐƯA VÀO QUYẾT TOÁN</v>
          </cell>
        </row>
      </sheetData>
      <sheetData sheetId="7674">
        <row r="4">
          <cell r="A4" t="str">
            <v>BẢNG TÍNH TOÁN, ĐO BÓC KHỐI LƯỢNG HOÀN THÀNH ĐƯA VÀO QUYẾT TOÁN</v>
          </cell>
        </row>
      </sheetData>
      <sheetData sheetId="7675">
        <row r="4">
          <cell r="A4" t="str">
            <v>BẢNG TÍNH TOÁN, ĐO BÓC KHỐI LƯỢNG HOÀN THÀNH ĐƯA VÀO QUYẾT TOÁN</v>
          </cell>
        </row>
      </sheetData>
      <sheetData sheetId="7676">
        <row r="4">
          <cell r="A4" t="str">
            <v>BẢNG TÍNH TOÁN, ĐO BÓC KHỐI LƯỢNG HOÀN THÀNH ĐƯA VÀO QUYẾT TOÁN</v>
          </cell>
        </row>
      </sheetData>
      <sheetData sheetId="7677">
        <row r="4">
          <cell r="A4" t="str">
            <v>BẢNG TÍNH TOÁN, ĐO BÓC KHỐI LƯỢNG HOÀN THÀNH ĐƯA VÀO QUYẾT TOÁN</v>
          </cell>
        </row>
      </sheetData>
      <sheetData sheetId="7678">
        <row r="4">
          <cell r="A4" t="str">
            <v>BẢNG TÍNH TOÁN, ĐO BÓC KHỐI LƯỢNG HOÀN THÀNH ĐƯA VÀO QUYẾT TOÁN</v>
          </cell>
        </row>
      </sheetData>
      <sheetData sheetId="7679">
        <row r="4">
          <cell r="A4" t="str">
            <v>BẢNG TÍNH TOÁN, ĐO BÓC KHỐI LƯỢNG HOÀN THÀNH ĐƯA VÀO QUYẾT TOÁN</v>
          </cell>
        </row>
      </sheetData>
      <sheetData sheetId="7680">
        <row r="4">
          <cell r="A4" t="str">
            <v>BẢNG TÍNH TOÁN, ĐO BÓC KHỐI LƯỢNG HOÀN THÀNH ĐƯA VÀO QUYẾT TOÁN</v>
          </cell>
        </row>
      </sheetData>
      <sheetData sheetId="7681">
        <row r="4">
          <cell r="A4" t="str">
            <v>BẢNG TÍNH TOÁN, ĐO BÓC KHỐI LƯỢNG HOÀN THÀNH ĐƯA VÀO QUYẾT TOÁN</v>
          </cell>
        </row>
      </sheetData>
      <sheetData sheetId="7682">
        <row r="4">
          <cell r="A4" t="str">
            <v>BẢNG TÍNH TOÁN, ĐO BÓC KHỐI LƯỢNG HOÀN THÀNH ĐƯA VÀO QUYẾT TOÁN</v>
          </cell>
        </row>
      </sheetData>
      <sheetData sheetId="7683">
        <row r="4">
          <cell r="A4" t="str">
            <v>BẢNG TÍNH TOÁN, ĐO BÓC KHỐI LƯỢNG HOÀN THÀNH ĐƯA VÀO QUYẾT TOÁN</v>
          </cell>
        </row>
      </sheetData>
      <sheetData sheetId="7684">
        <row r="4">
          <cell r="A4" t="str">
            <v>BẢNG TÍNH TOÁN, ĐO BÓC KHỐI LƯỢNG HOÀN THÀNH ĐƯA VÀO QUYẾT TOÁN</v>
          </cell>
        </row>
      </sheetData>
      <sheetData sheetId="7685">
        <row r="4">
          <cell r="A4" t="str">
            <v>BẢNG TÍNH TOÁN, ĐO BÓC KHỐI LƯỢNG HOÀN THÀNH ĐƯA VÀO QUYẾT TOÁN</v>
          </cell>
        </row>
      </sheetData>
      <sheetData sheetId="7686">
        <row r="4">
          <cell r="A4" t="str">
            <v>BẢNG TÍNH TOÁN, ĐO BÓC KHỐI LƯỢNG HOÀN THÀNH ĐƯA VÀO QUYẾT TOÁN</v>
          </cell>
        </row>
      </sheetData>
      <sheetData sheetId="7687">
        <row r="4">
          <cell r="A4" t="str">
            <v>BẢNG TÍNH TOÁN, ĐO BÓC KHỐI LƯỢNG HOÀN THÀNH ĐƯA VÀO QUYẾT TOÁN</v>
          </cell>
        </row>
      </sheetData>
      <sheetData sheetId="7688">
        <row r="4">
          <cell r="A4" t="str">
            <v>BẢNG TÍNH TOÁN, ĐO BÓC KHỐI LƯỢNG HOÀN THÀNH ĐƯA VÀO QUYẾT TOÁN</v>
          </cell>
        </row>
      </sheetData>
      <sheetData sheetId="7689">
        <row r="9">
          <cell r="A9" t="str">
            <v>A</v>
          </cell>
        </row>
      </sheetData>
      <sheetData sheetId="7690">
        <row r="4">
          <cell r="A4" t="str">
            <v>BẢNG TÍNH TOÁN, ĐO BÓC KHỐI LƯỢNG HOÀN THÀNH ĐƯA VÀO QUYẾT TOÁN</v>
          </cell>
        </row>
      </sheetData>
      <sheetData sheetId="7691">
        <row r="4">
          <cell r="A4" t="str">
            <v>BẢNG TÍNH TOÁN, ĐO BÓC KHỐI LƯỢNG HOÀN THÀNH ĐƯA VÀO QUYẾT TOÁN</v>
          </cell>
        </row>
      </sheetData>
      <sheetData sheetId="7692">
        <row r="4">
          <cell r="A4" t="str">
            <v>BẢNG TÍNH TOÁN, ĐO BÓC KHỐI LƯỢNG HOÀN THÀNH ĐƯA VÀO QUYẾT TOÁN</v>
          </cell>
        </row>
      </sheetData>
      <sheetData sheetId="7693">
        <row r="4">
          <cell r="A4" t="str">
            <v>BẢNG TÍNH TOÁN, ĐO BÓC KHỐI LƯỢNG HOÀN THÀNH ĐƯA VÀO QUYẾT TOÁN</v>
          </cell>
        </row>
      </sheetData>
      <sheetData sheetId="7694">
        <row r="4">
          <cell r="A4" t="str">
            <v>BẢNG TÍNH TOÁN, ĐO BÓC KHỐI LƯỢNG HOÀN THÀNH ĐƯA VÀO QUYẾT TOÁN</v>
          </cell>
        </row>
      </sheetData>
      <sheetData sheetId="7695">
        <row r="4">
          <cell r="A4" t="str">
            <v>BẢNG TÍNH TOÁN, ĐO BÓC KHỐI LƯỢNG HOÀN THÀNH ĐƯA VÀO QUYẾT TOÁN</v>
          </cell>
        </row>
      </sheetData>
      <sheetData sheetId="7696">
        <row r="4">
          <cell r="A4" t="str">
            <v>BẢNG TÍNH TOÁN, ĐO BÓC KHỐI LƯỢNG HOÀN THÀNH ĐƯA VÀO QUYẾT TOÁN</v>
          </cell>
        </row>
      </sheetData>
      <sheetData sheetId="7697">
        <row r="4">
          <cell r="A4" t="str">
            <v>BẢNG TÍNH TOÁN, ĐO BÓC KHỐI LƯỢNG HOÀN THÀNH ĐƯA VÀO QUYẾT TOÁN</v>
          </cell>
        </row>
      </sheetData>
      <sheetData sheetId="7698">
        <row r="4">
          <cell r="A4" t="str">
            <v>BẢNG TÍNH TOÁN, ĐO BÓC KHỐI LƯỢNG HOÀN THÀNH ĐƯA VÀO QUYẾT TOÁN</v>
          </cell>
        </row>
      </sheetData>
      <sheetData sheetId="7699">
        <row r="9">
          <cell r="A9" t="str">
            <v>A</v>
          </cell>
        </row>
      </sheetData>
      <sheetData sheetId="7700">
        <row r="4">
          <cell r="A4" t="str">
            <v>BẢNG TÍNH TOÁN, ĐO BÓC KHỐI LƯỢNG HOÀN THÀNH ĐƯA VÀO QUYẾT TOÁN</v>
          </cell>
        </row>
      </sheetData>
      <sheetData sheetId="7701">
        <row r="4">
          <cell r="A4" t="str">
            <v>BẢNG TÍNH TOÁN, ĐO BÓC KHỐI LƯỢNG HOÀN THÀNH ĐƯA VÀO QUYẾT TOÁN</v>
          </cell>
        </row>
      </sheetData>
      <sheetData sheetId="7702">
        <row r="4">
          <cell r="A4" t="str">
            <v>BẢNG TÍNH TOÁN, ĐO BÓC KHỐI LƯỢNG HOÀN THÀNH ĐƯA VÀO QUYẾT TOÁN</v>
          </cell>
        </row>
      </sheetData>
      <sheetData sheetId="7703">
        <row r="4">
          <cell r="A4" t="str">
            <v>BẢNG TÍNH TOÁN, ĐO BÓC KHỐI LƯỢNG HOÀN THÀNH ĐƯA VÀO QUYẾT TOÁN</v>
          </cell>
        </row>
      </sheetData>
      <sheetData sheetId="7704">
        <row r="4">
          <cell r="A4" t="str">
            <v>BẢNG TÍNH TOÁN, ĐO BÓC KHỐI LƯỢNG HOÀN THÀNH ĐƯA VÀO QUYẾT TOÁN</v>
          </cell>
        </row>
      </sheetData>
      <sheetData sheetId="7705">
        <row r="4">
          <cell r="A4" t="str">
            <v>BẢNG TÍNH TOÁN, ĐO BÓC KHỐI LƯỢNG HOÀN THÀNH ĐƯA VÀO QUYẾT TOÁN</v>
          </cell>
        </row>
      </sheetData>
      <sheetData sheetId="7706">
        <row r="4">
          <cell r="A4" t="str">
            <v>BẢNG TÍNH TOÁN, ĐO BÓC KHỐI LƯỢNG HOÀN THÀNH ĐƯA VÀO QUYẾT TOÁN</v>
          </cell>
        </row>
      </sheetData>
      <sheetData sheetId="7707">
        <row r="4">
          <cell r="A4" t="str">
            <v>BẢNG TÍNH TOÁN, ĐO BÓC KHỐI LƯỢNG HOÀN THÀNH ĐƯA VÀO QUYẾT TOÁN</v>
          </cell>
        </row>
      </sheetData>
      <sheetData sheetId="7708">
        <row r="4">
          <cell r="A4" t="str">
            <v>BẢNG TÍNH TOÁN, ĐO BÓC KHỐI LƯỢNG HOÀN THÀNH ĐƯA VÀO QUYẾT TOÁN</v>
          </cell>
        </row>
      </sheetData>
      <sheetData sheetId="7709">
        <row r="4">
          <cell r="A4" t="str">
            <v>BẢNG TÍNH TOÁN, ĐO BÓC KHỐI LƯỢNG HOÀN THÀNH ĐƯA VÀO QUYẾT TOÁN</v>
          </cell>
        </row>
      </sheetData>
      <sheetData sheetId="7710">
        <row r="4">
          <cell r="A4" t="str">
            <v>BẢNG TÍNH TOÁN, ĐO BÓC KHỐI LƯỢNG HOÀN THÀNH ĐƯA VÀO QUYẾT TOÁN</v>
          </cell>
        </row>
      </sheetData>
      <sheetData sheetId="7711">
        <row r="4">
          <cell r="A4" t="str">
            <v>BẢNG TÍNH TOÁN, ĐO BÓC KHỐI LƯỢNG HOÀN THÀNH ĐƯA VÀO QUYẾT TOÁN</v>
          </cell>
        </row>
      </sheetData>
      <sheetData sheetId="7712">
        <row r="4">
          <cell r="A4" t="str">
            <v>BẢNG TÍNH TOÁN, ĐO BÓC KHỐI LƯỢNG HOÀN THÀNH ĐƯA VÀO QUYẾT TOÁN</v>
          </cell>
        </row>
      </sheetData>
      <sheetData sheetId="7713">
        <row r="4">
          <cell r="A4" t="str">
            <v>BẢNG TÍNH TOÁN, ĐO BÓC KHỐI LƯỢNG HOÀN THÀNH ĐƯA VÀO QUYẾT TOÁN</v>
          </cell>
        </row>
      </sheetData>
      <sheetData sheetId="7714">
        <row r="4">
          <cell r="A4" t="str">
            <v>BẢNG TÍNH TOÁN, ĐO BÓC KHỐI LƯỢNG HOÀN THÀNH ĐƯA VÀO QUYẾT TOÁN</v>
          </cell>
        </row>
      </sheetData>
      <sheetData sheetId="7715">
        <row r="4">
          <cell r="A4" t="str">
            <v>BẢNG TÍNH TOÁN, ĐO BÓC KHỐI LƯỢNG HOÀN THÀNH ĐƯA VÀO QUYẾT TOÁN</v>
          </cell>
        </row>
      </sheetData>
      <sheetData sheetId="7716">
        <row r="4">
          <cell r="A4" t="str">
            <v>BẢNG TÍNH TOÁN, ĐO BÓC KHỐI LƯỢNG HOÀN THÀNH ĐƯA VÀO QUYẾT TOÁN</v>
          </cell>
        </row>
      </sheetData>
      <sheetData sheetId="7717">
        <row r="4">
          <cell r="A4" t="str">
            <v>BẢNG TÍNH TOÁN, ĐO BÓC KHỐI LƯỢNG HOÀN THÀNH ĐƯA VÀO QUYẾT TOÁN</v>
          </cell>
        </row>
      </sheetData>
      <sheetData sheetId="7718">
        <row r="4">
          <cell r="A4" t="str">
            <v>BẢNG TÍNH TOÁN, ĐO BÓC KHỐI LƯỢNG HOÀN THÀNH ĐƯA VÀO QUYẾT TOÁN</v>
          </cell>
        </row>
      </sheetData>
      <sheetData sheetId="7719">
        <row r="4">
          <cell r="A4" t="str">
            <v>BẢNG TÍNH TOÁN, ĐO BÓC KHỐI LƯỢNG HOÀN THÀNH ĐƯA VÀO QUYẾT TOÁN</v>
          </cell>
        </row>
      </sheetData>
      <sheetData sheetId="7720">
        <row r="4">
          <cell r="A4" t="str">
            <v>BẢNG TÍNH TOÁN, ĐO BÓC KHỐI LƯỢNG HOÀN THÀNH ĐƯA VÀO QUYẾT TOÁN</v>
          </cell>
        </row>
      </sheetData>
      <sheetData sheetId="7721">
        <row r="4">
          <cell r="A4" t="str">
            <v>BẢNG TÍNH TOÁN, ĐO BÓC KHỐI LƯỢNG HOÀN THÀNH ĐƯA VÀO QUYẾT TOÁN</v>
          </cell>
        </row>
      </sheetData>
      <sheetData sheetId="7722">
        <row r="4">
          <cell r="A4" t="str">
            <v>BẢNG TÍNH TOÁN, ĐO BÓC KHỐI LƯỢNG HOÀN THÀNH ĐƯA VÀO QUYẾT TOÁN</v>
          </cell>
        </row>
      </sheetData>
      <sheetData sheetId="7723">
        <row r="4">
          <cell r="A4" t="str">
            <v>BẢNG TÍNH TOÁN, ĐO BÓC KHỐI LƯỢNG HOÀN THÀNH ĐƯA VÀO QUYẾT TOÁN</v>
          </cell>
        </row>
      </sheetData>
      <sheetData sheetId="7724">
        <row r="4">
          <cell r="A4" t="str">
            <v>BẢNG TÍNH TOÁN, ĐO BÓC KHỐI LƯỢNG HOÀN THÀNH ĐƯA VÀO QUYẾT TOÁN</v>
          </cell>
        </row>
      </sheetData>
      <sheetData sheetId="7725">
        <row r="4">
          <cell r="A4" t="str">
            <v>BẢNG TÍNH TOÁN, ĐO BÓC KHỐI LƯỢNG HOÀN THÀNH ĐƯA VÀO QUYẾT TOÁN</v>
          </cell>
        </row>
      </sheetData>
      <sheetData sheetId="7726">
        <row r="4">
          <cell r="A4" t="str">
            <v>BẢNG TÍNH TOÁN, ĐO BÓC KHỐI LƯỢNG HOÀN THÀNH ĐƯA VÀO QUYẾT TOÁN</v>
          </cell>
        </row>
      </sheetData>
      <sheetData sheetId="7727">
        <row r="4">
          <cell r="A4" t="str">
            <v>BẢNG TÍNH TOÁN, ĐO BÓC KHỐI LƯỢNG HOÀN THÀNH ĐƯA VÀO QUYẾT TOÁN</v>
          </cell>
        </row>
      </sheetData>
      <sheetData sheetId="7728">
        <row r="4">
          <cell r="A4" t="str">
            <v>BẢNG TÍNH TOÁN, ĐO BÓC KHỐI LƯỢNG HOÀN THÀNH ĐƯA VÀO QUYẾT TOÁN</v>
          </cell>
        </row>
      </sheetData>
      <sheetData sheetId="7729">
        <row r="4">
          <cell r="A4" t="str">
            <v>BẢNG TÍNH TOÁN, ĐO BÓC KHỐI LƯỢNG HOÀN THÀNH ĐƯA VÀO QUYẾT TOÁN</v>
          </cell>
        </row>
      </sheetData>
      <sheetData sheetId="7730">
        <row r="4">
          <cell r="A4" t="str">
            <v>BẢNG TÍNH TOÁN, ĐO BÓC KHỐI LƯỢNG HOÀN THÀNH ĐƯA VÀO QUYẾT TOÁN</v>
          </cell>
        </row>
      </sheetData>
      <sheetData sheetId="7731">
        <row r="4">
          <cell r="A4" t="str">
            <v>BẢNG TÍNH TOÁN, ĐO BÓC KHỐI LƯỢNG HOÀN THÀNH ĐƯA VÀO QUYẾT TOÁN</v>
          </cell>
        </row>
      </sheetData>
      <sheetData sheetId="7732">
        <row r="4">
          <cell r="A4" t="str">
            <v>BẢNG TÍNH TOÁN, ĐO BÓC KHỐI LƯỢNG HOÀN THÀNH ĐƯA VÀO QUYẾT TOÁN</v>
          </cell>
        </row>
      </sheetData>
      <sheetData sheetId="7733">
        <row r="4">
          <cell r="A4" t="str">
            <v>BẢNG TÍNH TOÁN, ĐO BÓC KHỐI LƯỢNG HOÀN THÀNH ĐƯA VÀO QUYẾT TOÁN</v>
          </cell>
        </row>
      </sheetData>
      <sheetData sheetId="7734">
        <row r="4">
          <cell r="A4" t="str">
            <v>BẢNG TÍNH TOÁN, ĐO BÓC KHỐI LƯỢNG HOÀN THÀNH ĐƯA VÀO QUYẾT TOÁN</v>
          </cell>
        </row>
      </sheetData>
      <sheetData sheetId="7735">
        <row r="4">
          <cell r="A4" t="str">
            <v>BẢNG TÍNH TOÁN, ĐO BÓC KHỐI LƯỢNG HOÀN THÀNH ĐƯA VÀO QUYẾT TOÁN</v>
          </cell>
        </row>
      </sheetData>
      <sheetData sheetId="7736">
        <row r="4">
          <cell r="A4" t="str">
            <v>BẢNG TÍNH TOÁN, ĐO BÓC KHỐI LƯỢNG HOÀN THÀNH ĐƯA VÀO QUYẾT TOÁN</v>
          </cell>
        </row>
      </sheetData>
      <sheetData sheetId="7737">
        <row r="4">
          <cell r="A4" t="str">
            <v>BẢNG TÍNH TOÁN, ĐO BÓC KHỐI LƯỢNG HOÀN THÀNH ĐƯA VÀO QUYẾT TOÁN</v>
          </cell>
        </row>
      </sheetData>
      <sheetData sheetId="7738">
        <row r="4">
          <cell r="A4" t="str">
            <v>BẢNG TÍNH TOÁN, ĐO BÓC KHỐI LƯỢNG HOÀN THÀNH ĐƯA VÀO QUYẾT TOÁN</v>
          </cell>
        </row>
      </sheetData>
      <sheetData sheetId="7739">
        <row r="4">
          <cell r="A4" t="str">
            <v>BẢNG TÍNH TOÁN, ĐO BÓC KHỐI LƯỢNG HOÀN THÀNH ĐƯA VÀO QUYẾT TOÁN</v>
          </cell>
        </row>
      </sheetData>
      <sheetData sheetId="7740">
        <row r="4">
          <cell r="A4" t="str">
            <v>BẢNG TÍNH TOÁN, ĐO BÓC KHỐI LƯỢNG HOÀN THÀNH ĐƯA VÀO QUYẾT TOÁN</v>
          </cell>
        </row>
      </sheetData>
      <sheetData sheetId="7741">
        <row r="4">
          <cell r="A4" t="str">
            <v>BẢNG TÍNH TOÁN, ĐO BÓC KHỐI LƯỢNG HOÀN THÀNH ĐƯA VÀO QUYẾT TOÁN</v>
          </cell>
        </row>
      </sheetData>
      <sheetData sheetId="7742">
        <row r="4">
          <cell r="A4" t="str">
            <v>BẢNG TÍNH TOÁN, ĐO BÓC KHỐI LƯỢNG HOÀN THÀNH ĐƯA VÀO QUYẾT TOÁN</v>
          </cell>
        </row>
      </sheetData>
      <sheetData sheetId="7743">
        <row r="4">
          <cell r="A4" t="str">
            <v>BẢNG TÍNH TOÁN, ĐO BÓC KHỐI LƯỢNG HOÀN THÀNH ĐƯA VÀO QUYẾT TOÁN</v>
          </cell>
        </row>
      </sheetData>
      <sheetData sheetId="7744">
        <row r="4">
          <cell r="A4" t="str">
            <v>BẢNG TÍNH TOÁN, ĐO BÓC KHỐI LƯỢNG HOÀN THÀNH ĐƯA VÀO QUYẾT TOÁN</v>
          </cell>
        </row>
      </sheetData>
      <sheetData sheetId="7745">
        <row r="4">
          <cell r="A4" t="str">
            <v>BẢNG TÍNH TOÁN, ĐO BÓC KHỐI LƯỢNG HOÀN THÀNH ĐƯA VÀO QUYẾT TOÁN</v>
          </cell>
        </row>
      </sheetData>
      <sheetData sheetId="7746">
        <row r="4">
          <cell r="A4" t="str">
            <v>BẢNG TÍNH TOÁN, ĐO BÓC KHỐI LƯỢNG HOÀN THÀNH ĐƯA VÀO QUYẾT TOÁN</v>
          </cell>
        </row>
      </sheetData>
      <sheetData sheetId="7747">
        <row r="4">
          <cell r="A4" t="str">
            <v>BẢNG TÍNH TOÁN, ĐO BÓC KHỐI LƯỢNG HOÀN THÀNH ĐƯA VÀO QUYẾT TOÁN</v>
          </cell>
        </row>
      </sheetData>
      <sheetData sheetId="7748">
        <row r="4">
          <cell r="A4" t="str">
            <v>BẢNG TÍNH TOÁN, ĐO BÓC KHỐI LƯỢNG HOÀN THÀNH ĐƯA VÀO QUYẾT TOÁN</v>
          </cell>
        </row>
      </sheetData>
      <sheetData sheetId="7749">
        <row r="4">
          <cell r="A4" t="str">
            <v>BẢNG TÍNH TOÁN, ĐO BÓC KHỐI LƯỢNG HOÀN THÀNH ĐƯA VÀO QUYẾT TOÁN</v>
          </cell>
        </row>
      </sheetData>
      <sheetData sheetId="7750">
        <row r="4">
          <cell r="A4" t="str">
            <v>BẢNG TÍNH TOÁN, ĐO BÓC KHỐI LƯỢNG HOÀN THÀNH ĐƯA VÀO QUYẾT TOÁN</v>
          </cell>
        </row>
      </sheetData>
      <sheetData sheetId="7751">
        <row r="4">
          <cell r="A4" t="str">
            <v>BẢNG TÍNH TOÁN, ĐO BÓC KHỐI LƯỢNG HOÀN THÀNH ĐƯA VÀO QUYẾT TOÁN</v>
          </cell>
        </row>
      </sheetData>
      <sheetData sheetId="7752">
        <row r="4">
          <cell r="A4" t="str">
            <v>BẢNG TÍNH TOÁN, ĐO BÓC KHỐI LƯỢNG HOÀN THÀNH ĐƯA VÀO QUYẾT TOÁN</v>
          </cell>
        </row>
      </sheetData>
      <sheetData sheetId="7753">
        <row r="4">
          <cell r="A4" t="str">
            <v>BẢNG TÍNH TOÁN, ĐO BÓC KHỐI LƯỢNG HOÀN THÀNH ĐƯA VÀO QUYẾT TOÁN</v>
          </cell>
        </row>
      </sheetData>
      <sheetData sheetId="7754">
        <row r="4">
          <cell r="A4" t="str">
            <v>BẢNG TÍNH TOÁN, ĐO BÓC KHỐI LƯỢNG HOÀN THÀNH ĐƯA VÀO QUYẾT TOÁN</v>
          </cell>
        </row>
      </sheetData>
      <sheetData sheetId="7755">
        <row r="4">
          <cell r="A4" t="str">
            <v>BẢNG TÍNH TOÁN, ĐO BÓC KHỐI LƯỢNG HOÀN THÀNH ĐƯA VÀO QUYẾT TOÁN</v>
          </cell>
        </row>
      </sheetData>
      <sheetData sheetId="7756">
        <row r="4">
          <cell r="A4" t="str">
            <v>BẢNG TÍNH TOÁN, ĐO BÓC KHỐI LƯỢNG HOÀN THÀNH ĐƯA VÀO QUYẾT TOÁN</v>
          </cell>
        </row>
      </sheetData>
      <sheetData sheetId="7757">
        <row r="4">
          <cell r="A4" t="str">
            <v>BẢNG TÍNH TOÁN, ĐO BÓC KHỐI LƯỢNG HOÀN THÀNH ĐƯA VÀO QUYẾT TOÁN</v>
          </cell>
        </row>
      </sheetData>
      <sheetData sheetId="7758">
        <row r="4">
          <cell r="A4" t="str">
            <v>BẢNG TÍNH TOÁN, ĐO BÓC KHỐI LƯỢNG HOÀN THÀNH ĐƯA VÀO QUYẾT TOÁN</v>
          </cell>
        </row>
      </sheetData>
      <sheetData sheetId="7759">
        <row r="4">
          <cell r="A4" t="str">
            <v>BẢNG TÍNH TOÁN, ĐO BÓC KHỐI LƯỢNG HOÀN THÀNH ĐƯA VÀO QUYẾT TOÁN</v>
          </cell>
        </row>
      </sheetData>
      <sheetData sheetId="7760">
        <row r="4">
          <cell r="A4" t="str">
            <v>BẢNG TÍNH TOÁN, ĐO BÓC KHỐI LƯỢNG HOÀN THÀNH ĐƯA VÀO QUYẾT TOÁN</v>
          </cell>
        </row>
      </sheetData>
      <sheetData sheetId="7761">
        <row r="4">
          <cell r="A4" t="str">
            <v>BẢNG TÍNH TOÁN, ĐO BÓC KHỐI LƯỢNG HOÀN THÀNH ĐƯA VÀO QUYẾT TOÁN</v>
          </cell>
        </row>
      </sheetData>
      <sheetData sheetId="7762">
        <row r="4">
          <cell r="A4" t="str">
            <v>BẢNG TÍNH TOÁN, ĐO BÓC KHỐI LƯỢNG HOÀN THÀNH ĐƯA VÀO QUYẾT TOÁN</v>
          </cell>
        </row>
      </sheetData>
      <sheetData sheetId="7763">
        <row r="4">
          <cell r="A4" t="str">
            <v>BẢNG TÍNH TOÁN, ĐO BÓC KHỐI LƯỢNG HOÀN THÀNH ĐƯA VÀO QUYẾT TOÁN</v>
          </cell>
        </row>
      </sheetData>
      <sheetData sheetId="7764">
        <row r="4">
          <cell r="A4" t="str">
            <v>BẢNG TÍNH TOÁN, ĐO BÓC KHỐI LƯỢNG HOÀN THÀNH ĐƯA VÀO QUYẾT TOÁN</v>
          </cell>
        </row>
      </sheetData>
      <sheetData sheetId="7765">
        <row r="4">
          <cell r="A4" t="str">
            <v>BẢNG TÍNH TOÁN, ĐO BÓC KHỐI LƯỢNG HOÀN THÀNH ĐƯA VÀO QUYẾT TOÁN</v>
          </cell>
        </row>
      </sheetData>
      <sheetData sheetId="7766">
        <row r="4">
          <cell r="A4" t="str">
            <v>BẢNG TÍNH TOÁN, ĐO BÓC KHỐI LƯỢNG HOÀN THÀNH ĐƯA VÀO QUYẾT TOÁN</v>
          </cell>
        </row>
      </sheetData>
      <sheetData sheetId="7767">
        <row r="4">
          <cell r="A4" t="str">
            <v>BẢNG TÍNH TOÁN, ĐO BÓC KHỐI LƯỢNG HOÀN THÀNH ĐƯA VÀO QUYẾT TOÁN</v>
          </cell>
        </row>
      </sheetData>
      <sheetData sheetId="7768">
        <row r="4">
          <cell r="A4" t="str">
            <v>BẢNG TÍNH TOÁN, ĐO BÓC KHỐI LƯỢNG HOÀN THÀNH ĐƯA VÀO QUYẾT TOÁN</v>
          </cell>
        </row>
      </sheetData>
      <sheetData sheetId="7769">
        <row r="4">
          <cell r="A4" t="str">
            <v>BẢNG TÍNH TOÁN, ĐO BÓC KHỐI LƯỢNG HOÀN THÀNH ĐƯA VÀO QUYẾT TOÁN</v>
          </cell>
        </row>
      </sheetData>
      <sheetData sheetId="7770">
        <row r="4">
          <cell r="A4" t="str">
            <v>BẢNG TÍNH TOÁN, ĐO BÓC KHỐI LƯỢNG HOÀN THÀNH ĐƯA VÀO QUYẾT TOÁN</v>
          </cell>
        </row>
      </sheetData>
      <sheetData sheetId="7771">
        <row r="4">
          <cell r="A4" t="str">
            <v>BẢNG TÍNH TOÁN, ĐO BÓC KHỐI LƯỢNG HOÀN THÀNH ĐƯA VÀO QUYẾT TOÁN</v>
          </cell>
        </row>
      </sheetData>
      <sheetData sheetId="7772">
        <row r="4">
          <cell r="A4" t="str">
            <v>BẢNG TÍNH TOÁN, ĐO BÓC KHỐI LƯỢNG HOÀN THÀNH ĐƯA VÀO QUYẾT TOÁN</v>
          </cell>
        </row>
      </sheetData>
      <sheetData sheetId="7773">
        <row r="4">
          <cell r="A4" t="str">
            <v>BẢNG TÍNH TOÁN, ĐO BÓC KHỐI LƯỢNG HOÀN THÀNH ĐƯA VÀO QUYẾT TOÁN</v>
          </cell>
        </row>
      </sheetData>
      <sheetData sheetId="7774">
        <row r="4">
          <cell r="A4" t="str">
            <v>BẢNG TÍNH TOÁN, ĐO BÓC KHỐI LƯỢNG HOÀN THÀNH ĐƯA VÀO QUYẾT TOÁN</v>
          </cell>
        </row>
      </sheetData>
      <sheetData sheetId="7775">
        <row r="4">
          <cell r="A4" t="str">
            <v>BẢNG TÍNH TOÁN, ĐO BÓC KHỐI LƯỢNG HOÀN THÀNH ĐƯA VÀO QUYẾT TOÁN</v>
          </cell>
        </row>
      </sheetData>
      <sheetData sheetId="7776">
        <row r="4">
          <cell r="A4" t="str">
            <v>BẢNG TÍNH TOÁN, ĐO BÓC KHỐI LƯỢNG HOÀN THÀNH ĐƯA VÀO QUYẾT TOÁN</v>
          </cell>
        </row>
      </sheetData>
      <sheetData sheetId="7777">
        <row r="4">
          <cell r="A4" t="str">
            <v>BẢNG TÍNH TOÁN, ĐO BÓC KHỐI LƯỢNG HOÀN THÀNH ĐƯA VÀO QUYẾT TOÁN</v>
          </cell>
        </row>
      </sheetData>
      <sheetData sheetId="7778">
        <row r="4">
          <cell r="A4" t="str">
            <v>BẢNG TÍNH TOÁN, ĐO BÓC KHỐI LƯỢNG HOÀN THÀNH ĐƯA VÀO QUYẾT TOÁN</v>
          </cell>
        </row>
      </sheetData>
      <sheetData sheetId="7779">
        <row r="4">
          <cell r="A4" t="str">
            <v>BẢNG TÍNH TOÁN, ĐO BÓC KHỐI LƯỢNG HOÀN THÀNH ĐƯA VÀO QUYẾT TOÁN</v>
          </cell>
        </row>
      </sheetData>
      <sheetData sheetId="7780">
        <row r="4">
          <cell r="A4" t="str">
            <v>BẢNG TÍNH TOÁN, ĐO BÓC KHỐI LƯỢNG HOÀN THÀNH ĐƯA VÀO QUYẾT TOÁN</v>
          </cell>
        </row>
      </sheetData>
      <sheetData sheetId="7781">
        <row r="4">
          <cell r="A4" t="str">
            <v>BẢNG TÍNH TOÁN, ĐO BÓC KHỐI LƯỢNG HOÀN THÀNH ĐƯA VÀO QUYẾT TOÁN</v>
          </cell>
        </row>
      </sheetData>
      <sheetData sheetId="7782">
        <row r="4">
          <cell r="A4" t="str">
            <v>BẢNG TÍNH TOÁN, ĐO BÓC KHỐI LƯỢNG HOÀN THÀNH ĐƯA VÀO QUYẾT TOÁN</v>
          </cell>
        </row>
      </sheetData>
      <sheetData sheetId="7783">
        <row r="4">
          <cell r="A4" t="str">
            <v>BẢNG TÍNH TOÁN, ĐO BÓC KHỐI LƯỢNG HOÀN THÀNH ĐƯA VÀO QUYẾT TOÁN</v>
          </cell>
        </row>
      </sheetData>
      <sheetData sheetId="7784">
        <row r="4">
          <cell r="A4" t="str">
            <v>BẢNG TÍNH TOÁN, ĐO BÓC KHỐI LƯỢNG HOÀN THÀNH ĐƯA VÀO QUYẾT TOÁN</v>
          </cell>
        </row>
      </sheetData>
      <sheetData sheetId="7785">
        <row r="4">
          <cell r="A4" t="str">
            <v>BẢNG TÍNH TOÁN, ĐO BÓC KHỐI LƯỢNG HOÀN THÀNH ĐƯA VÀO QUYẾT TOÁN</v>
          </cell>
        </row>
      </sheetData>
      <sheetData sheetId="7786">
        <row r="4">
          <cell r="A4" t="str">
            <v>BẢNG TÍNH TOÁN, ĐO BÓC KHỐI LƯỢNG HOÀN THÀNH ĐƯA VÀO QUYẾT TOÁN</v>
          </cell>
        </row>
      </sheetData>
      <sheetData sheetId="7787">
        <row r="4">
          <cell r="A4" t="str">
            <v>BẢNG TÍNH TOÁN, ĐO BÓC KHỐI LƯỢNG HOÀN THÀNH ĐƯA VÀO QUYẾT TOÁN</v>
          </cell>
        </row>
      </sheetData>
      <sheetData sheetId="7788">
        <row r="4">
          <cell r="A4" t="str">
            <v>BẢNG TÍNH TOÁN, ĐO BÓC KHỐI LƯỢNG HOÀN THÀNH ĐƯA VÀO QUYẾT TOÁN</v>
          </cell>
        </row>
      </sheetData>
      <sheetData sheetId="7789">
        <row r="4">
          <cell r="A4" t="str">
            <v>BẢNG TÍNH TOÁN, ĐO BÓC KHỐI LƯỢNG HOÀN THÀNH ĐƯA VÀO QUYẾT TOÁN</v>
          </cell>
        </row>
      </sheetData>
      <sheetData sheetId="7790">
        <row r="4">
          <cell r="A4" t="str">
            <v>BẢNG TÍNH TOÁN, ĐO BÓC KHỐI LƯỢNG HOÀN THÀNH ĐƯA VÀO QUYẾT TOÁN</v>
          </cell>
        </row>
      </sheetData>
      <sheetData sheetId="7791">
        <row r="4">
          <cell r="A4" t="str">
            <v>BẢNG TÍNH TOÁN, ĐO BÓC KHỐI LƯỢNG HOÀN THÀNH ĐƯA VÀO QUYẾT TOÁN</v>
          </cell>
        </row>
      </sheetData>
      <sheetData sheetId="7792">
        <row r="4">
          <cell r="A4" t="str">
            <v>BẢNG TÍNH TOÁN, ĐO BÓC KHỐI LƯỢNG HOÀN THÀNH ĐƯA VÀO QUYẾT TOÁN</v>
          </cell>
        </row>
      </sheetData>
      <sheetData sheetId="7793">
        <row r="4">
          <cell r="A4" t="str">
            <v>BẢNG TÍNH TOÁN, ĐO BÓC KHỐI LƯỢNG HOÀN THÀNH ĐƯA VÀO QUYẾT TOÁN</v>
          </cell>
        </row>
      </sheetData>
      <sheetData sheetId="7794">
        <row r="4">
          <cell r="A4" t="str">
            <v>BẢNG TÍNH TOÁN, ĐO BÓC KHỐI LƯỢNG HOÀN THÀNH ĐƯA VÀO QUYẾT TOÁN</v>
          </cell>
        </row>
      </sheetData>
      <sheetData sheetId="7795">
        <row r="4">
          <cell r="A4" t="str">
            <v>BẢNG TÍNH TOÁN, ĐO BÓC KHỐI LƯỢNG HOÀN THÀNH ĐƯA VÀO QUYẾT TOÁN</v>
          </cell>
        </row>
      </sheetData>
      <sheetData sheetId="7796">
        <row r="4">
          <cell r="A4" t="str">
            <v>BẢNG TÍNH TOÁN, ĐO BÓC KHỐI LƯỢNG HOÀN THÀNH ĐƯA VÀO QUYẾT TOÁN</v>
          </cell>
        </row>
      </sheetData>
      <sheetData sheetId="7797">
        <row r="4">
          <cell r="A4" t="str">
            <v>BẢNG TÍNH TOÁN, ĐO BÓC KHỐI LƯỢNG HOÀN THÀNH ĐƯA VÀO QUYẾT TOÁN</v>
          </cell>
        </row>
      </sheetData>
      <sheetData sheetId="7798">
        <row r="4">
          <cell r="A4" t="str">
            <v>BẢNG TÍNH TOÁN, ĐO BÓC KHỐI LƯỢNG HOÀN THÀNH ĐƯA VÀO QUYẾT TOÁN</v>
          </cell>
        </row>
      </sheetData>
      <sheetData sheetId="7799">
        <row r="4">
          <cell r="A4" t="str">
            <v>BẢNG TÍNH TOÁN, ĐO BÓC KHỐI LƯỢNG HOÀN THÀNH ĐƯA VÀO QUYẾT TOÁN</v>
          </cell>
        </row>
      </sheetData>
      <sheetData sheetId="7800">
        <row r="4">
          <cell r="A4" t="str">
            <v>BẢNG TÍNH TOÁN, ĐO BÓC KHỐI LƯỢNG HOÀN THÀNH ĐƯA VÀO QUYẾT TOÁN</v>
          </cell>
        </row>
      </sheetData>
      <sheetData sheetId="7801">
        <row r="4">
          <cell r="A4" t="str">
            <v>BẢNG TÍNH TOÁN, ĐO BÓC KHỐI LƯỢNG HOÀN THÀNH ĐƯA VÀO QUYẾT TOÁN</v>
          </cell>
        </row>
      </sheetData>
      <sheetData sheetId="7802">
        <row r="4">
          <cell r="A4" t="str">
            <v>BẢNG TÍNH TOÁN, ĐO BÓC KHỐI LƯỢNG HOÀN THÀNH ĐƯA VÀO QUYẾT TOÁN</v>
          </cell>
        </row>
      </sheetData>
      <sheetData sheetId="7803">
        <row r="4">
          <cell r="A4" t="str">
            <v>BẢNG TÍNH TOÁN, ĐO BÓC KHỐI LƯỢNG HOÀN THÀNH ĐƯA VÀO QUYẾT TOÁN</v>
          </cell>
        </row>
      </sheetData>
      <sheetData sheetId="7804">
        <row r="4">
          <cell r="A4" t="str">
            <v>BẢNG TÍNH TOÁN, ĐO BÓC KHỐI LƯỢNG HOÀN THÀNH ĐƯA VÀO QUYẾT TOÁN</v>
          </cell>
        </row>
      </sheetData>
      <sheetData sheetId="7805">
        <row r="4">
          <cell r="A4" t="str">
            <v>BẢNG TÍNH TOÁN, ĐO BÓC KHỐI LƯỢNG HOÀN THÀNH ĐƯA VÀO QUYẾT TOÁN</v>
          </cell>
        </row>
      </sheetData>
      <sheetData sheetId="7806">
        <row r="9">
          <cell r="A9" t="str">
            <v>A</v>
          </cell>
        </row>
      </sheetData>
      <sheetData sheetId="7807">
        <row r="4">
          <cell r="A4" t="str">
            <v>BẢNG TÍNH TOÁN, ĐO BÓC KHỐI LƯỢNG HOÀN THÀNH ĐƯA VÀO QUYẾT TOÁN</v>
          </cell>
        </row>
      </sheetData>
      <sheetData sheetId="7808">
        <row r="4">
          <cell r="A4" t="str">
            <v>BẢNG TÍNH TOÁN, ĐO BÓC KHỐI LƯỢNG HOÀN THÀNH ĐƯA VÀO QUYẾT TOÁN</v>
          </cell>
        </row>
      </sheetData>
      <sheetData sheetId="7809">
        <row r="4">
          <cell r="A4" t="str">
            <v>BẢNG TÍNH TOÁN, ĐO BÓC KHỐI LƯỢNG HOÀN THÀNH ĐƯA VÀO QUYẾT TOÁN</v>
          </cell>
        </row>
      </sheetData>
      <sheetData sheetId="7810">
        <row r="4">
          <cell r="A4" t="str">
            <v>BẢNG TÍNH TOÁN, ĐO BÓC KHỐI LƯỢNG HOÀN THÀNH ĐƯA VÀO QUYẾT TOÁN</v>
          </cell>
        </row>
      </sheetData>
      <sheetData sheetId="7811">
        <row r="4">
          <cell r="A4" t="str">
            <v>BẢNG TÍNH TOÁN, ĐO BÓC KHỐI LƯỢNG HOÀN THÀNH ĐƯA VÀO QUYẾT TOÁN</v>
          </cell>
        </row>
      </sheetData>
      <sheetData sheetId="7812">
        <row r="4">
          <cell r="A4" t="str">
            <v>BẢNG TÍNH TOÁN, ĐO BÓC KHỐI LƯỢNG HOÀN THÀNH ĐƯA VÀO QUYẾT TOÁN</v>
          </cell>
        </row>
      </sheetData>
      <sheetData sheetId="7813">
        <row r="4">
          <cell r="A4" t="str">
            <v>BẢNG TÍNH TOÁN, ĐO BÓC KHỐI LƯỢNG HOÀN THÀNH ĐƯA VÀO QUYẾT TOÁN</v>
          </cell>
        </row>
      </sheetData>
      <sheetData sheetId="7814">
        <row r="4">
          <cell r="A4" t="str">
            <v>BẢNG TÍNH TOÁN, ĐO BÓC KHỐI LƯỢNG HOÀN THÀNH ĐƯA VÀO QUYẾT TOÁN</v>
          </cell>
        </row>
      </sheetData>
      <sheetData sheetId="7815">
        <row r="4">
          <cell r="A4" t="str">
            <v>BẢNG TÍNH TOÁN, ĐO BÓC KHỐI LƯỢNG HOÀN THÀNH ĐƯA VÀO QUYẾT TOÁN</v>
          </cell>
        </row>
      </sheetData>
      <sheetData sheetId="7816">
        <row r="4">
          <cell r="A4" t="str">
            <v>BẢNG TÍNH TOÁN, ĐO BÓC KHỐI LƯỢNG HOÀN THÀNH ĐƯA VÀO QUYẾT TOÁN</v>
          </cell>
        </row>
      </sheetData>
      <sheetData sheetId="7817">
        <row r="4">
          <cell r="A4" t="str">
            <v>BẢNG TÍNH TOÁN, ĐO BÓC KHỐI LƯỢNG HOÀN THÀNH ĐƯA VÀO QUYẾT TOÁN</v>
          </cell>
        </row>
      </sheetData>
      <sheetData sheetId="7818">
        <row r="4">
          <cell r="A4" t="str">
            <v>BẢNG TÍNH TOÁN, ĐO BÓC KHỐI LƯỢNG HOÀN THÀNH ĐƯA VÀO QUYẾT TOÁN</v>
          </cell>
        </row>
      </sheetData>
      <sheetData sheetId="7819">
        <row r="4">
          <cell r="A4" t="str">
            <v>BẢNG TÍNH TOÁN, ĐO BÓC KHỐI LƯỢNG HOÀN THÀNH ĐƯA VÀO QUYẾT TOÁN</v>
          </cell>
        </row>
      </sheetData>
      <sheetData sheetId="7820">
        <row r="4">
          <cell r="A4" t="str">
            <v>BẢNG TÍNH TOÁN, ĐO BÓC KHỐI LƯỢNG HOÀN THÀNH ĐƯA VÀO QUYẾT TOÁN</v>
          </cell>
        </row>
      </sheetData>
      <sheetData sheetId="7821">
        <row r="4">
          <cell r="A4" t="str">
            <v>BẢNG TÍNH TOÁN, ĐO BÓC KHỐI LƯỢNG HOÀN THÀNH ĐƯA VÀO QUYẾT TOÁN</v>
          </cell>
        </row>
      </sheetData>
      <sheetData sheetId="7822">
        <row r="4">
          <cell r="A4" t="str">
            <v>BẢNG TÍNH TOÁN, ĐO BÓC KHỐI LƯỢNG HOÀN THÀNH ĐƯA VÀO QUYẾT TOÁN</v>
          </cell>
        </row>
      </sheetData>
      <sheetData sheetId="7823">
        <row r="4">
          <cell r="A4" t="str">
            <v>BẢNG TÍNH TOÁN, ĐO BÓC KHỐI LƯỢNG HOÀN THÀNH ĐƯA VÀO QUYẾT TOÁN</v>
          </cell>
        </row>
      </sheetData>
      <sheetData sheetId="7824">
        <row r="4">
          <cell r="A4" t="str">
            <v>BẢNG TÍNH TOÁN, ĐO BÓC KHỐI LƯỢNG HOÀN THÀNH ĐƯA VÀO QUYẾT TOÁN</v>
          </cell>
        </row>
      </sheetData>
      <sheetData sheetId="7825">
        <row r="4">
          <cell r="A4" t="str">
            <v>BẢNG TÍNH TOÁN, ĐO BÓC KHỐI LƯỢNG HOÀN THÀNH ĐƯA VÀO QUYẾT TOÁN</v>
          </cell>
        </row>
      </sheetData>
      <sheetData sheetId="7826">
        <row r="4">
          <cell r="A4" t="str">
            <v>BẢNG TÍNH TOÁN, ĐO BÓC KHỐI LƯỢNG HOÀN THÀNH ĐƯA VÀO QUYẾT TOÁN</v>
          </cell>
        </row>
      </sheetData>
      <sheetData sheetId="7827">
        <row r="4">
          <cell r="A4" t="str">
            <v>BẢNG TÍNH TOÁN, ĐO BÓC KHỐI LƯỢNG HOÀN THÀNH ĐƯA VÀO QUYẾT TOÁN</v>
          </cell>
        </row>
      </sheetData>
      <sheetData sheetId="7828">
        <row r="4">
          <cell r="A4" t="str">
            <v>BẢNG TÍNH TOÁN, ĐO BÓC KHỐI LƯỢNG HOÀN THÀNH ĐƯA VÀO QUYẾT TOÁN</v>
          </cell>
        </row>
      </sheetData>
      <sheetData sheetId="7829">
        <row r="4">
          <cell r="A4" t="str">
            <v>BẢNG TÍNH TOÁN, ĐO BÓC KHỐI LƯỢNG HOÀN THÀNH ĐƯA VÀO QUYẾT TOÁN</v>
          </cell>
        </row>
      </sheetData>
      <sheetData sheetId="7830">
        <row r="4">
          <cell r="A4" t="str">
            <v>BẢNG TÍNH TOÁN, ĐO BÓC KHỐI LƯỢNG HOÀN THÀNH ĐƯA VÀO QUYẾT TOÁN</v>
          </cell>
        </row>
      </sheetData>
      <sheetData sheetId="7831">
        <row r="4">
          <cell r="A4" t="str">
            <v>BẢNG TÍNH TOÁN, ĐO BÓC KHỐI LƯỢNG HOÀN THÀNH ĐƯA VÀO QUYẾT TOÁN</v>
          </cell>
        </row>
      </sheetData>
      <sheetData sheetId="7832">
        <row r="4">
          <cell r="A4" t="str">
            <v>BẢNG TÍNH TOÁN, ĐO BÓC KHỐI LƯỢNG HOÀN THÀNH ĐƯA VÀO QUYẾT TOÁN</v>
          </cell>
        </row>
      </sheetData>
      <sheetData sheetId="7833">
        <row r="4">
          <cell r="A4" t="str">
            <v>BẢNG TÍNH TOÁN, ĐO BÓC KHỐI LƯỢNG HOÀN THÀNH ĐƯA VÀO QUYẾT TOÁN</v>
          </cell>
        </row>
      </sheetData>
      <sheetData sheetId="7834">
        <row r="4">
          <cell r="A4" t="str">
            <v>BẢNG TÍNH TOÁN, ĐO BÓC KHỐI LƯỢNG HOÀN THÀNH ĐƯA VÀO QUYẾT TOÁN</v>
          </cell>
        </row>
      </sheetData>
      <sheetData sheetId="7835">
        <row r="4">
          <cell r="A4" t="str">
            <v>BẢNG TÍNH TOÁN, ĐO BÓC KHỐI LƯỢNG HOÀN THÀNH ĐƯA VÀO QUYẾT TOÁN</v>
          </cell>
        </row>
      </sheetData>
      <sheetData sheetId="7836">
        <row r="4">
          <cell r="A4" t="str">
            <v>BẢNG TÍNH TOÁN, ĐO BÓC KHỐI LƯỢNG HOÀN THÀNH ĐƯA VÀO QUYẾT TOÁN</v>
          </cell>
        </row>
      </sheetData>
      <sheetData sheetId="7837">
        <row r="4">
          <cell r="A4" t="str">
            <v>BẢNG TÍNH TOÁN, ĐO BÓC KHỐI LƯỢNG HOÀN THÀNH ĐƯA VÀO QUYẾT TOÁN</v>
          </cell>
        </row>
      </sheetData>
      <sheetData sheetId="7838">
        <row r="4">
          <cell r="A4" t="str">
            <v>BẢNG TÍNH TOÁN, ĐO BÓC KHỐI LƯỢNG HOÀN THÀNH ĐƯA VÀO QUYẾT TOÁN</v>
          </cell>
        </row>
      </sheetData>
      <sheetData sheetId="7839">
        <row r="4">
          <cell r="A4" t="str">
            <v>BẢNG TÍNH TOÁN, ĐO BÓC KHỐI LƯỢNG HOÀN THÀNH ĐƯA VÀO QUYẾT TOÁN</v>
          </cell>
        </row>
      </sheetData>
      <sheetData sheetId="7840">
        <row r="4">
          <cell r="A4" t="str">
            <v>BẢNG TÍNH TOÁN, ĐO BÓC KHỐI LƯỢNG HOÀN THÀNH ĐƯA VÀO QUYẾT TOÁN</v>
          </cell>
        </row>
      </sheetData>
      <sheetData sheetId="7841">
        <row r="4">
          <cell r="A4" t="str">
            <v>BẢNG TÍNH TOÁN, ĐO BÓC KHỐI LƯỢNG HOÀN THÀNH ĐƯA VÀO QUYẾT TOÁN</v>
          </cell>
        </row>
      </sheetData>
      <sheetData sheetId="7842">
        <row r="4">
          <cell r="A4" t="str">
            <v>BẢNG TÍNH TOÁN, ĐO BÓC KHỐI LƯỢNG HOÀN THÀNH ĐƯA VÀO QUYẾT TOÁN</v>
          </cell>
        </row>
      </sheetData>
      <sheetData sheetId="7843">
        <row r="4">
          <cell r="A4" t="str">
            <v>BẢNG TÍNH TOÁN, ĐO BÓC KHỐI LƯỢNG HOÀN THÀNH ĐƯA VÀO QUYẾT TOÁN</v>
          </cell>
        </row>
      </sheetData>
      <sheetData sheetId="7844">
        <row r="4">
          <cell r="A4" t="str">
            <v>BẢNG TÍNH TOÁN, ĐO BÓC KHỐI LƯỢNG HOÀN THÀNH ĐƯA VÀO QUYẾT TOÁN</v>
          </cell>
        </row>
      </sheetData>
      <sheetData sheetId="7845">
        <row r="4">
          <cell r="A4" t="str">
            <v>BẢNG TÍNH TOÁN, ĐO BÓC KHỐI LƯỢNG HOÀN THÀNH ĐƯA VÀO QUYẾT TOÁN</v>
          </cell>
        </row>
      </sheetData>
      <sheetData sheetId="7846">
        <row r="4">
          <cell r="A4" t="str">
            <v>BẢNG TÍNH TOÁN, ĐO BÓC KHỐI LƯỢNG HOÀN THÀNH ĐƯA VÀO QUYẾT TOÁN</v>
          </cell>
        </row>
      </sheetData>
      <sheetData sheetId="7847">
        <row r="4">
          <cell r="A4" t="str">
            <v>BẢNG TÍNH TOÁN, ĐO BÓC KHỐI LƯỢNG HOÀN THÀNH ĐƯA VÀO QUYẾT TOÁN</v>
          </cell>
        </row>
      </sheetData>
      <sheetData sheetId="7848">
        <row r="4">
          <cell r="A4" t="str">
            <v>BẢNG TÍNH TOÁN, ĐO BÓC KHỐI LƯỢNG HOÀN THÀNH ĐƯA VÀO QUYẾT TOÁN</v>
          </cell>
        </row>
      </sheetData>
      <sheetData sheetId="7849">
        <row r="4">
          <cell r="A4" t="str">
            <v>BẢNG TÍNH TOÁN, ĐO BÓC KHỐI LƯỢNG HOÀN THÀNH ĐƯA VÀO QUYẾT TOÁN</v>
          </cell>
        </row>
      </sheetData>
      <sheetData sheetId="7850">
        <row r="4">
          <cell r="A4" t="str">
            <v>BẢNG TÍNH TOÁN, ĐO BÓC KHỐI LƯỢNG HOÀN THÀNH ĐƯA VÀO QUYẾT TOÁN</v>
          </cell>
        </row>
      </sheetData>
      <sheetData sheetId="7851">
        <row r="4">
          <cell r="A4" t="str">
            <v>BẢNG TÍNH TOÁN, ĐO BÓC KHỐI LƯỢNG HOÀN THÀNH ĐƯA VÀO QUYẾT TOÁN</v>
          </cell>
        </row>
      </sheetData>
      <sheetData sheetId="7852">
        <row r="4">
          <cell r="A4" t="str">
            <v>BẢNG TÍNH TOÁN, ĐO BÓC KHỐI LƯỢNG HOÀN THÀNH ĐƯA VÀO QUYẾT TOÁN</v>
          </cell>
        </row>
      </sheetData>
      <sheetData sheetId="7853">
        <row r="4">
          <cell r="A4" t="str">
            <v>BẢNG TÍNH TOÁN, ĐO BÓC KHỐI LƯỢNG HOÀN THÀNH ĐƯA VÀO QUYẾT TOÁN</v>
          </cell>
        </row>
      </sheetData>
      <sheetData sheetId="7854">
        <row r="4">
          <cell r="A4" t="str">
            <v>BẢNG TÍNH TOÁN, ĐO BÓC KHỐI LƯỢNG HOÀN THÀNH ĐƯA VÀO QUYẾT TOÁN</v>
          </cell>
        </row>
      </sheetData>
      <sheetData sheetId="7855">
        <row r="4">
          <cell r="A4" t="str">
            <v>BẢNG TÍNH TOÁN, ĐO BÓC KHỐI LƯỢNG HOÀN THÀNH ĐƯA VÀO QUYẾT TOÁN</v>
          </cell>
        </row>
      </sheetData>
      <sheetData sheetId="7856">
        <row r="4">
          <cell r="A4" t="str">
            <v>BẢNG TÍNH TOÁN, ĐO BÓC KHỐI LƯỢNG HOÀN THÀNH ĐƯA VÀO QUYẾT TOÁN</v>
          </cell>
        </row>
      </sheetData>
      <sheetData sheetId="7857">
        <row r="4">
          <cell r="A4" t="str">
            <v>BẢNG TÍNH TOÁN, ĐO BÓC KHỐI LƯỢNG HOÀN THÀNH ĐƯA VÀO QUYẾT TOÁN</v>
          </cell>
        </row>
      </sheetData>
      <sheetData sheetId="7858">
        <row r="4">
          <cell r="A4" t="str">
            <v>BẢNG TÍNH TOÁN, ĐO BÓC KHỐI LƯỢNG HOÀN THÀNH ĐƯA VÀO QUYẾT TOÁN</v>
          </cell>
        </row>
      </sheetData>
      <sheetData sheetId="7859">
        <row r="4">
          <cell r="A4" t="str">
            <v>BẢNG TÍNH TOÁN, ĐO BÓC KHỐI LƯỢNG HOÀN THÀNH ĐƯA VÀO QUYẾT TOÁN</v>
          </cell>
        </row>
      </sheetData>
      <sheetData sheetId="7860">
        <row r="4">
          <cell r="A4" t="str">
            <v>BẢNG TÍNH TOÁN, ĐO BÓC KHỐI LƯỢNG HOÀN THÀNH ĐƯA VÀO QUYẾT TOÁN</v>
          </cell>
        </row>
      </sheetData>
      <sheetData sheetId="7861">
        <row r="4">
          <cell r="A4" t="str">
            <v>BẢNG TÍNH TOÁN, ĐO BÓC KHỐI LƯỢNG HOÀN THÀNH ĐƯA VÀO QUYẾT TOÁN</v>
          </cell>
        </row>
      </sheetData>
      <sheetData sheetId="7862">
        <row r="4">
          <cell r="A4" t="str">
            <v>BẢNG TÍNH TOÁN, ĐO BÓC KHỐI LƯỢNG HOÀN THÀNH ĐƯA VÀO QUYẾT TOÁN</v>
          </cell>
        </row>
      </sheetData>
      <sheetData sheetId="7863">
        <row r="4">
          <cell r="A4" t="str">
            <v>BẢNG TÍNH TOÁN, ĐO BÓC KHỐI LƯỢNG HOÀN THÀNH ĐƯA VÀO QUYẾT TOÁN</v>
          </cell>
        </row>
      </sheetData>
      <sheetData sheetId="7864">
        <row r="4">
          <cell r="A4" t="str">
            <v>BẢNG TÍNH TOÁN, ĐO BÓC KHỐI LƯỢNG HOÀN THÀNH ĐƯA VÀO QUYẾT TOÁN</v>
          </cell>
        </row>
      </sheetData>
      <sheetData sheetId="7865">
        <row r="4">
          <cell r="A4" t="str">
            <v>BẢNG TÍNH TOÁN, ĐO BÓC KHỐI LƯỢNG HOÀN THÀNH ĐƯA VÀO QUYẾT TOÁN</v>
          </cell>
        </row>
      </sheetData>
      <sheetData sheetId="7866">
        <row r="4">
          <cell r="A4" t="str">
            <v>BẢNG TÍNH TOÁN, ĐO BÓC KHỐI LƯỢNG HOÀN THÀNH ĐƯA VÀO QUYẾT TOÁN</v>
          </cell>
        </row>
      </sheetData>
      <sheetData sheetId="7867">
        <row r="4">
          <cell r="A4" t="str">
            <v>BẢNG TÍNH TOÁN, ĐO BÓC KHỐI LƯỢNG HOÀN THÀNH ĐƯA VÀO QUYẾT TOÁN</v>
          </cell>
        </row>
      </sheetData>
      <sheetData sheetId="7868">
        <row r="4">
          <cell r="A4" t="str">
            <v>BẢNG TÍNH TOÁN, ĐO BÓC KHỐI LƯỢNG HOÀN THÀNH ĐƯA VÀO QUYẾT TOÁN</v>
          </cell>
        </row>
      </sheetData>
      <sheetData sheetId="7869">
        <row r="4">
          <cell r="A4" t="str">
            <v>BẢNG TÍNH TOÁN, ĐO BÓC KHỐI LƯỢNG HOÀN THÀNH ĐƯA VÀO QUYẾT TOÁN</v>
          </cell>
        </row>
      </sheetData>
      <sheetData sheetId="7870">
        <row r="4">
          <cell r="A4" t="str">
            <v>BẢNG TÍNH TOÁN, ĐO BÓC KHỐI LƯỢNG HOÀN THÀNH ĐƯA VÀO QUYẾT TOÁN</v>
          </cell>
        </row>
      </sheetData>
      <sheetData sheetId="7871">
        <row r="4">
          <cell r="A4" t="str">
            <v>BẢNG TÍNH TOÁN, ĐO BÓC KHỐI LƯỢNG HOÀN THÀNH ĐƯA VÀO QUYẾT TOÁN</v>
          </cell>
        </row>
      </sheetData>
      <sheetData sheetId="7872">
        <row r="4">
          <cell r="A4" t="str">
            <v>BẢNG TÍNH TOÁN, ĐO BÓC KHỐI LƯỢNG HOÀN THÀNH ĐƯA VÀO QUYẾT TOÁN</v>
          </cell>
        </row>
      </sheetData>
      <sheetData sheetId="7873">
        <row r="4">
          <cell r="A4" t="str">
            <v>BẢNG TÍNH TOÁN, ĐO BÓC KHỐI LƯỢNG HOÀN THÀNH ĐƯA VÀO QUYẾT TOÁN</v>
          </cell>
        </row>
      </sheetData>
      <sheetData sheetId="7874">
        <row r="4">
          <cell r="A4" t="str">
            <v>BẢNG TÍNH TOÁN, ĐO BÓC KHỐI LƯỢNG HOÀN THÀNH ĐƯA VÀO QUYẾT TOÁN</v>
          </cell>
        </row>
      </sheetData>
      <sheetData sheetId="7875">
        <row r="4">
          <cell r="A4" t="str">
            <v>BẢNG TÍNH TOÁN, ĐO BÓC KHỐI LƯỢNG HOÀN THÀNH ĐƯA VÀO QUYẾT TOÁN</v>
          </cell>
        </row>
      </sheetData>
      <sheetData sheetId="7876">
        <row r="4">
          <cell r="A4" t="str">
            <v>BẢNG TÍNH TOÁN, ĐO BÓC KHỐI LƯỢNG HOÀN THÀNH ĐƯA VÀO QUYẾT TOÁN</v>
          </cell>
        </row>
      </sheetData>
      <sheetData sheetId="7877">
        <row r="4">
          <cell r="A4" t="str">
            <v>BẢNG TÍNH TOÁN, ĐO BÓC KHỐI LƯỢNG HOÀN THÀNH ĐƯA VÀO QUYẾT TOÁN</v>
          </cell>
        </row>
      </sheetData>
      <sheetData sheetId="7878">
        <row r="4">
          <cell r="A4" t="str">
            <v>BẢNG TÍNH TOÁN, ĐO BÓC KHỐI LƯỢNG HOÀN THÀNH ĐƯA VÀO QUYẾT TOÁN</v>
          </cell>
        </row>
      </sheetData>
      <sheetData sheetId="7879">
        <row r="4">
          <cell r="A4" t="str">
            <v>BẢNG TÍNH TOÁN, ĐO BÓC KHỐI LƯỢNG HOÀN THÀNH ĐƯA VÀO QUYẾT TOÁN</v>
          </cell>
        </row>
      </sheetData>
      <sheetData sheetId="7880">
        <row r="4">
          <cell r="A4" t="str">
            <v>BẢNG TÍNH TOÁN, ĐO BÓC KHỐI LƯỢNG HOÀN THÀNH ĐƯA VÀO QUYẾT TOÁN</v>
          </cell>
        </row>
      </sheetData>
      <sheetData sheetId="7881">
        <row r="4">
          <cell r="A4" t="str">
            <v>BẢNG TÍNH TOÁN, ĐO BÓC KHỐI LƯỢNG HOÀN THÀNH ĐƯA VÀO QUYẾT TOÁN</v>
          </cell>
        </row>
      </sheetData>
      <sheetData sheetId="7882">
        <row r="4">
          <cell r="A4" t="str">
            <v>BẢNG TÍNH TOÁN, ĐO BÓC KHỐI LƯỢNG HOÀN THÀNH ĐƯA VÀO QUYẾT TOÁN</v>
          </cell>
        </row>
      </sheetData>
      <sheetData sheetId="7883">
        <row r="4">
          <cell r="A4" t="str">
            <v>BẢNG TÍNH TOÁN, ĐO BÓC KHỐI LƯỢNG HOÀN THÀNH ĐƯA VÀO QUYẾT TOÁN</v>
          </cell>
        </row>
      </sheetData>
      <sheetData sheetId="7884">
        <row r="4">
          <cell r="A4" t="str">
            <v>BẢNG TÍNH TOÁN, ĐO BÓC KHỐI LƯỢNG HOÀN THÀNH ĐƯA VÀO QUYẾT TOÁN</v>
          </cell>
        </row>
      </sheetData>
      <sheetData sheetId="7885">
        <row r="4">
          <cell r="A4" t="str">
            <v>BẢNG TÍNH TOÁN, ĐO BÓC KHỐI LƯỢNG HOÀN THÀNH ĐƯA VÀO QUYẾT TOÁN</v>
          </cell>
        </row>
      </sheetData>
      <sheetData sheetId="7886">
        <row r="4">
          <cell r="A4" t="str">
            <v>BẢNG TÍNH TOÁN, ĐO BÓC KHỐI LƯỢNG HOÀN THÀNH ĐƯA VÀO QUYẾT TOÁN</v>
          </cell>
        </row>
      </sheetData>
      <sheetData sheetId="7887">
        <row r="4">
          <cell r="A4" t="str">
            <v>BẢNG TÍNH TOÁN, ĐO BÓC KHỐI LƯỢNG HOÀN THÀNH ĐƯA VÀO QUYẾT TOÁN</v>
          </cell>
        </row>
      </sheetData>
      <sheetData sheetId="7888">
        <row r="4">
          <cell r="A4" t="str">
            <v>BẢNG TÍNH TOÁN, ĐO BÓC KHỐI LƯỢNG HOÀN THÀNH ĐƯA VÀO QUYẾT TOÁN</v>
          </cell>
        </row>
      </sheetData>
      <sheetData sheetId="7889">
        <row r="4">
          <cell r="A4" t="str">
            <v>BẢNG TÍNH TOÁN, ĐO BÓC KHỐI LƯỢNG HOÀN THÀNH ĐƯA VÀO QUYẾT TOÁN</v>
          </cell>
        </row>
      </sheetData>
      <sheetData sheetId="7890">
        <row r="4">
          <cell r="A4" t="str">
            <v>BẢNG TÍNH TOÁN, ĐO BÓC KHỐI LƯỢNG HOÀN THÀNH ĐƯA VÀO QUYẾT TOÁN</v>
          </cell>
        </row>
      </sheetData>
      <sheetData sheetId="7891">
        <row r="4">
          <cell r="A4" t="str">
            <v>BẢNG TÍNH TOÁN, ĐO BÓC KHỐI LƯỢNG HOÀN THÀNH ĐƯA VÀO QUYẾT TOÁN</v>
          </cell>
        </row>
      </sheetData>
      <sheetData sheetId="7892">
        <row r="4">
          <cell r="A4" t="str">
            <v>BẢNG TÍNH TOÁN, ĐO BÓC KHỐI LƯỢNG HOÀN THÀNH ĐƯA VÀO QUYẾT TOÁN</v>
          </cell>
        </row>
      </sheetData>
      <sheetData sheetId="7893">
        <row r="4">
          <cell r="A4" t="str">
            <v>BẢNG TÍNH TOÁN, ĐO BÓC KHỐI LƯỢNG HOÀN THÀNH ĐƯA VÀO QUYẾT TOÁN</v>
          </cell>
        </row>
      </sheetData>
      <sheetData sheetId="7894">
        <row r="4">
          <cell r="A4" t="str">
            <v>BẢNG TÍNH TOÁN, ĐO BÓC KHỐI LƯỢNG HOÀN THÀNH ĐƯA VÀO QUYẾT TOÁN</v>
          </cell>
        </row>
      </sheetData>
      <sheetData sheetId="7895">
        <row r="4">
          <cell r="A4" t="str">
            <v>BẢNG TÍNH TOÁN, ĐO BÓC KHỐI LƯỢNG HOÀN THÀNH ĐƯA VÀO QUYẾT TOÁN</v>
          </cell>
        </row>
      </sheetData>
      <sheetData sheetId="7896">
        <row r="4">
          <cell r="A4" t="str">
            <v>BẢNG TÍNH TOÁN, ĐO BÓC KHỐI LƯỢNG HOÀN THÀNH ĐƯA VÀO QUYẾT TOÁN</v>
          </cell>
        </row>
      </sheetData>
      <sheetData sheetId="7897">
        <row r="4">
          <cell r="A4" t="str">
            <v>BẢNG TÍNH TOÁN, ĐO BÓC KHỐI LƯỢNG HOÀN THÀNH ĐƯA VÀO QUYẾT TOÁN</v>
          </cell>
        </row>
      </sheetData>
      <sheetData sheetId="7898">
        <row r="4">
          <cell r="A4" t="str">
            <v>BẢNG TÍNH TOÁN, ĐO BÓC KHỐI LƯỢNG HOÀN THÀNH ĐƯA VÀO QUYẾT TOÁN</v>
          </cell>
        </row>
      </sheetData>
      <sheetData sheetId="7899">
        <row r="4">
          <cell r="A4" t="str">
            <v>BẢNG TÍNH TOÁN, ĐO BÓC KHỐI LƯỢNG HOÀN THÀNH ĐƯA VÀO QUYẾT TOÁN</v>
          </cell>
        </row>
      </sheetData>
      <sheetData sheetId="7900">
        <row r="4">
          <cell r="A4" t="str">
            <v>BẢNG TÍNH TOÁN, ĐO BÓC KHỐI LƯỢNG HOÀN THÀNH ĐƯA VÀO QUYẾT TOÁN</v>
          </cell>
        </row>
      </sheetData>
      <sheetData sheetId="7901">
        <row r="4">
          <cell r="A4" t="str">
            <v>BẢNG TÍNH TOÁN, ĐO BÓC KHỐI LƯỢNG HOÀN THÀNH ĐƯA VÀO QUYẾT TOÁN</v>
          </cell>
        </row>
      </sheetData>
      <sheetData sheetId="7902">
        <row r="4">
          <cell r="A4" t="str">
            <v>BẢNG TÍNH TOÁN, ĐO BÓC KHỐI LƯỢNG HOÀN THÀNH ĐƯA VÀO QUYẾT TOÁN</v>
          </cell>
        </row>
      </sheetData>
      <sheetData sheetId="7903">
        <row r="4">
          <cell r="A4" t="str">
            <v>BẢNG TÍNH TOÁN, ĐO BÓC KHỐI LƯỢNG HOÀN THÀNH ĐƯA VÀO QUYẾT TOÁN</v>
          </cell>
        </row>
      </sheetData>
      <sheetData sheetId="7904">
        <row r="4">
          <cell r="A4" t="str">
            <v>BẢNG TÍNH TOÁN, ĐO BÓC KHỐI LƯỢNG HOÀN THÀNH ĐƯA VÀO QUYẾT TOÁN</v>
          </cell>
        </row>
      </sheetData>
      <sheetData sheetId="7905">
        <row r="4">
          <cell r="A4" t="str">
            <v>BẢNG TÍNH TOÁN, ĐO BÓC KHỐI LƯỢNG HOÀN THÀNH ĐƯA VÀO QUYẾT TOÁN</v>
          </cell>
        </row>
      </sheetData>
      <sheetData sheetId="7906">
        <row r="4">
          <cell r="A4" t="str">
            <v>BẢNG TÍNH TOÁN, ĐO BÓC KHỐI LƯỢNG HOÀN THÀNH ĐƯA VÀO QUYẾT TOÁN</v>
          </cell>
        </row>
      </sheetData>
      <sheetData sheetId="7907">
        <row r="4">
          <cell r="A4" t="str">
            <v>BẢNG TÍNH TOÁN, ĐO BÓC KHỐI LƯỢNG HOÀN THÀNH ĐƯA VÀO QUYẾT TOÁN</v>
          </cell>
        </row>
      </sheetData>
      <sheetData sheetId="7908">
        <row r="4">
          <cell r="A4" t="str">
            <v>BẢNG TÍNH TOÁN, ĐO BÓC KHỐI LƯỢNG HOÀN THÀNH ĐƯA VÀO QUYẾT TOÁN</v>
          </cell>
        </row>
      </sheetData>
      <sheetData sheetId="7909">
        <row r="4">
          <cell r="A4" t="str">
            <v>BẢNG TÍNH TOÁN, ĐO BÓC KHỐI LƯỢNG HOÀN THÀNH ĐƯA VÀO QUYẾT TOÁN</v>
          </cell>
        </row>
      </sheetData>
      <sheetData sheetId="7910">
        <row r="4">
          <cell r="A4" t="str">
            <v>BẢNG TÍNH TOÁN, ĐO BÓC KHỐI LƯỢNG HOÀN THÀNH ĐƯA VÀO QUYẾT TOÁN</v>
          </cell>
        </row>
      </sheetData>
      <sheetData sheetId="7911">
        <row r="4">
          <cell r="A4" t="str">
            <v>BẢNG TÍNH TOÁN, ĐO BÓC KHỐI LƯỢNG HOÀN THÀNH ĐƯA VÀO QUYẾT TOÁN</v>
          </cell>
        </row>
      </sheetData>
      <sheetData sheetId="7912">
        <row r="4">
          <cell r="A4" t="str">
            <v>BẢNG TÍNH TOÁN, ĐO BÓC KHỐI LƯỢNG HOÀN THÀNH ĐƯA VÀO QUYẾT TOÁN</v>
          </cell>
        </row>
      </sheetData>
      <sheetData sheetId="7913">
        <row r="4">
          <cell r="A4" t="str">
            <v>BẢNG TÍNH TOÁN, ĐO BÓC KHỐI LƯỢNG HOÀN THÀNH ĐƯA VÀO QUYẾT TOÁN</v>
          </cell>
        </row>
      </sheetData>
      <sheetData sheetId="7914">
        <row r="4">
          <cell r="A4" t="str">
            <v>BẢNG TÍNH TOÁN, ĐO BÓC KHỐI LƯỢNG HOÀN THÀNH ĐƯA VÀO QUYẾT TOÁN</v>
          </cell>
        </row>
      </sheetData>
      <sheetData sheetId="7915">
        <row r="4">
          <cell r="A4" t="str">
            <v>BẢNG TÍNH TOÁN, ĐO BÓC KHỐI LƯỢNG HOÀN THÀNH ĐƯA VÀO QUYẾT TOÁN</v>
          </cell>
        </row>
      </sheetData>
      <sheetData sheetId="7916">
        <row r="4">
          <cell r="A4" t="str">
            <v>BẢNG TÍNH TOÁN, ĐO BÓC KHỐI LƯỢNG HOÀN THÀNH ĐƯA VÀO QUYẾT TOÁN</v>
          </cell>
        </row>
      </sheetData>
      <sheetData sheetId="7917">
        <row r="4">
          <cell r="A4" t="str">
            <v>BẢNG TÍNH TOÁN, ĐO BÓC KHỐI LƯỢNG HOÀN THÀNH ĐƯA VÀO QUYẾT TOÁN</v>
          </cell>
        </row>
      </sheetData>
      <sheetData sheetId="7918">
        <row r="4">
          <cell r="A4" t="str">
            <v>BẢNG TÍNH TOÁN, ĐO BÓC KHỐI LƯỢNG HOÀN THÀNH ĐƯA VÀO QUYẾT TOÁN</v>
          </cell>
        </row>
      </sheetData>
      <sheetData sheetId="7919">
        <row r="4">
          <cell r="A4" t="str">
            <v>BẢNG TÍNH TOÁN, ĐO BÓC KHỐI LƯỢNG HOÀN THÀNH ĐƯA VÀO QUYẾT TOÁN</v>
          </cell>
        </row>
      </sheetData>
      <sheetData sheetId="7920">
        <row r="4">
          <cell r="A4" t="str">
            <v>BẢNG TÍNH TOÁN, ĐO BÓC KHỐI LƯỢNG HOÀN THÀNH ĐƯA VÀO QUYẾT TOÁN</v>
          </cell>
        </row>
      </sheetData>
      <sheetData sheetId="7921">
        <row r="4">
          <cell r="A4" t="str">
            <v>BẢNG TÍNH TOÁN, ĐO BÓC KHỐI LƯỢNG HOÀN THÀNH ĐƯA VÀO QUYẾT TOÁN</v>
          </cell>
        </row>
      </sheetData>
      <sheetData sheetId="7922">
        <row r="4">
          <cell r="A4" t="str">
            <v>BẢNG TÍNH TOÁN, ĐO BÓC KHỐI LƯỢNG HOÀN THÀNH ĐƯA VÀO QUYẾT TOÁN</v>
          </cell>
        </row>
      </sheetData>
      <sheetData sheetId="7923">
        <row r="4">
          <cell r="A4" t="str">
            <v>BẢNG TÍNH TOÁN, ĐO BÓC KHỐI LƯỢNG HOÀN THÀNH ĐƯA VÀO QUYẾT TOÁN</v>
          </cell>
        </row>
      </sheetData>
      <sheetData sheetId="7924">
        <row r="4">
          <cell r="A4" t="str">
            <v>BẢNG TÍNH TOÁN, ĐO BÓC KHỐI LƯỢNG HOÀN THÀNH ĐƯA VÀO QUYẾT TOÁN</v>
          </cell>
        </row>
      </sheetData>
      <sheetData sheetId="7925">
        <row r="4">
          <cell r="A4" t="str">
            <v>BẢNG TÍNH TOÁN, ĐO BÓC KHỐI LƯỢNG HOÀN THÀNH ĐƯA VÀO QUYẾT TOÁN</v>
          </cell>
        </row>
      </sheetData>
      <sheetData sheetId="7926">
        <row r="4">
          <cell r="A4" t="str">
            <v>BẢNG TÍNH TOÁN, ĐO BÓC KHỐI LƯỢNG HOÀN THÀNH ĐƯA VÀO QUYẾT TOÁN</v>
          </cell>
        </row>
      </sheetData>
      <sheetData sheetId="7927">
        <row r="4">
          <cell r="A4" t="str">
            <v>BẢNG TÍNH TOÁN, ĐO BÓC KHỐI LƯỢNG HOÀN THÀNH ĐƯA VÀO QUYẾT TOÁN</v>
          </cell>
        </row>
      </sheetData>
      <sheetData sheetId="7928">
        <row r="4">
          <cell r="A4" t="str">
            <v>BẢNG TÍNH TOÁN, ĐO BÓC KHỐI LƯỢNG HOÀN THÀNH ĐƯA VÀO QUYẾT TOÁN</v>
          </cell>
        </row>
      </sheetData>
      <sheetData sheetId="7929">
        <row r="4">
          <cell r="A4" t="str">
            <v>BẢNG TÍNH TOÁN, ĐO BÓC KHỐI LƯỢNG HOÀN THÀNH ĐƯA VÀO QUYẾT TOÁN</v>
          </cell>
        </row>
      </sheetData>
      <sheetData sheetId="7930">
        <row r="4">
          <cell r="A4" t="str">
            <v>BẢNG TÍNH TOÁN, ĐO BÓC KHỐI LƯỢNG HOÀN THÀNH ĐƯA VÀO QUYẾT TOÁN</v>
          </cell>
        </row>
      </sheetData>
      <sheetData sheetId="7931">
        <row r="4">
          <cell r="A4" t="str">
            <v>BẢNG TÍNH TOÁN, ĐO BÓC KHỐI LƯỢNG HOÀN THÀNH ĐƯA VÀO QUYẾT TOÁN</v>
          </cell>
        </row>
      </sheetData>
      <sheetData sheetId="7932">
        <row r="4">
          <cell r="A4" t="str">
            <v>BẢNG TÍNH TOÁN, ĐO BÓC KHỐI LƯỢNG HOÀN THÀNH ĐƯA VÀO QUYẾT TOÁN</v>
          </cell>
        </row>
      </sheetData>
      <sheetData sheetId="7933">
        <row r="4">
          <cell r="A4" t="str">
            <v>BẢNG TÍNH TOÁN, ĐO BÓC KHỐI LƯỢNG HOÀN THÀNH ĐƯA VÀO QUYẾT TOÁN</v>
          </cell>
        </row>
      </sheetData>
      <sheetData sheetId="7934">
        <row r="4">
          <cell r="A4" t="str">
            <v>BẢNG TÍNH TOÁN, ĐO BÓC KHỐI LƯỢNG HOÀN THÀNH ĐƯA VÀO QUYẾT TOÁN</v>
          </cell>
        </row>
      </sheetData>
      <sheetData sheetId="7935">
        <row r="4">
          <cell r="A4" t="str">
            <v>BẢNG TÍNH TOÁN, ĐO BÓC KHỐI LƯỢNG HOÀN THÀNH ĐƯA VÀO QUYẾT TOÁN</v>
          </cell>
        </row>
      </sheetData>
      <sheetData sheetId="7936">
        <row r="4">
          <cell r="A4" t="str">
            <v>BẢNG TÍNH TOÁN, ĐO BÓC KHỐI LƯỢNG HOÀN THÀNH ĐƯA VÀO QUYẾT TOÁN</v>
          </cell>
        </row>
      </sheetData>
      <sheetData sheetId="7937">
        <row r="4">
          <cell r="A4" t="str">
            <v>BẢNG TÍNH TOÁN, ĐO BÓC KHỐI LƯỢNG HOÀN THÀNH ĐƯA VÀO QUYẾT TOÁN</v>
          </cell>
        </row>
      </sheetData>
      <sheetData sheetId="7938">
        <row r="4">
          <cell r="A4" t="str">
            <v>BẢNG TÍNH TOÁN, ĐO BÓC KHỐI LƯỢNG HOÀN THÀNH ĐƯA VÀO QUYẾT TOÁN</v>
          </cell>
        </row>
      </sheetData>
      <sheetData sheetId="7939">
        <row r="4">
          <cell r="A4" t="str">
            <v>BẢNG TÍNH TOÁN, ĐO BÓC KHỐI LƯỢNG HOÀN THÀNH ĐƯA VÀO QUYẾT TOÁN</v>
          </cell>
        </row>
      </sheetData>
      <sheetData sheetId="7940">
        <row r="4">
          <cell r="A4" t="str">
            <v>BẢNG TÍNH TOÁN, ĐO BÓC KHỐI LƯỢNG HOÀN THÀNH ĐƯA VÀO QUYẾT TOÁN</v>
          </cell>
        </row>
      </sheetData>
      <sheetData sheetId="7941">
        <row r="4">
          <cell r="A4" t="str">
            <v>BẢNG TÍNH TOÁN, ĐO BÓC KHỐI LƯỢNG HOÀN THÀNH ĐƯA VÀO QUYẾT TOÁN</v>
          </cell>
        </row>
      </sheetData>
      <sheetData sheetId="7942">
        <row r="4">
          <cell r="A4" t="str">
            <v>BẢNG TÍNH TOÁN, ĐO BÓC KHỐI LƯỢNG HOÀN THÀNH ĐƯA VÀO QUYẾT TOÁN</v>
          </cell>
        </row>
      </sheetData>
      <sheetData sheetId="7943">
        <row r="4">
          <cell r="A4" t="str">
            <v>BẢNG TÍNH TOÁN, ĐO BÓC KHỐI LƯỢNG HOÀN THÀNH ĐƯA VÀO QUYẾT TOÁN</v>
          </cell>
        </row>
      </sheetData>
      <sheetData sheetId="7944">
        <row r="4">
          <cell r="A4" t="str">
            <v>BẢNG TÍNH TOÁN, ĐO BÓC KHỐI LƯỢNG HOÀN THÀNH ĐƯA VÀO QUYẾT TOÁN</v>
          </cell>
        </row>
      </sheetData>
      <sheetData sheetId="7945">
        <row r="4">
          <cell r="A4" t="str">
            <v>BẢNG TÍNH TOÁN, ĐO BÓC KHỐI LƯỢNG HOÀN THÀNH ĐƯA VÀO QUYẾT TOÁN</v>
          </cell>
        </row>
      </sheetData>
      <sheetData sheetId="7946">
        <row r="4">
          <cell r="A4" t="str">
            <v>BẢNG TÍNH TOÁN, ĐO BÓC KHỐI LƯỢNG HOÀN THÀNH ĐƯA VÀO QUYẾT TOÁN</v>
          </cell>
        </row>
      </sheetData>
      <sheetData sheetId="7947">
        <row r="4">
          <cell r="A4" t="str">
            <v>BẢNG TÍNH TOÁN, ĐO BÓC KHỐI LƯỢNG HOÀN THÀNH ĐƯA VÀO QUYẾT TOÁN</v>
          </cell>
        </row>
      </sheetData>
      <sheetData sheetId="7948">
        <row r="4">
          <cell r="A4" t="str">
            <v>BẢNG TÍNH TOÁN, ĐO BÓC KHỐI LƯỢNG HOÀN THÀNH ĐƯA VÀO QUYẾT TOÁN</v>
          </cell>
        </row>
      </sheetData>
      <sheetData sheetId="7949">
        <row r="4">
          <cell r="A4" t="str">
            <v>BẢNG TÍNH TOÁN, ĐO BÓC KHỐI LƯỢNG HOÀN THÀNH ĐƯA VÀO QUYẾT TOÁN</v>
          </cell>
        </row>
      </sheetData>
      <sheetData sheetId="7950">
        <row r="4">
          <cell r="A4" t="str">
            <v>BẢNG TÍNH TOÁN, ĐO BÓC KHỐI LƯỢNG HOÀN THÀNH ĐƯA VÀO QUYẾT TOÁN</v>
          </cell>
        </row>
      </sheetData>
      <sheetData sheetId="7951">
        <row r="4">
          <cell r="A4" t="str">
            <v>BẢNG TÍNH TOÁN, ĐO BÓC KHỐI LƯỢNG HOÀN THÀNH ĐƯA VÀO QUYẾT TOÁN</v>
          </cell>
        </row>
      </sheetData>
      <sheetData sheetId="7952">
        <row r="4">
          <cell r="A4" t="str">
            <v>BẢNG TÍNH TOÁN, ĐO BÓC KHỐI LƯỢNG HOÀN THÀNH ĐƯA VÀO QUYẾT TOÁN</v>
          </cell>
        </row>
      </sheetData>
      <sheetData sheetId="7953">
        <row r="4">
          <cell r="A4" t="str">
            <v>BẢNG TÍNH TOÁN, ĐO BÓC KHỐI LƯỢNG HOÀN THÀNH ĐƯA VÀO QUYẾT TOÁN</v>
          </cell>
        </row>
      </sheetData>
      <sheetData sheetId="7954">
        <row r="4">
          <cell r="A4" t="str">
            <v>BẢNG TÍNH TOÁN, ĐO BÓC KHỐI LƯỢNG HOÀN THÀNH ĐƯA VÀO QUYẾT TOÁN</v>
          </cell>
        </row>
      </sheetData>
      <sheetData sheetId="7955">
        <row r="4">
          <cell r="A4" t="str">
            <v>BẢNG TÍNH TOÁN, ĐO BÓC KHỐI LƯỢNG HOÀN THÀNH ĐƯA VÀO QUYẾT TOÁN</v>
          </cell>
        </row>
      </sheetData>
      <sheetData sheetId="7956">
        <row r="4">
          <cell r="A4" t="str">
            <v>BẢNG TÍNH TOÁN, ĐO BÓC KHỐI LƯỢNG HOÀN THÀNH ĐƯA VÀO QUYẾT TOÁN</v>
          </cell>
        </row>
      </sheetData>
      <sheetData sheetId="7957">
        <row r="4">
          <cell r="A4" t="str">
            <v>BẢNG TÍNH TOÁN, ĐO BÓC KHỐI LƯỢNG HOÀN THÀNH ĐƯA VÀO QUYẾT TOÁN</v>
          </cell>
        </row>
      </sheetData>
      <sheetData sheetId="7958">
        <row r="4">
          <cell r="A4" t="str">
            <v>BẢNG TÍNH TOÁN, ĐO BÓC KHỐI LƯỢNG HOÀN THÀNH ĐƯA VÀO QUYẾT TOÁN</v>
          </cell>
        </row>
      </sheetData>
      <sheetData sheetId="7959">
        <row r="4">
          <cell r="A4" t="str">
            <v>BẢNG TÍNH TOÁN, ĐO BÓC KHỐI LƯỢNG HOÀN THÀNH ĐƯA VÀO QUYẾT TOÁN</v>
          </cell>
        </row>
      </sheetData>
      <sheetData sheetId="7960">
        <row r="4">
          <cell r="A4" t="str">
            <v>BẢNG TÍNH TOÁN, ĐO BÓC KHỐI LƯỢNG HOÀN THÀNH ĐƯA VÀO QUYẾT TOÁN</v>
          </cell>
        </row>
      </sheetData>
      <sheetData sheetId="7961">
        <row r="4">
          <cell r="A4" t="str">
            <v>BẢNG TÍNH TOÁN, ĐO BÓC KHỐI LƯỢNG HOÀN THÀNH ĐƯA VÀO QUYẾT TOÁN</v>
          </cell>
        </row>
      </sheetData>
      <sheetData sheetId="7962">
        <row r="4">
          <cell r="A4" t="str">
            <v>BẢNG TÍNH TOÁN, ĐO BÓC KHỐI LƯỢNG HOÀN THÀNH ĐƯA VÀO QUYẾT TOÁN</v>
          </cell>
        </row>
      </sheetData>
      <sheetData sheetId="7963">
        <row r="4">
          <cell r="A4" t="str">
            <v>BẢNG TÍNH TOÁN, ĐO BÓC KHỐI LƯỢNG HOÀN THÀNH ĐƯA VÀO QUYẾT TOÁN</v>
          </cell>
        </row>
      </sheetData>
      <sheetData sheetId="7964">
        <row r="4">
          <cell r="A4" t="str">
            <v>BẢNG TÍNH TOÁN, ĐO BÓC KHỐI LƯỢNG HOÀN THÀNH ĐƯA VÀO QUYẾT TOÁN</v>
          </cell>
        </row>
      </sheetData>
      <sheetData sheetId="7965">
        <row r="4">
          <cell r="A4" t="str">
            <v>BẢNG TÍNH TOÁN, ĐO BÓC KHỐI LƯỢNG HOÀN THÀNH ĐƯA VÀO QUYẾT TOÁN</v>
          </cell>
        </row>
      </sheetData>
      <sheetData sheetId="7966">
        <row r="4">
          <cell r="A4" t="str">
            <v>BẢNG TÍNH TOÁN, ĐO BÓC KHỐI LƯỢNG HOÀN THÀNH ĐƯA VÀO QUYẾT TOÁN</v>
          </cell>
        </row>
      </sheetData>
      <sheetData sheetId="7967">
        <row r="4">
          <cell r="A4" t="str">
            <v>BẢNG TÍNH TOÁN, ĐO BÓC KHỐI LƯỢNG HOÀN THÀNH ĐƯA VÀO QUYẾT TOÁN</v>
          </cell>
        </row>
      </sheetData>
      <sheetData sheetId="7968">
        <row r="4">
          <cell r="A4" t="str">
            <v>BẢNG TÍNH TOÁN, ĐO BÓC KHỐI LƯỢNG HOÀN THÀNH ĐƯA VÀO QUYẾT TOÁN</v>
          </cell>
        </row>
      </sheetData>
      <sheetData sheetId="7969">
        <row r="4">
          <cell r="A4" t="str">
            <v>BẢNG TÍNH TOÁN, ĐO BÓC KHỐI LƯỢNG HOÀN THÀNH ĐƯA VÀO QUYẾT TOÁN</v>
          </cell>
        </row>
      </sheetData>
      <sheetData sheetId="7970">
        <row r="4">
          <cell r="A4" t="str">
            <v>BẢNG TÍNH TOÁN, ĐO BÓC KHỐI LƯỢNG HOÀN THÀNH ĐƯA VÀO QUYẾT TOÁN</v>
          </cell>
        </row>
      </sheetData>
      <sheetData sheetId="7971">
        <row r="4">
          <cell r="A4" t="str">
            <v>BẢNG TÍNH TOÁN, ĐO BÓC KHỐI LƯỢNG HOÀN THÀNH ĐƯA VÀO QUYẾT TOÁN</v>
          </cell>
        </row>
      </sheetData>
      <sheetData sheetId="7972">
        <row r="4">
          <cell r="A4" t="str">
            <v>BẢNG TÍNH TOÁN, ĐO BÓC KHỐI LƯỢNG HOÀN THÀNH ĐƯA VÀO QUYẾT TOÁN</v>
          </cell>
        </row>
      </sheetData>
      <sheetData sheetId="7973">
        <row r="4">
          <cell r="A4" t="str">
            <v>BẢNG TÍNH TOÁN, ĐO BÓC KHỐI LƯỢNG HOÀN THÀNH ĐƯA VÀO QUYẾT TOÁN</v>
          </cell>
        </row>
      </sheetData>
      <sheetData sheetId="7974">
        <row r="4">
          <cell r="A4" t="str">
            <v>BẢNG TÍNH TOÁN, ĐO BÓC KHỐI LƯỢNG HOÀN THÀNH ĐƯA VÀO QUYẾT TOÁN</v>
          </cell>
        </row>
      </sheetData>
      <sheetData sheetId="7975">
        <row r="4">
          <cell r="A4" t="str">
            <v>BẢNG TÍNH TOÁN, ĐO BÓC KHỐI LƯỢNG HOÀN THÀNH ĐƯA VÀO QUYẾT TOÁN</v>
          </cell>
        </row>
      </sheetData>
      <sheetData sheetId="7976">
        <row r="4">
          <cell r="A4" t="str">
            <v>BẢNG TÍNH TOÁN, ĐO BÓC KHỐI LƯỢNG HOÀN THÀNH ĐƯA VÀO QUYẾT TOÁN</v>
          </cell>
        </row>
      </sheetData>
      <sheetData sheetId="7977">
        <row r="4">
          <cell r="A4" t="str">
            <v>BẢNG TÍNH TOÁN, ĐO BÓC KHỐI LƯỢNG HOÀN THÀNH ĐƯA VÀO QUYẾT TOÁN</v>
          </cell>
        </row>
      </sheetData>
      <sheetData sheetId="7978">
        <row r="4">
          <cell r="A4" t="str">
            <v>BẢNG TÍNH TOÁN, ĐO BÓC KHỐI LƯỢNG HOÀN THÀNH ĐƯA VÀO QUYẾT TOÁN</v>
          </cell>
        </row>
      </sheetData>
      <sheetData sheetId="7979">
        <row r="4">
          <cell r="A4" t="str">
            <v>BẢNG TÍNH TOÁN, ĐO BÓC KHỐI LƯỢNG HOÀN THÀNH ĐƯA VÀO QUYẾT TOÁN</v>
          </cell>
        </row>
      </sheetData>
      <sheetData sheetId="7980">
        <row r="4">
          <cell r="A4" t="str">
            <v>BẢNG TÍNH TOÁN, ĐO BÓC KHỐI LƯỢNG HOÀN THÀNH ĐƯA VÀO QUYẾT TOÁN</v>
          </cell>
        </row>
      </sheetData>
      <sheetData sheetId="7981">
        <row r="4">
          <cell r="A4" t="str">
            <v>BẢNG TÍNH TOÁN, ĐO BÓC KHỐI LƯỢNG HOÀN THÀNH ĐƯA VÀO QUYẾT TOÁN</v>
          </cell>
        </row>
      </sheetData>
      <sheetData sheetId="7982">
        <row r="4">
          <cell r="A4" t="str">
            <v>BẢNG TÍNH TOÁN, ĐO BÓC KHỐI LƯỢNG HOÀN THÀNH ĐƯA VÀO QUYẾT TOÁN</v>
          </cell>
        </row>
      </sheetData>
      <sheetData sheetId="7983">
        <row r="4">
          <cell r="A4" t="str">
            <v>BẢNG TÍNH TOÁN, ĐO BÓC KHỐI LƯỢNG HOÀN THÀNH ĐƯA VÀO QUYẾT TOÁN</v>
          </cell>
        </row>
      </sheetData>
      <sheetData sheetId="7984">
        <row r="4">
          <cell r="A4" t="str">
            <v>BẢNG TÍNH TOÁN, ĐO BÓC KHỐI LƯỢNG HOÀN THÀNH ĐƯA VÀO QUYẾT TOÁN</v>
          </cell>
        </row>
      </sheetData>
      <sheetData sheetId="7985">
        <row r="4">
          <cell r="A4" t="str">
            <v>BẢNG TÍNH TOÁN, ĐO BÓC KHỐI LƯỢNG HOÀN THÀNH ĐƯA VÀO QUYẾT TOÁN</v>
          </cell>
        </row>
      </sheetData>
      <sheetData sheetId="7986">
        <row r="4">
          <cell r="A4" t="str">
            <v>BẢNG TÍNH TOÁN, ĐO BÓC KHỐI LƯỢNG HOÀN THÀNH ĐƯA VÀO QUYẾT TOÁN</v>
          </cell>
        </row>
      </sheetData>
      <sheetData sheetId="7987">
        <row r="4">
          <cell r="A4" t="str">
            <v>BẢNG TÍNH TOÁN, ĐO BÓC KHỐI LƯỢNG HOÀN THÀNH ĐƯA VÀO QUYẾT TOÁN</v>
          </cell>
        </row>
      </sheetData>
      <sheetData sheetId="7988">
        <row r="4">
          <cell r="A4" t="str">
            <v>BẢNG TÍNH TOÁN, ĐO BÓC KHỐI LƯỢNG HOÀN THÀNH ĐƯA VÀO QUYẾT TOÁN</v>
          </cell>
        </row>
      </sheetData>
      <sheetData sheetId="7989">
        <row r="4">
          <cell r="A4" t="str">
            <v>BẢNG TÍNH TOÁN, ĐO BÓC KHỐI LƯỢNG HOÀN THÀNH ĐƯA VÀO QUYẾT TOÁN</v>
          </cell>
        </row>
      </sheetData>
      <sheetData sheetId="7990">
        <row r="4">
          <cell r="A4" t="str">
            <v>BẢNG TÍNH TOÁN, ĐO BÓC KHỐI LƯỢNG HOÀN THÀNH ĐƯA VÀO QUYẾT TOÁN</v>
          </cell>
        </row>
      </sheetData>
      <sheetData sheetId="7991">
        <row r="4">
          <cell r="A4" t="str">
            <v>BẢNG TÍNH TOÁN, ĐO BÓC KHỐI LƯỢNG HOÀN THÀNH ĐƯA VÀO QUYẾT TOÁN</v>
          </cell>
        </row>
      </sheetData>
      <sheetData sheetId="7992">
        <row r="4">
          <cell r="A4" t="str">
            <v>BẢNG TÍNH TOÁN, ĐO BÓC KHỐI LƯỢNG HOÀN THÀNH ĐƯA VÀO QUYẾT TOÁN</v>
          </cell>
        </row>
      </sheetData>
      <sheetData sheetId="7993">
        <row r="4">
          <cell r="A4" t="str">
            <v>BẢNG TÍNH TOÁN, ĐO BÓC KHỐI LƯỢNG HOÀN THÀNH ĐƯA VÀO QUYẾT TOÁN</v>
          </cell>
        </row>
      </sheetData>
      <sheetData sheetId="7994">
        <row r="4">
          <cell r="A4" t="str">
            <v>BẢNG TÍNH TOÁN, ĐO BÓC KHỐI LƯỢNG HOÀN THÀNH ĐƯA VÀO QUYẾT TOÁN</v>
          </cell>
        </row>
      </sheetData>
      <sheetData sheetId="7995">
        <row r="4">
          <cell r="A4" t="str">
            <v>BẢNG TÍNH TOÁN, ĐO BÓC KHỐI LƯỢNG HOÀN THÀNH ĐƯA VÀO QUYẾT TOÁN</v>
          </cell>
        </row>
      </sheetData>
      <sheetData sheetId="7996">
        <row r="4">
          <cell r="A4" t="str">
            <v>BẢNG TÍNH TOÁN, ĐO BÓC KHỐI LƯỢNG HOÀN THÀNH ĐƯA VÀO QUYẾT TOÁN</v>
          </cell>
        </row>
      </sheetData>
      <sheetData sheetId="7997">
        <row r="4">
          <cell r="A4" t="str">
            <v>BẢNG TÍNH TOÁN, ĐO BÓC KHỐI LƯỢNG HOÀN THÀNH ĐƯA VÀO QUYẾT TOÁN</v>
          </cell>
        </row>
      </sheetData>
      <sheetData sheetId="7998">
        <row r="4">
          <cell r="A4" t="str">
            <v>BẢNG TÍNH TOÁN, ĐO BÓC KHỐI LƯỢNG HOÀN THÀNH ĐƯA VÀO QUYẾT TOÁN</v>
          </cell>
        </row>
      </sheetData>
      <sheetData sheetId="7999">
        <row r="4">
          <cell r="A4" t="str">
            <v>BẢNG TÍNH TOÁN, ĐO BÓC KHỐI LƯỢNG HOÀN THÀNH ĐƯA VÀO QUYẾT TOÁN</v>
          </cell>
        </row>
      </sheetData>
      <sheetData sheetId="8000">
        <row r="4">
          <cell r="A4" t="str">
            <v>BẢNG TÍNH TOÁN, ĐO BÓC KHỐI LƯỢNG HOÀN THÀNH ĐƯA VÀO QUYẾT TOÁN</v>
          </cell>
        </row>
      </sheetData>
      <sheetData sheetId="8001">
        <row r="4">
          <cell r="A4" t="str">
            <v>BẢNG TÍNH TOÁN, ĐO BÓC KHỐI LƯỢNG HOÀN THÀNH ĐƯA VÀO QUYẾT TOÁN</v>
          </cell>
        </row>
      </sheetData>
      <sheetData sheetId="8002">
        <row r="4">
          <cell r="A4" t="str">
            <v>BẢNG TÍNH TOÁN, ĐO BÓC KHỐI LƯỢNG HOÀN THÀNH ĐƯA VÀO QUYẾT TOÁN</v>
          </cell>
        </row>
      </sheetData>
      <sheetData sheetId="8003">
        <row r="4">
          <cell r="A4" t="str">
            <v>BẢNG TÍNH TOÁN, ĐO BÓC KHỐI LƯỢNG HOÀN THÀNH ĐƯA VÀO QUYẾT TOÁN</v>
          </cell>
        </row>
      </sheetData>
      <sheetData sheetId="8004">
        <row r="4">
          <cell r="A4" t="str">
            <v>BẢNG TÍNH TOÁN, ĐO BÓC KHỐI LƯỢNG HOÀN THÀNH ĐƯA VÀO QUYẾT TOÁN</v>
          </cell>
        </row>
      </sheetData>
      <sheetData sheetId="8005">
        <row r="4">
          <cell r="A4" t="str">
            <v>BẢNG TÍNH TOÁN, ĐO BÓC KHỐI LƯỢNG HOÀN THÀNH ĐƯA VÀO QUYẾT TOÁN</v>
          </cell>
        </row>
      </sheetData>
      <sheetData sheetId="8006">
        <row r="4">
          <cell r="A4" t="str">
            <v>BẢNG TÍNH TOÁN, ĐO BÓC KHỐI LƯỢNG HOÀN THÀNH ĐƯA VÀO QUYẾT TOÁN</v>
          </cell>
        </row>
      </sheetData>
      <sheetData sheetId="8007">
        <row r="4">
          <cell r="A4" t="str">
            <v>BẢNG TÍNH TOÁN, ĐO BÓC KHỐI LƯỢNG HOÀN THÀNH ĐƯA VÀO QUYẾT TOÁN</v>
          </cell>
        </row>
      </sheetData>
      <sheetData sheetId="8008">
        <row r="4">
          <cell r="A4" t="str">
            <v>BẢNG TÍNH TOÁN, ĐO BÓC KHỐI LƯỢNG HOÀN THÀNH ĐƯA VÀO QUYẾT TOÁN</v>
          </cell>
        </row>
      </sheetData>
      <sheetData sheetId="8009">
        <row r="4">
          <cell r="A4" t="str">
            <v>BẢNG TÍNH TOÁN, ĐO BÓC KHỐI LƯỢNG HOÀN THÀNH ĐƯA VÀO QUYẾT TOÁN</v>
          </cell>
        </row>
      </sheetData>
      <sheetData sheetId="8010">
        <row r="4">
          <cell r="A4" t="str">
            <v>BẢNG TÍNH TOÁN, ĐO BÓC KHỐI LƯỢNG HOÀN THÀNH ĐƯA VÀO QUYẾT TOÁN</v>
          </cell>
        </row>
      </sheetData>
      <sheetData sheetId="8011">
        <row r="4">
          <cell r="A4" t="str">
            <v>BẢNG TÍNH TOÁN, ĐO BÓC KHỐI LƯỢNG HOÀN THÀNH ĐƯA VÀO QUYẾT TOÁN</v>
          </cell>
        </row>
      </sheetData>
      <sheetData sheetId="8012">
        <row r="4">
          <cell r="A4" t="str">
            <v>BẢNG TÍNH TOÁN, ĐO BÓC KHỐI LƯỢNG HOÀN THÀNH ĐƯA VÀO QUYẾT TOÁN</v>
          </cell>
        </row>
      </sheetData>
      <sheetData sheetId="8013">
        <row r="4">
          <cell r="A4" t="str">
            <v>BẢNG TÍNH TOÁN, ĐO BÓC KHỐI LƯỢNG HOÀN THÀNH ĐƯA VÀO QUYẾT TOÁN</v>
          </cell>
        </row>
      </sheetData>
      <sheetData sheetId="8014">
        <row r="4">
          <cell r="A4" t="str">
            <v>BẢNG TÍNH TOÁN, ĐO BÓC KHỐI LƯỢNG HOÀN THÀNH ĐƯA VÀO QUYẾT TOÁN</v>
          </cell>
        </row>
      </sheetData>
      <sheetData sheetId="8015">
        <row r="4">
          <cell r="A4" t="str">
            <v>BẢNG TÍNH TOÁN, ĐO BÓC KHỐI LƯỢNG HOÀN THÀNH ĐƯA VÀO QUYẾT TOÁN</v>
          </cell>
        </row>
      </sheetData>
      <sheetData sheetId="8016">
        <row r="4">
          <cell r="A4" t="str">
            <v>BẢNG TÍNH TOÁN, ĐO BÓC KHỐI LƯỢNG HOÀN THÀNH ĐƯA VÀO QUYẾT TOÁN</v>
          </cell>
        </row>
      </sheetData>
      <sheetData sheetId="8017">
        <row r="4">
          <cell r="A4" t="str">
            <v>BẢNG TÍNH TOÁN, ĐO BÓC KHỐI LƯỢNG HOÀN THÀNH ĐƯA VÀO QUYẾT TOÁN</v>
          </cell>
        </row>
      </sheetData>
      <sheetData sheetId="8018">
        <row r="4">
          <cell r="A4" t="str">
            <v>BẢNG TÍNH TOÁN, ĐO BÓC KHỐI LƯỢNG HOÀN THÀNH ĐƯA VÀO QUYẾT TOÁN</v>
          </cell>
        </row>
      </sheetData>
      <sheetData sheetId="8019">
        <row r="4">
          <cell r="A4" t="str">
            <v>BẢNG TÍNH TOÁN, ĐO BÓC KHỐI LƯỢNG HOÀN THÀNH ĐƯA VÀO QUYẾT TOÁN</v>
          </cell>
        </row>
      </sheetData>
      <sheetData sheetId="8020">
        <row r="4">
          <cell r="A4" t="str">
            <v>BẢNG TÍNH TOÁN, ĐO BÓC KHỐI LƯỢNG HOÀN THÀNH ĐƯA VÀO QUYẾT TOÁN</v>
          </cell>
        </row>
      </sheetData>
      <sheetData sheetId="8021">
        <row r="4">
          <cell r="A4" t="str">
            <v>BẢNG TÍNH TOÁN, ĐO BÓC KHỐI LƯỢNG HOÀN THÀNH ĐƯA VÀO QUYẾT TOÁN</v>
          </cell>
        </row>
      </sheetData>
      <sheetData sheetId="8022">
        <row r="4">
          <cell r="A4" t="str">
            <v>BẢNG TÍNH TOÁN, ĐO BÓC KHỐI LƯỢNG HOÀN THÀNH ĐƯA VÀO QUYẾT TOÁN</v>
          </cell>
        </row>
      </sheetData>
      <sheetData sheetId="8023">
        <row r="4">
          <cell r="A4" t="str">
            <v>BẢNG TÍNH TOÁN, ĐO BÓC KHỐI LƯỢNG HOÀN THÀNH ĐƯA VÀO QUYẾT TOÁN</v>
          </cell>
        </row>
      </sheetData>
      <sheetData sheetId="8024">
        <row r="4">
          <cell r="A4" t="str">
            <v>BẢNG TÍNH TOÁN, ĐO BÓC KHỐI LƯỢNG HOÀN THÀNH ĐƯA VÀO QUYẾT TOÁN</v>
          </cell>
        </row>
      </sheetData>
      <sheetData sheetId="8025">
        <row r="4">
          <cell r="A4" t="str">
            <v>BẢNG TÍNH TOÁN, ĐO BÓC KHỐI LƯỢNG HOÀN THÀNH ĐƯA VÀO QUYẾT TOÁN</v>
          </cell>
        </row>
      </sheetData>
      <sheetData sheetId="8026">
        <row r="4">
          <cell r="A4" t="str">
            <v>BẢNG TÍNH TOÁN, ĐO BÓC KHỐI LƯỢNG HOÀN THÀNH ĐƯA VÀO QUYẾT TOÁN</v>
          </cell>
        </row>
      </sheetData>
      <sheetData sheetId="8027">
        <row r="4">
          <cell r="A4" t="str">
            <v>BẢNG TÍNH TOÁN, ĐO BÓC KHỐI LƯỢNG HOÀN THÀNH ĐƯA VÀO QUYẾT TOÁN</v>
          </cell>
        </row>
      </sheetData>
      <sheetData sheetId="8028">
        <row r="4">
          <cell r="A4" t="str">
            <v>BẢNG TÍNH TOÁN, ĐO BÓC KHỐI LƯỢNG HOÀN THÀNH ĐƯA VÀO QUYẾT TOÁN</v>
          </cell>
        </row>
      </sheetData>
      <sheetData sheetId="8029">
        <row r="4">
          <cell r="A4" t="str">
            <v>BẢNG TÍNH TOÁN, ĐO BÓC KHỐI LƯỢNG HOÀN THÀNH ĐƯA VÀO QUYẾT TOÁN</v>
          </cell>
        </row>
      </sheetData>
      <sheetData sheetId="8030">
        <row r="4">
          <cell r="A4" t="str">
            <v>BẢNG TÍNH TOÁN, ĐO BÓC KHỐI LƯỢNG HOÀN THÀNH ĐƯA VÀO QUYẾT TOÁN</v>
          </cell>
        </row>
      </sheetData>
      <sheetData sheetId="8031">
        <row r="9">
          <cell r="A9" t="str">
            <v>A</v>
          </cell>
        </row>
      </sheetData>
      <sheetData sheetId="8032">
        <row r="4">
          <cell r="A4" t="str">
            <v>BẢNG TÍNH TOÁN, ĐO BÓC KHỐI LƯỢNG HOÀN THÀNH ĐƯA VÀO QUYẾT TOÁN</v>
          </cell>
        </row>
      </sheetData>
      <sheetData sheetId="8033">
        <row r="4">
          <cell r="A4" t="str">
            <v>BẢNG TÍNH TOÁN, ĐO BÓC KHỐI LƯỢNG HOÀN THÀNH ĐƯA VÀO QUYẾT TOÁN</v>
          </cell>
        </row>
      </sheetData>
      <sheetData sheetId="8034">
        <row r="4">
          <cell r="A4" t="str">
            <v>BẢNG TÍNH TOÁN, ĐO BÓC KHỐI LƯỢNG HOÀN THÀNH ĐƯA VÀO QUYẾT TOÁN</v>
          </cell>
        </row>
      </sheetData>
      <sheetData sheetId="8035">
        <row r="9">
          <cell r="A9" t="str">
            <v>A</v>
          </cell>
        </row>
      </sheetData>
      <sheetData sheetId="8036">
        <row r="4">
          <cell r="A4" t="str">
            <v>BẢNG TÍNH TOÁN, ĐO BÓC KHỐI LƯỢNG HOÀN THÀNH ĐƯA VÀO QUYẾT TOÁN</v>
          </cell>
        </row>
      </sheetData>
      <sheetData sheetId="8037">
        <row r="4">
          <cell r="A4" t="str">
            <v>BẢNG TÍNH TOÁN, ĐO BÓC KHỐI LƯỢNG HOÀN THÀNH ĐƯA VÀO QUYẾT TOÁN</v>
          </cell>
        </row>
      </sheetData>
      <sheetData sheetId="8038">
        <row r="4">
          <cell r="A4" t="str">
            <v>BẢNG TÍNH TOÁN, ĐO BÓC KHỐI LƯỢNG HOÀN THÀNH ĐƯA VÀO QUYẾT TOÁN</v>
          </cell>
        </row>
      </sheetData>
      <sheetData sheetId="8039">
        <row r="4">
          <cell r="A4" t="str">
            <v>BẢNG TÍNH TOÁN, ĐO BÓC KHỐI LƯỢNG HOÀN THÀNH ĐƯA VÀO QUYẾT TOÁN</v>
          </cell>
        </row>
      </sheetData>
      <sheetData sheetId="8040">
        <row r="4">
          <cell r="A4" t="str">
            <v>BẢNG TÍNH TOÁN, ĐO BÓC KHỐI LƯỢNG HOÀN THÀNH ĐƯA VÀO QUYẾT TOÁN</v>
          </cell>
        </row>
      </sheetData>
      <sheetData sheetId="8041">
        <row r="4">
          <cell r="A4" t="str">
            <v>BẢNG TÍNH TOÁN, ĐO BÓC KHỐI LƯỢNG HOÀN THÀNH ĐƯA VÀO QUYẾT TOÁN</v>
          </cell>
        </row>
      </sheetData>
      <sheetData sheetId="8042">
        <row r="4">
          <cell r="A4" t="str">
            <v>BẢNG TÍNH TOÁN, ĐO BÓC KHỐI LƯỢNG HOÀN THÀNH ĐƯA VÀO QUYẾT TOÁN</v>
          </cell>
        </row>
      </sheetData>
      <sheetData sheetId="8043">
        <row r="4">
          <cell r="A4" t="str">
            <v>BẢNG TÍNH TOÁN, ĐO BÓC KHỐI LƯỢNG HOÀN THÀNH ĐƯA VÀO QUYẾT TOÁN</v>
          </cell>
        </row>
      </sheetData>
      <sheetData sheetId="8044">
        <row r="4">
          <cell r="A4" t="str">
            <v>BẢNG TÍNH TOÁN, ĐO BÓC KHỐI LƯỢNG HOÀN THÀNH ĐƯA VÀO QUYẾT TOÁN</v>
          </cell>
        </row>
      </sheetData>
      <sheetData sheetId="8045">
        <row r="4">
          <cell r="A4" t="str">
            <v>BẢNG TÍNH TOÁN, ĐO BÓC KHỐI LƯỢNG HOÀN THÀNH ĐƯA VÀO QUYẾT TOÁN</v>
          </cell>
        </row>
      </sheetData>
      <sheetData sheetId="8046">
        <row r="4">
          <cell r="A4" t="str">
            <v>BẢNG TÍNH TOÁN, ĐO BÓC KHỐI LƯỢNG HOÀN THÀNH ĐƯA VÀO QUYẾT TOÁN</v>
          </cell>
        </row>
      </sheetData>
      <sheetData sheetId="8047">
        <row r="4">
          <cell r="A4" t="str">
            <v>BẢNG TÍNH TOÁN, ĐO BÓC KHỐI LƯỢNG HOÀN THÀNH ĐƯA VÀO QUYẾT TOÁN</v>
          </cell>
        </row>
      </sheetData>
      <sheetData sheetId="8048">
        <row r="4">
          <cell r="A4" t="str">
            <v>BẢNG TÍNH TOÁN, ĐO BÓC KHỐI LƯỢNG HOÀN THÀNH ĐƯA VÀO QUYẾT TOÁN</v>
          </cell>
        </row>
      </sheetData>
      <sheetData sheetId="8049">
        <row r="9">
          <cell r="A9" t="str">
            <v>A</v>
          </cell>
        </row>
      </sheetData>
      <sheetData sheetId="8050">
        <row r="4">
          <cell r="A4" t="str">
            <v>BẢNG TÍNH TOÁN, ĐO BÓC KHỐI LƯỢNG HOÀN THÀNH ĐƯA VÀO QUYẾT TOÁN</v>
          </cell>
        </row>
      </sheetData>
      <sheetData sheetId="8051">
        <row r="9">
          <cell r="A9" t="str">
            <v>A</v>
          </cell>
        </row>
      </sheetData>
      <sheetData sheetId="8052">
        <row r="4">
          <cell r="A4" t="str">
            <v>BẢNG TÍNH TOÁN, ĐO BÓC KHỐI LƯỢNG HOÀN THÀNH ĐƯA VÀO QUYẾT TOÁN</v>
          </cell>
        </row>
      </sheetData>
      <sheetData sheetId="8053">
        <row r="4">
          <cell r="A4" t="str">
            <v>BẢNG TÍNH TOÁN, ĐO BÓC KHỐI LƯỢNG HOÀN THÀNH ĐƯA VÀO QUYẾT TOÁN</v>
          </cell>
        </row>
      </sheetData>
      <sheetData sheetId="8054">
        <row r="4">
          <cell r="A4" t="str">
            <v>BẢNG TÍNH TOÁN, ĐO BÓC KHỐI LƯỢNG HOÀN THÀNH ĐƯA VÀO QUYẾT TOÁN</v>
          </cell>
        </row>
      </sheetData>
      <sheetData sheetId="8055">
        <row r="4">
          <cell r="A4" t="str">
            <v>BẢNG TÍNH TOÁN, ĐO BÓC KHỐI LƯỢNG HOÀN THÀNH ĐƯA VÀO QUYẾT TOÁN</v>
          </cell>
        </row>
      </sheetData>
      <sheetData sheetId="8056">
        <row r="4">
          <cell r="A4" t="str">
            <v>BẢNG TÍNH TOÁN, ĐO BÓC KHỐI LƯỢNG HOÀN THÀNH ĐƯA VÀO QUYẾT TOÁN</v>
          </cell>
        </row>
      </sheetData>
      <sheetData sheetId="8057">
        <row r="4">
          <cell r="A4" t="str">
            <v>BẢNG TÍNH TOÁN, ĐO BÓC KHỐI LƯỢNG HOÀN THÀNH ĐƯA VÀO QUYẾT TOÁN</v>
          </cell>
        </row>
      </sheetData>
      <sheetData sheetId="8058">
        <row r="4">
          <cell r="A4" t="str">
            <v>BẢNG TÍNH TOÁN, ĐO BÓC KHỐI LƯỢNG HOÀN THÀNH ĐƯA VÀO QUYẾT TOÁN</v>
          </cell>
        </row>
      </sheetData>
      <sheetData sheetId="8059">
        <row r="4">
          <cell r="A4" t="str">
            <v>BẢNG TÍNH TOÁN, ĐO BÓC KHỐI LƯỢNG HOÀN THÀNH ĐƯA VÀO QUYẾT TOÁN</v>
          </cell>
        </row>
      </sheetData>
      <sheetData sheetId="8060">
        <row r="4">
          <cell r="A4" t="str">
            <v>BẢNG TÍNH TOÁN, ĐO BÓC KHỐI LƯỢNG HOÀN THÀNH ĐƯA VÀO QUYẾT TOÁN</v>
          </cell>
        </row>
      </sheetData>
      <sheetData sheetId="8061">
        <row r="4">
          <cell r="A4" t="str">
            <v>BẢNG TÍNH TOÁN, ĐO BÓC KHỐI LƯỢNG HOÀN THÀNH ĐƯA VÀO QUYẾT TOÁN</v>
          </cell>
        </row>
      </sheetData>
      <sheetData sheetId="8062">
        <row r="4">
          <cell r="A4" t="str">
            <v>BẢNG TÍNH TOÁN, ĐO BÓC KHỐI LƯỢNG HOÀN THÀNH ĐƯA VÀO QUYẾT TOÁN</v>
          </cell>
        </row>
      </sheetData>
      <sheetData sheetId="8063">
        <row r="4">
          <cell r="A4" t="str">
            <v>BẢNG TÍNH TOÁN, ĐO BÓC KHỐI LƯỢNG HOÀN THÀNH ĐƯA VÀO QUYẾT TOÁN</v>
          </cell>
        </row>
      </sheetData>
      <sheetData sheetId="8064">
        <row r="4">
          <cell r="A4" t="str">
            <v>BẢNG TÍNH TOÁN, ĐO BÓC KHỐI LƯỢNG HOÀN THÀNH ĐƯA VÀO QUYẾT TOÁN</v>
          </cell>
        </row>
      </sheetData>
      <sheetData sheetId="8065">
        <row r="4">
          <cell r="A4" t="str">
            <v>BẢNG TÍNH TOÁN, ĐO BÓC KHỐI LƯỢNG HOÀN THÀNH ĐƯA VÀO QUYẾT TOÁN</v>
          </cell>
        </row>
      </sheetData>
      <sheetData sheetId="8066">
        <row r="4">
          <cell r="A4" t="str">
            <v>BẢNG TÍNH TOÁN, ĐO BÓC KHỐI LƯỢNG HOÀN THÀNH ĐƯA VÀO QUYẾT TOÁN</v>
          </cell>
        </row>
      </sheetData>
      <sheetData sheetId="8067">
        <row r="4">
          <cell r="A4" t="str">
            <v>BẢNG TÍNH TOÁN, ĐO BÓC KHỐI LƯỢNG HOÀN THÀNH ĐƯA VÀO QUYẾT TOÁN</v>
          </cell>
        </row>
      </sheetData>
      <sheetData sheetId="8068">
        <row r="4">
          <cell r="A4" t="str">
            <v>BẢNG TÍNH TOÁN, ĐO BÓC KHỐI LƯỢNG HOÀN THÀNH ĐƯA VÀO QUYẾT TOÁN</v>
          </cell>
        </row>
      </sheetData>
      <sheetData sheetId="8069">
        <row r="4">
          <cell r="A4" t="str">
            <v>BẢNG TÍNH TOÁN, ĐO BÓC KHỐI LƯỢNG HOÀN THÀNH ĐƯA VÀO QUYẾT TOÁN</v>
          </cell>
        </row>
      </sheetData>
      <sheetData sheetId="8070">
        <row r="4">
          <cell r="A4" t="str">
            <v>BẢNG TÍNH TOÁN, ĐO BÓC KHỐI LƯỢNG HOÀN THÀNH ĐƯA VÀO QUYẾT TOÁN</v>
          </cell>
        </row>
      </sheetData>
      <sheetData sheetId="8071">
        <row r="4">
          <cell r="A4" t="str">
            <v>BẢNG TÍNH TOÁN, ĐO BÓC KHỐI LƯỢNG HOÀN THÀNH ĐƯA VÀO QUYẾT TOÁN</v>
          </cell>
        </row>
      </sheetData>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ow r="4">
          <cell r="A4" t="str">
            <v>BẢNG TÍNH TOÁN, ĐO BÓC KHỐI LƯỢNG HOÀN THÀNH ĐƯA VÀO QUYẾT TOÁN</v>
          </cell>
        </row>
      </sheetData>
      <sheetData sheetId="8104">
        <row r="4">
          <cell r="A4" t="str">
            <v>BẢNG TÍNH TOÁN, ĐO BÓC KHỐI LƯỢNG HOÀN THÀNH ĐƯA VÀO QUYẾT TOÁN</v>
          </cell>
        </row>
      </sheetData>
      <sheetData sheetId="8105">
        <row r="4">
          <cell r="A4" t="str">
            <v>BẢNG TÍNH TOÁN, ĐO BÓC KHỐI LƯỢNG HOÀN THÀNH ĐƯA VÀO QUYẾT TOÁN</v>
          </cell>
        </row>
      </sheetData>
      <sheetData sheetId="8106">
        <row r="4">
          <cell r="A4" t="str">
            <v>BẢNG TÍNH TOÁN, ĐO BÓC KHỐI LƯỢNG HOÀN THÀNH ĐƯA VÀO QUYẾT TOÁN</v>
          </cell>
        </row>
      </sheetData>
      <sheetData sheetId="8107">
        <row r="4">
          <cell r="A4" t="str">
            <v>BẢNG TÍNH TOÁN, ĐO BÓC KHỐI LƯỢNG HOÀN THÀNH ĐƯA VÀO QUYẾT TOÁN</v>
          </cell>
        </row>
      </sheetData>
      <sheetData sheetId="8108">
        <row r="4">
          <cell r="A4" t="str">
            <v>BẢNG TÍNH TOÁN, ĐO BÓC KHỐI LƯỢNG HOÀN THÀNH ĐƯA VÀO QUYẾT TOÁN</v>
          </cell>
        </row>
      </sheetData>
      <sheetData sheetId="8109">
        <row r="4">
          <cell r="A4" t="str">
            <v>BẢNG TÍNH TOÁN, ĐO BÓC KHỐI LƯỢNG HOÀN THÀNH ĐƯA VÀO QUYẾT TOÁN</v>
          </cell>
        </row>
      </sheetData>
      <sheetData sheetId="8110">
        <row r="4">
          <cell r="A4" t="str">
            <v>BẢNG TÍNH TOÁN, ĐO BÓC KHỐI LƯỢNG HOÀN THÀNH ĐƯA VÀO QUYẾT TOÁN</v>
          </cell>
        </row>
      </sheetData>
      <sheetData sheetId="8111">
        <row r="4">
          <cell r="A4" t="str">
            <v>BẢNG TÍNH TOÁN, ĐO BÓC KHỐI LƯỢNG HOÀN THÀNH ĐƯA VÀO QUYẾT TOÁN</v>
          </cell>
        </row>
      </sheetData>
      <sheetData sheetId="8112">
        <row r="4">
          <cell r="A4" t="str">
            <v>BẢNG TÍNH TOÁN, ĐO BÓC KHỐI LƯỢNG HOÀN THÀNH ĐƯA VÀO QUYẾT TOÁN</v>
          </cell>
        </row>
      </sheetData>
      <sheetData sheetId="8113">
        <row r="4">
          <cell r="A4" t="str">
            <v>BẢNG TÍNH TOÁN, ĐO BÓC KHỐI LƯỢNG HOÀN THÀNH ĐƯA VÀO QUYẾT TOÁN</v>
          </cell>
        </row>
      </sheetData>
      <sheetData sheetId="8114">
        <row r="4">
          <cell r="A4" t="str">
            <v>BẢNG TÍNH TOÁN, ĐO BÓC KHỐI LƯỢNG HOÀN THÀNH ĐƯA VÀO QUYẾT TOÁN</v>
          </cell>
        </row>
      </sheetData>
      <sheetData sheetId="8115">
        <row r="4">
          <cell r="A4" t="str">
            <v>BẢNG TÍNH TOÁN, ĐO BÓC KHỐI LƯỢNG HOÀN THÀNH ĐƯA VÀO QUYẾT TOÁN</v>
          </cell>
        </row>
      </sheetData>
      <sheetData sheetId="8116">
        <row r="4">
          <cell r="A4" t="str">
            <v>BẢNG TÍNH TOÁN, ĐO BÓC KHỐI LƯỢNG HOÀN THÀNH ĐƯA VÀO QUYẾT TOÁN</v>
          </cell>
        </row>
      </sheetData>
      <sheetData sheetId="8117">
        <row r="4">
          <cell r="A4" t="str">
            <v>BẢNG TÍNH TOÁN, ĐO BÓC KHỐI LƯỢNG HOÀN THÀNH ĐƯA VÀO QUYẾT TOÁN</v>
          </cell>
        </row>
      </sheetData>
      <sheetData sheetId="8118">
        <row r="4">
          <cell r="A4" t="str">
            <v>BẢNG TÍNH TOÁN, ĐO BÓC KHỐI LƯỢNG HOÀN THÀNH ĐƯA VÀO QUYẾT TOÁN</v>
          </cell>
        </row>
      </sheetData>
      <sheetData sheetId="8119">
        <row r="4">
          <cell r="A4" t="str">
            <v>BẢNG TÍNH TOÁN, ĐO BÓC KHỐI LƯỢNG HOÀN THÀNH ĐƯA VÀO QUYẾT TOÁN</v>
          </cell>
        </row>
      </sheetData>
      <sheetData sheetId="8120">
        <row r="4">
          <cell r="A4" t="str">
            <v>BẢNG TÍNH TOÁN, ĐO BÓC KHỐI LƯỢNG HOÀN THÀNH ĐƯA VÀO QUYẾT TOÁN</v>
          </cell>
        </row>
      </sheetData>
      <sheetData sheetId="8121">
        <row r="4">
          <cell r="A4" t="str">
            <v>BẢNG TÍNH TOÁN, ĐO BÓC KHỐI LƯỢNG HOÀN THÀNH ĐƯA VÀO QUYẾT TOÁN</v>
          </cell>
        </row>
      </sheetData>
      <sheetData sheetId="8122">
        <row r="4">
          <cell r="A4" t="str">
            <v>BẢNG TÍNH TOÁN, ĐO BÓC KHỐI LƯỢNG HOÀN THÀNH ĐƯA VÀO QUYẾT TOÁN</v>
          </cell>
        </row>
      </sheetData>
      <sheetData sheetId="8123">
        <row r="4">
          <cell r="A4" t="str">
            <v>BẢNG TÍNH TOÁN, ĐO BÓC KHỐI LƯỢNG HOÀN THÀNH ĐƯA VÀO QUYẾT TOÁN</v>
          </cell>
        </row>
      </sheetData>
      <sheetData sheetId="8124">
        <row r="4">
          <cell r="A4" t="str">
            <v>BẢNG TÍNH TOÁN, ĐO BÓC KHỐI LƯỢNG HOÀN THÀNH ĐƯA VÀO QUYẾT TOÁN</v>
          </cell>
        </row>
      </sheetData>
      <sheetData sheetId="8125">
        <row r="4">
          <cell r="A4" t="str">
            <v>BẢNG TÍNH TOÁN, ĐO BÓC KHỐI LƯỢNG HOÀN THÀNH ĐƯA VÀO QUYẾT TOÁN</v>
          </cell>
        </row>
      </sheetData>
      <sheetData sheetId="8126">
        <row r="4">
          <cell r="A4" t="str">
            <v>BẢNG TÍNH TOÁN, ĐO BÓC KHỐI LƯỢNG HOÀN THÀNH ĐƯA VÀO QUYẾT TOÁN</v>
          </cell>
        </row>
      </sheetData>
      <sheetData sheetId="8127">
        <row r="4">
          <cell r="A4" t="str">
            <v>BẢNG TÍNH TOÁN, ĐO BÓC KHỐI LƯỢNG HOÀN THÀNH ĐƯA VÀO QUYẾT TOÁN</v>
          </cell>
        </row>
      </sheetData>
      <sheetData sheetId="8128">
        <row r="4">
          <cell r="A4" t="str">
            <v>BẢNG TÍNH TOÁN, ĐO BÓC KHỐI LƯỢNG HOÀN THÀNH ĐƯA VÀO QUYẾT TOÁN</v>
          </cell>
        </row>
      </sheetData>
      <sheetData sheetId="8129">
        <row r="4">
          <cell r="A4" t="str">
            <v>BẢNG TÍNH TOÁN, ĐO BÓC KHỐI LƯỢNG HOÀN THÀNH ĐƯA VÀO QUYẾT TOÁN</v>
          </cell>
        </row>
      </sheetData>
      <sheetData sheetId="8130">
        <row r="4">
          <cell r="A4" t="str">
            <v>BẢNG TÍNH TOÁN, ĐO BÓC KHỐI LƯỢNG HOÀN THÀNH ĐƯA VÀO QUYẾT TOÁN</v>
          </cell>
        </row>
      </sheetData>
      <sheetData sheetId="8131">
        <row r="4">
          <cell r="A4" t="str">
            <v>BẢNG TÍNH TOÁN, ĐO BÓC KHỐI LƯỢNG HOÀN THÀNH ĐƯA VÀO QUYẾT TOÁN</v>
          </cell>
        </row>
      </sheetData>
      <sheetData sheetId="8132">
        <row r="4">
          <cell r="A4" t="str">
            <v>BẢNG TÍNH TOÁN, ĐO BÓC KHỐI LƯỢNG HOÀN THÀNH ĐƯA VÀO QUYẾT TOÁN</v>
          </cell>
        </row>
      </sheetData>
      <sheetData sheetId="8133">
        <row r="4">
          <cell r="A4" t="str">
            <v>BẢNG TÍNH TOÁN, ĐO BÓC KHỐI LƯỢNG HOÀN THÀNH ĐƯA VÀO QUYẾT TOÁN</v>
          </cell>
        </row>
      </sheetData>
      <sheetData sheetId="8134">
        <row r="4">
          <cell r="A4" t="str">
            <v>BẢNG TÍNH TOÁN, ĐO BÓC KHỐI LƯỢNG HOÀN THÀNH ĐƯA VÀO QUYẾT TOÁN</v>
          </cell>
        </row>
      </sheetData>
      <sheetData sheetId="8135">
        <row r="4">
          <cell r="A4" t="str">
            <v>BẢNG TÍNH TOÁN, ĐO BÓC KHỐI LƯỢNG HOÀN THÀNH ĐƯA VÀO QUYẾT TOÁN</v>
          </cell>
        </row>
      </sheetData>
      <sheetData sheetId="8136">
        <row r="4">
          <cell r="A4" t="str">
            <v>BẢNG TÍNH TOÁN, ĐO BÓC KHỐI LƯỢNG HOÀN THÀNH ĐƯA VÀO QUYẾT TOÁN</v>
          </cell>
        </row>
      </sheetData>
      <sheetData sheetId="8137">
        <row r="4">
          <cell r="A4" t="str">
            <v>BẢNG TÍNH TOÁN, ĐO BÓC KHỐI LƯỢNG HOÀN THÀNH ĐƯA VÀO QUYẾT TOÁN</v>
          </cell>
        </row>
      </sheetData>
      <sheetData sheetId="8138">
        <row r="4">
          <cell r="A4" t="str">
            <v>BẢNG TÍNH TOÁN, ĐO BÓC KHỐI LƯỢNG HOÀN THÀNH ĐƯA VÀO QUYẾT TOÁN</v>
          </cell>
        </row>
      </sheetData>
      <sheetData sheetId="8139">
        <row r="4">
          <cell r="A4" t="str">
            <v>BẢNG TÍNH TOÁN, ĐO BÓC KHỐI LƯỢNG HOÀN THÀNH ĐƯA VÀO QUYẾT TOÁN</v>
          </cell>
        </row>
      </sheetData>
      <sheetData sheetId="8140">
        <row r="4">
          <cell r="A4" t="str">
            <v>BẢNG TÍNH TOÁN, ĐO BÓC KHỐI LƯỢNG HOÀN THÀNH ĐƯA VÀO QUYẾT TOÁN</v>
          </cell>
        </row>
      </sheetData>
      <sheetData sheetId="8141">
        <row r="4">
          <cell r="A4" t="str">
            <v>BẢNG TÍNH TOÁN, ĐO BÓC KHỐI LƯỢNG HOÀN THÀNH ĐƯA VÀO QUYẾT TOÁN</v>
          </cell>
        </row>
      </sheetData>
      <sheetData sheetId="8142">
        <row r="4">
          <cell r="A4" t="str">
            <v>BẢNG TÍNH TOÁN, ĐO BÓC KHỐI LƯỢNG HOÀN THÀNH ĐƯA VÀO QUYẾT TOÁN</v>
          </cell>
        </row>
      </sheetData>
      <sheetData sheetId="8143">
        <row r="4">
          <cell r="A4" t="str">
            <v>BẢNG TÍNH TOÁN, ĐO BÓC KHỐI LƯỢNG HOÀN THÀNH ĐƯA VÀO QUYẾT TOÁN</v>
          </cell>
        </row>
      </sheetData>
      <sheetData sheetId="8144">
        <row r="4">
          <cell r="A4" t="str">
            <v>BẢNG TÍNH TOÁN, ĐO BÓC KHỐI LƯỢNG HOÀN THÀNH ĐƯA VÀO QUYẾT TOÁN</v>
          </cell>
        </row>
      </sheetData>
      <sheetData sheetId="8145">
        <row r="4">
          <cell r="A4" t="str">
            <v>BẢNG TÍNH TOÁN, ĐO BÓC KHỐI LƯỢNG HOÀN THÀNH ĐƯA VÀO QUYẾT TOÁN</v>
          </cell>
        </row>
      </sheetData>
      <sheetData sheetId="8146">
        <row r="4">
          <cell r="A4" t="str">
            <v>BẢNG TÍNH TOÁN, ĐO BÓC KHỐI LƯỢNG HOÀN THÀNH ĐƯA VÀO QUYẾT TOÁN</v>
          </cell>
        </row>
      </sheetData>
      <sheetData sheetId="8147">
        <row r="4">
          <cell r="A4" t="str">
            <v>BẢNG TÍNH TOÁN, ĐO BÓC KHỐI LƯỢNG HOÀN THÀNH ĐƯA VÀO QUYẾT TOÁN</v>
          </cell>
        </row>
      </sheetData>
      <sheetData sheetId="8148">
        <row r="4">
          <cell r="A4" t="str">
            <v>BẢNG TÍNH TOÁN, ĐO BÓC KHỐI LƯỢNG HOÀN THÀNH ĐƯA VÀO QUYẾT TOÁN</v>
          </cell>
        </row>
      </sheetData>
      <sheetData sheetId="8149">
        <row r="4">
          <cell r="A4" t="str">
            <v>BẢNG TÍNH TOÁN, ĐO BÓC KHỐI LƯỢNG HOÀN THÀNH ĐƯA VÀO QUYẾT TOÁN</v>
          </cell>
        </row>
      </sheetData>
      <sheetData sheetId="8150">
        <row r="4">
          <cell r="A4" t="str">
            <v>BẢNG TÍNH TOÁN, ĐO BÓC KHỐI LƯỢNG HOÀN THÀNH ĐƯA VÀO QUYẾT TOÁN</v>
          </cell>
        </row>
      </sheetData>
      <sheetData sheetId="8151">
        <row r="4">
          <cell r="A4" t="str">
            <v>BẢNG TÍNH TOÁN, ĐO BÓC KHỐI LƯỢNG HOÀN THÀNH ĐƯA VÀO QUYẾT TOÁN</v>
          </cell>
        </row>
      </sheetData>
      <sheetData sheetId="8152">
        <row r="4">
          <cell r="A4" t="str">
            <v>BẢNG TÍNH TOÁN, ĐO BÓC KHỐI LƯỢNG HOÀN THÀNH ĐƯA VÀO QUYẾT TOÁN</v>
          </cell>
        </row>
      </sheetData>
      <sheetData sheetId="8153">
        <row r="4">
          <cell r="A4" t="str">
            <v>BẢNG TÍNH TOÁN, ĐO BÓC KHỐI LƯỢNG HOÀN THÀNH ĐƯA VÀO QUYẾT TOÁN</v>
          </cell>
        </row>
      </sheetData>
      <sheetData sheetId="8154">
        <row r="4">
          <cell r="A4" t="str">
            <v>BẢNG TÍNH TOÁN, ĐO BÓC KHỐI LƯỢNG HOÀN THÀNH ĐƯA VÀO QUYẾT TOÁN</v>
          </cell>
        </row>
      </sheetData>
      <sheetData sheetId="8155">
        <row r="4">
          <cell r="A4" t="str">
            <v>BẢNG TÍNH TOÁN, ĐO BÓC KHỐI LƯỢNG HOÀN THÀNH ĐƯA VÀO QUYẾT TOÁN</v>
          </cell>
        </row>
      </sheetData>
      <sheetData sheetId="8156">
        <row r="4">
          <cell r="A4" t="str">
            <v>BẢNG TÍNH TOÁN, ĐO BÓC KHỐI LƯỢNG HOÀN THÀNH ĐƯA VÀO QUYẾT TOÁN</v>
          </cell>
        </row>
      </sheetData>
      <sheetData sheetId="8157">
        <row r="4">
          <cell r="A4" t="str">
            <v>BẢNG TÍNH TOÁN, ĐO BÓC KHỐI LƯỢNG HOÀN THÀNH ĐƯA VÀO QUYẾT TOÁN</v>
          </cell>
        </row>
      </sheetData>
      <sheetData sheetId="8158">
        <row r="4">
          <cell r="A4" t="str">
            <v>BẢNG TÍNH TOÁN, ĐO BÓC KHỐI LƯỢNG HOÀN THÀNH ĐƯA VÀO QUYẾT TOÁN</v>
          </cell>
        </row>
      </sheetData>
      <sheetData sheetId="8159">
        <row r="4">
          <cell r="A4" t="str">
            <v>BẢNG TÍNH TOÁN, ĐO BÓC KHỐI LƯỢNG HOÀN THÀNH ĐƯA VÀO QUYẾT TOÁN</v>
          </cell>
        </row>
      </sheetData>
      <sheetData sheetId="8160">
        <row r="4">
          <cell r="A4" t="str">
            <v>BẢNG TÍNH TOÁN, ĐO BÓC KHỐI LƯỢNG HOÀN THÀNH ĐƯA VÀO QUYẾT TOÁN</v>
          </cell>
        </row>
      </sheetData>
      <sheetData sheetId="8161">
        <row r="4">
          <cell r="A4" t="str">
            <v>BẢNG TÍNH TOÁN, ĐO BÓC KHỐI LƯỢNG HOÀN THÀNH ĐƯA VÀO QUYẾT TOÁN</v>
          </cell>
        </row>
      </sheetData>
      <sheetData sheetId="8162">
        <row r="4">
          <cell r="A4" t="str">
            <v>BẢNG TÍNH TOÁN, ĐO BÓC KHỐI LƯỢNG HOÀN THÀNH ĐƯA VÀO QUYẾT TOÁN</v>
          </cell>
        </row>
      </sheetData>
      <sheetData sheetId="8163">
        <row r="4">
          <cell r="A4" t="str">
            <v>BẢNG TÍNH TOÁN, ĐO BÓC KHỐI LƯỢNG HOÀN THÀNH ĐƯA VÀO QUYẾT TOÁN</v>
          </cell>
        </row>
      </sheetData>
      <sheetData sheetId="8164">
        <row r="4">
          <cell r="A4" t="str">
            <v>BẢNG TÍNH TOÁN, ĐO BÓC KHỐI LƯỢNG HOÀN THÀNH ĐƯA VÀO QUYẾT TOÁN</v>
          </cell>
        </row>
      </sheetData>
      <sheetData sheetId="8165">
        <row r="4">
          <cell r="A4" t="str">
            <v>BẢNG TÍNH TOÁN, ĐO BÓC KHỐI LƯỢNG HOÀN THÀNH ĐƯA VÀO QUYẾT TOÁN</v>
          </cell>
        </row>
      </sheetData>
      <sheetData sheetId="8166">
        <row r="4">
          <cell r="A4" t="str">
            <v>BẢNG TÍNH TOÁN, ĐO BÓC KHỐI LƯỢNG HOÀN THÀNH ĐƯA VÀO QUYẾT TOÁN</v>
          </cell>
        </row>
      </sheetData>
      <sheetData sheetId="8167">
        <row r="4">
          <cell r="A4" t="str">
            <v>BẢNG TÍNH TOÁN, ĐO BÓC KHỐI LƯỢNG HOÀN THÀNH ĐƯA VÀO QUYẾT TOÁN</v>
          </cell>
        </row>
      </sheetData>
      <sheetData sheetId="8168">
        <row r="4">
          <cell r="A4" t="str">
            <v>BẢNG TÍNH TOÁN, ĐO BÓC KHỐI LƯỢNG HOÀN THÀNH ĐƯA VÀO QUYẾT TOÁN</v>
          </cell>
        </row>
      </sheetData>
      <sheetData sheetId="8169">
        <row r="4">
          <cell r="A4" t="str">
            <v>BẢNG TÍNH TOÁN, ĐO BÓC KHỐI LƯỢNG HOÀN THÀNH ĐƯA VÀO QUYẾT TOÁN</v>
          </cell>
        </row>
      </sheetData>
      <sheetData sheetId="8170">
        <row r="4">
          <cell r="A4" t="str">
            <v>BẢNG TÍNH TOÁN, ĐO BÓC KHỐI LƯỢNG HOÀN THÀNH ĐƯA VÀO QUYẾT TOÁN</v>
          </cell>
        </row>
      </sheetData>
      <sheetData sheetId="8171">
        <row r="4">
          <cell r="A4" t="str">
            <v>BẢNG TÍNH TOÁN, ĐO BÓC KHỐI LƯỢNG HOÀN THÀNH ĐƯA VÀO QUYẾT TOÁN</v>
          </cell>
        </row>
      </sheetData>
      <sheetData sheetId="8172">
        <row r="4">
          <cell r="A4" t="str">
            <v>BẢNG TÍNH TOÁN, ĐO BÓC KHỐI LƯỢNG HOÀN THÀNH ĐƯA VÀO QUYẾT TOÁN</v>
          </cell>
        </row>
      </sheetData>
      <sheetData sheetId="8173">
        <row r="4">
          <cell r="A4" t="str">
            <v>BẢNG TÍNH TOÁN, ĐO BÓC KHỐI LƯỢNG HOÀN THÀNH ĐƯA VÀO QUYẾT TOÁN</v>
          </cell>
        </row>
      </sheetData>
      <sheetData sheetId="8174">
        <row r="4">
          <cell r="A4" t="str">
            <v>BẢNG TÍNH TOÁN, ĐO BÓC KHỐI LƯỢNG HOÀN THÀNH ĐƯA VÀO QUYẾT TOÁN</v>
          </cell>
        </row>
      </sheetData>
      <sheetData sheetId="8175">
        <row r="4">
          <cell r="A4" t="str">
            <v>BẢNG TÍNH TOÁN, ĐO BÓC KHỐI LƯỢNG HOÀN THÀNH ĐƯA VÀO QUYẾT TOÁN</v>
          </cell>
        </row>
      </sheetData>
      <sheetData sheetId="8176">
        <row r="4">
          <cell r="A4" t="str">
            <v>BẢNG TÍNH TOÁN, ĐO BÓC KHỐI LƯỢNG HOÀN THÀNH ĐƯA VÀO QUYẾT TOÁN</v>
          </cell>
        </row>
      </sheetData>
      <sheetData sheetId="8177">
        <row r="4">
          <cell r="A4" t="str">
            <v>BẢNG TÍNH TOÁN, ĐO BÓC KHỐI LƯỢNG HOÀN THÀNH ĐƯA VÀO QUYẾT TOÁN</v>
          </cell>
        </row>
      </sheetData>
      <sheetData sheetId="8178">
        <row r="4">
          <cell r="A4" t="str">
            <v>BẢNG TÍNH TOÁN, ĐO BÓC KHỐI LƯỢNG HOÀN THÀNH ĐƯA VÀO QUYẾT TOÁN</v>
          </cell>
        </row>
      </sheetData>
      <sheetData sheetId="8179">
        <row r="4">
          <cell r="A4" t="str">
            <v>BẢNG TÍNH TOÁN, ĐO BÓC KHỐI LƯỢNG HOÀN THÀNH ĐƯA VÀO QUYẾT TOÁN</v>
          </cell>
        </row>
      </sheetData>
      <sheetData sheetId="8180">
        <row r="4">
          <cell r="A4" t="str">
            <v>BẢNG TÍNH TOÁN, ĐO BÓC KHỐI LƯỢNG HOÀN THÀNH ĐƯA VÀO QUYẾT TOÁN</v>
          </cell>
        </row>
      </sheetData>
      <sheetData sheetId="8181">
        <row r="4">
          <cell r="A4" t="str">
            <v>BẢNG TÍNH TOÁN, ĐO BÓC KHỐI LƯỢNG HOÀN THÀNH ĐƯA VÀO QUYẾT TOÁN</v>
          </cell>
        </row>
      </sheetData>
      <sheetData sheetId="8182">
        <row r="4">
          <cell r="A4" t="str">
            <v>BẢNG TÍNH TOÁN, ĐO BÓC KHỐI LƯỢNG HOÀN THÀNH ĐƯA VÀO QUYẾT TOÁN</v>
          </cell>
        </row>
      </sheetData>
      <sheetData sheetId="8183">
        <row r="4">
          <cell r="A4" t="str">
            <v>BẢNG TÍNH TOÁN, ĐO BÓC KHỐI LƯỢNG HOÀN THÀNH ĐƯA VÀO QUYẾT TOÁN</v>
          </cell>
        </row>
      </sheetData>
      <sheetData sheetId="8184">
        <row r="4">
          <cell r="A4" t="str">
            <v>BẢNG TÍNH TOÁN, ĐO BÓC KHỐI LƯỢNG HOÀN THÀNH ĐƯA VÀO QUYẾT TOÁN</v>
          </cell>
        </row>
      </sheetData>
      <sheetData sheetId="8185">
        <row r="4">
          <cell r="A4" t="str">
            <v>BẢNG TÍNH TOÁN, ĐO BÓC KHỐI LƯỢNG HOÀN THÀNH ĐƯA VÀO QUYẾT TOÁN</v>
          </cell>
        </row>
      </sheetData>
      <sheetData sheetId="8186">
        <row r="4">
          <cell r="A4" t="str">
            <v>BẢNG TÍNH TOÁN, ĐO BÓC KHỐI LƯỢNG HOÀN THÀNH ĐƯA VÀO QUYẾT TOÁN</v>
          </cell>
        </row>
      </sheetData>
      <sheetData sheetId="8187">
        <row r="4">
          <cell r="A4" t="str">
            <v>BẢNG TÍNH TOÁN, ĐO BÓC KHỐI LƯỢNG HOÀN THÀNH ĐƯA VÀO QUYẾT TOÁN</v>
          </cell>
        </row>
      </sheetData>
      <sheetData sheetId="8188">
        <row r="4">
          <cell r="A4" t="str">
            <v>BẢNG TÍNH TOÁN, ĐO BÓC KHỐI LƯỢNG HOÀN THÀNH ĐƯA VÀO QUYẾT TOÁN</v>
          </cell>
        </row>
      </sheetData>
      <sheetData sheetId="8189">
        <row r="4">
          <cell r="A4" t="str">
            <v>BẢNG TÍNH TOÁN, ĐO BÓC KHỐI LƯỢNG HOÀN THÀNH ĐƯA VÀO QUYẾT TOÁN</v>
          </cell>
        </row>
      </sheetData>
      <sheetData sheetId="8190">
        <row r="4">
          <cell r="A4" t="str">
            <v>BẢNG TÍNH TOÁN, ĐO BÓC KHỐI LƯỢNG HOÀN THÀNH ĐƯA VÀO QUYẾT TOÁN</v>
          </cell>
        </row>
      </sheetData>
      <sheetData sheetId="8191">
        <row r="4">
          <cell r="A4" t="str">
            <v>BẢNG TÍNH TOÁN, ĐO BÓC KHỐI LƯỢNG HOÀN THÀNH ĐƯA VÀO QUYẾT TOÁN</v>
          </cell>
        </row>
      </sheetData>
      <sheetData sheetId="8192">
        <row r="4">
          <cell r="A4" t="str">
            <v>BẢNG TÍNH TOÁN, ĐO BÓC KHỐI LƯỢNG HOÀN THÀNH ĐƯA VÀO QUYẾT TOÁN</v>
          </cell>
        </row>
      </sheetData>
      <sheetData sheetId="8193">
        <row r="4">
          <cell r="A4" t="str">
            <v>BẢNG TÍNH TOÁN, ĐO BÓC KHỐI LƯỢNG HOÀN THÀNH ĐƯA VÀO QUYẾT TOÁN</v>
          </cell>
        </row>
      </sheetData>
      <sheetData sheetId="8194">
        <row r="4">
          <cell r="A4" t="str">
            <v>BẢNG TÍNH TOÁN, ĐO BÓC KHỐI LƯỢNG HOÀN THÀNH ĐƯA VÀO QUYẾT TOÁN</v>
          </cell>
        </row>
      </sheetData>
      <sheetData sheetId="8195">
        <row r="4">
          <cell r="A4" t="str">
            <v>BẢNG TÍNH TOÁN, ĐO BÓC KHỐI LƯỢNG HOÀN THÀNH ĐƯA VÀO QUYẾT TOÁN</v>
          </cell>
        </row>
      </sheetData>
      <sheetData sheetId="8196">
        <row r="4">
          <cell r="A4" t="str">
            <v>BẢNG TÍNH TOÁN, ĐO BÓC KHỐI LƯỢNG HOÀN THÀNH ĐƯA VÀO QUYẾT TOÁN</v>
          </cell>
        </row>
      </sheetData>
      <sheetData sheetId="8197">
        <row r="4">
          <cell r="A4" t="str">
            <v>BẢNG TÍNH TOÁN, ĐO BÓC KHỐI LƯỢNG HOÀN THÀNH ĐƯA VÀO QUYẾT TOÁN</v>
          </cell>
        </row>
      </sheetData>
      <sheetData sheetId="8198">
        <row r="4">
          <cell r="A4" t="str">
            <v>BẢNG TÍNH TOÁN, ĐO BÓC KHỐI LƯỢNG HOÀN THÀNH ĐƯA VÀO QUYẾT TOÁN</v>
          </cell>
        </row>
      </sheetData>
      <sheetData sheetId="8199">
        <row r="4">
          <cell r="A4" t="str">
            <v>BẢNG TÍNH TOÁN, ĐO BÓC KHỐI LƯỢNG HOÀN THÀNH ĐƯA VÀO QUYẾT TOÁN</v>
          </cell>
        </row>
      </sheetData>
      <sheetData sheetId="8200">
        <row r="4">
          <cell r="A4" t="str">
            <v>BẢNG TÍNH TOÁN, ĐO BÓC KHỐI LƯỢNG HOÀN THÀNH ĐƯA VÀO QUYẾT TOÁN</v>
          </cell>
        </row>
      </sheetData>
      <sheetData sheetId="8201">
        <row r="4">
          <cell r="A4" t="str">
            <v>BẢNG TÍNH TOÁN, ĐO BÓC KHỐI LƯỢNG HOÀN THÀNH ĐƯA VÀO QUYẾT TOÁN</v>
          </cell>
        </row>
      </sheetData>
      <sheetData sheetId="8202">
        <row r="4">
          <cell r="A4" t="str">
            <v>BẢNG TÍNH TOÁN, ĐO BÓC KHỐI LƯỢNG HOÀN THÀNH ĐƯA VÀO QUYẾT TOÁN</v>
          </cell>
        </row>
      </sheetData>
      <sheetData sheetId="8203">
        <row r="4">
          <cell r="A4" t="str">
            <v>BẢNG TÍNH TOÁN, ĐO BÓC KHỐI LƯỢNG HOÀN THÀNH ĐƯA VÀO QUYẾT TOÁN</v>
          </cell>
        </row>
      </sheetData>
      <sheetData sheetId="8204">
        <row r="4">
          <cell r="A4" t="str">
            <v>BẢNG TÍNH TOÁN, ĐO BÓC KHỐI LƯỢNG HOÀN THÀNH ĐƯA VÀO QUYẾT TOÁN</v>
          </cell>
        </row>
      </sheetData>
      <sheetData sheetId="8205">
        <row r="4">
          <cell r="A4" t="str">
            <v>BẢNG TÍNH TOÁN, ĐO BÓC KHỐI LƯỢNG HOÀN THÀNH ĐƯA VÀO QUYẾT TOÁN</v>
          </cell>
        </row>
      </sheetData>
      <sheetData sheetId="8206">
        <row r="4">
          <cell r="A4" t="str">
            <v>BẢNG TÍNH TOÁN, ĐO BÓC KHỐI LƯỢNG HOÀN THÀNH ĐƯA VÀO QUYẾT TOÁN</v>
          </cell>
        </row>
      </sheetData>
      <sheetData sheetId="8207">
        <row r="4">
          <cell r="A4" t="str">
            <v>BẢNG TÍNH TOÁN, ĐO BÓC KHỐI LƯỢNG HOÀN THÀNH ĐƯA VÀO QUYẾT TOÁN</v>
          </cell>
        </row>
      </sheetData>
      <sheetData sheetId="8208">
        <row r="4">
          <cell r="A4" t="str">
            <v>BẢNG TÍNH TOÁN, ĐO BÓC KHỐI LƯỢNG HOÀN THÀNH ĐƯA VÀO QUYẾT TOÁN</v>
          </cell>
        </row>
      </sheetData>
      <sheetData sheetId="8209">
        <row r="4">
          <cell r="A4" t="str">
            <v>BẢNG TÍNH TOÁN, ĐO BÓC KHỐI LƯỢNG HOÀN THÀNH ĐƯA VÀO QUYẾT TOÁN</v>
          </cell>
        </row>
      </sheetData>
      <sheetData sheetId="8210">
        <row r="4">
          <cell r="A4" t="str">
            <v>BẢNG TÍNH TOÁN, ĐO BÓC KHỐI LƯỢNG HOÀN THÀNH ĐƯA VÀO QUYẾT TOÁN</v>
          </cell>
        </row>
      </sheetData>
      <sheetData sheetId="8211">
        <row r="4">
          <cell r="A4" t="str">
            <v>BẢNG TÍNH TOÁN, ĐO BÓC KHỐI LƯỢNG HOÀN THÀNH ĐƯA VÀO QUYẾT TOÁN</v>
          </cell>
        </row>
      </sheetData>
      <sheetData sheetId="8212">
        <row r="4">
          <cell r="A4" t="str">
            <v>BẢNG TÍNH TOÁN, ĐO BÓC KHỐI LƯỢNG HOÀN THÀNH ĐƯA VÀO QUYẾT TOÁN</v>
          </cell>
        </row>
      </sheetData>
      <sheetData sheetId="8213">
        <row r="4">
          <cell r="A4" t="str">
            <v>BẢNG TÍNH TOÁN, ĐO BÓC KHỐI LƯỢNG HOÀN THÀNH ĐƯA VÀO QUYẾT TOÁN</v>
          </cell>
        </row>
      </sheetData>
      <sheetData sheetId="8214">
        <row r="4">
          <cell r="A4" t="str">
            <v>BẢNG TÍNH TOÁN, ĐO BÓC KHỐI LƯỢNG HOÀN THÀNH ĐƯA VÀO QUYẾT TOÁN</v>
          </cell>
        </row>
      </sheetData>
      <sheetData sheetId="8215">
        <row r="4">
          <cell r="A4" t="str">
            <v>BẢNG TÍNH TOÁN, ĐO BÓC KHỐI LƯỢNG HOÀN THÀNH ĐƯA VÀO QUYẾT TOÁN</v>
          </cell>
        </row>
      </sheetData>
      <sheetData sheetId="8216">
        <row r="4">
          <cell r="A4" t="str">
            <v>BẢNG TÍNH TOÁN, ĐO BÓC KHỐI LƯỢNG HOÀN THÀNH ĐƯA VÀO QUYẾT TOÁN</v>
          </cell>
        </row>
      </sheetData>
      <sheetData sheetId="8217">
        <row r="4">
          <cell r="A4" t="str">
            <v>BẢNG TÍNH TOÁN, ĐO BÓC KHỐI LƯỢNG HOÀN THÀNH ĐƯA VÀO QUYẾT TOÁN</v>
          </cell>
        </row>
      </sheetData>
      <sheetData sheetId="8218">
        <row r="4">
          <cell r="A4" t="str">
            <v>BẢNG TÍNH TOÁN, ĐO BÓC KHỐI LƯỢNG HOÀN THÀNH ĐƯA VÀO QUYẾT TOÁN</v>
          </cell>
        </row>
      </sheetData>
      <sheetData sheetId="8219">
        <row r="4">
          <cell r="A4" t="str">
            <v>BẢNG TÍNH TOÁN, ĐO BÓC KHỐI LƯỢNG HOÀN THÀNH ĐƯA VÀO QUYẾT TOÁN</v>
          </cell>
        </row>
      </sheetData>
      <sheetData sheetId="8220">
        <row r="4">
          <cell r="A4" t="str">
            <v>BẢNG TÍNH TOÁN, ĐO BÓC KHỐI LƯỢNG HOÀN THÀNH ĐƯA VÀO QUYẾT TOÁN</v>
          </cell>
        </row>
      </sheetData>
      <sheetData sheetId="8221">
        <row r="4">
          <cell r="A4" t="str">
            <v>BẢNG TÍNH TOÁN, ĐO BÓC KHỐI LƯỢNG HOÀN THÀNH ĐƯA VÀO QUYẾT TOÁN</v>
          </cell>
        </row>
      </sheetData>
      <sheetData sheetId="8222">
        <row r="4">
          <cell r="A4" t="str">
            <v>BẢNG TÍNH TOÁN, ĐO BÓC KHỐI LƯỢNG HOÀN THÀNH ĐƯA VÀO QUYẾT TOÁN</v>
          </cell>
        </row>
      </sheetData>
      <sheetData sheetId="8223">
        <row r="4">
          <cell r="A4" t="str">
            <v>BẢNG TÍNH TOÁN, ĐO BÓC KHỐI LƯỢNG HOÀN THÀNH ĐƯA VÀO QUYẾT TOÁN</v>
          </cell>
        </row>
      </sheetData>
      <sheetData sheetId="8224">
        <row r="4">
          <cell r="A4" t="str">
            <v>BẢNG TÍNH TOÁN, ĐO BÓC KHỐI LƯỢNG HOÀN THÀNH ĐƯA VÀO QUYẾT TOÁN</v>
          </cell>
        </row>
      </sheetData>
      <sheetData sheetId="8225">
        <row r="4">
          <cell r="A4" t="str">
            <v>BẢNG TÍNH TOÁN, ĐO BÓC KHỐI LƯỢNG HOÀN THÀNH ĐƯA VÀO QUYẾT TOÁN</v>
          </cell>
        </row>
      </sheetData>
      <sheetData sheetId="8226">
        <row r="4">
          <cell r="A4" t="str">
            <v>BẢNG TÍNH TOÁN, ĐO BÓC KHỐI LƯỢNG HOÀN THÀNH ĐƯA VÀO QUYẾT TOÁN</v>
          </cell>
        </row>
      </sheetData>
      <sheetData sheetId="8227">
        <row r="4">
          <cell r="A4" t="str">
            <v>BẢNG TÍNH TOÁN, ĐO BÓC KHỐI LƯỢNG HOÀN THÀNH ĐƯA VÀO QUYẾT TOÁN</v>
          </cell>
        </row>
      </sheetData>
      <sheetData sheetId="8228">
        <row r="4">
          <cell r="A4" t="str">
            <v>BẢNG TÍNH TOÁN, ĐO BÓC KHỐI LƯỢNG HOÀN THÀNH ĐƯA VÀO QUYẾT TOÁN</v>
          </cell>
        </row>
      </sheetData>
      <sheetData sheetId="8229">
        <row r="4">
          <cell r="A4" t="str">
            <v>BẢNG TÍNH TOÁN, ĐO BÓC KHỐI LƯỢNG HOÀN THÀNH ĐƯA VÀO QUYẾT TOÁN</v>
          </cell>
        </row>
      </sheetData>
      <sheetData sheetId="8230">
        <row r="4">
          <cell r="A4" t="str">
            <v>BẢNG TÍNH TOÁN, ĐO BÓC KHỐI LƯỢNG HOÀN THÀNH ĐƯA VÀO QUYẾT TOÁN</v>
          </cell>
        </row>
      </sheetData>
      <sheetData sheetId="8231">
        <row r="4">
          <cell r="A4" t="str">
            <v>BẢNG TÍNH TOÁN, ĐO BÓC KHỐI LƯỢNG HOÀN THÀNH ĐƯA VÀO QUYẾT TOÁN</v>
          </cell>
        </row>
      </sheetData>
      <sheetData sheetId="8232">
        <row r="4">
          <cell r="A4" t="str">
            <v>BẢNG TÍNH TOÁN, ĐO BÓC KHỐI LƯỢNG HOÀN THÀNH ĐƯA VÀO QUYẾT TOÁN</v>
          </cell>
        </row>
      </sheetData>
      <sheetData sheetId="8233">
        <row r="4">
          <cell r="A4" t="str">
            <v>BẢNG TÍNH TOÁN, ĐO BÓC KHỐI LƯỢNG HOÀN THÀNH ĐƯA VÀO QUYẾT TOÁN</v>
          </cell>
        </row>
      </sheetData>
      <sheetData sheetId="8234">
        <row r="4">
          <cell r="A4" t="str">
            <v>BẢNG TÍNH TOÁN, ĐO BÓC KHỐI LƯỢNG HOÀN THÀNH ĐƯA VÀO QUYẾT TOÁN</v>
          </cell>
        </row>
      </sheetData>
      <sheetData sheetId="8235">
        <row r="4">
          <cell r="A4" t="str">
            <v>BẢNG TÍNH TOÁN, ĐO BÓC KHỐI LƯỢNG HOÀN THÀNH ĐƯA VÀO QUYẾT TOÁN</v>
          </cell>
        </row>
      </sheetData>
      <sheetData sheetId="8236">
        <row r="4">
          <cell r="A4" t="str">
            <v>BẢNG TÍNH TOÁN, ĐO BÓC KHỐI LƯỢNG HOÀN THÀNH ĐƯA VÀO QUYẾT TOÁN</v>
          </cell>
        </row>
      </sheetData>
      <sheetData sheetId="8237">
        <row r="4">
          <cell r="A4" t="str">
            <v>BẢNG TÍNH TOÁN, ĐO BÓC KHỐI LƯỢNG HOÀN THÀNH ĐƯA VÀO QUYẾT TOÁN</v>
          </cell>
        </row>
      </sheetData>
      <sheetData sheetId="8238">
        <row r="4">
          <cell r="A4" t="str">
            <v>BẢNG TÍNH TOÁN, ĐO BÓC KHỐI LƯỢNG HOÀN THÀNH ĐƯA VÀO QUYẾT TOÁN</v>
          </cell>
        </row>
      </sheetData>
      <sheetData sheetId="8239">
        <row r="4">
          <cell r="A4" t="str">
            <v>BẢNG TÍNH TOÁN, ĐO BÓC KHỐI LƯỢNG HOÀN THÀNH ĐƯA VÀO QUYẾT TOÁN</v>
          </cell>
        </row>
      </sheetData>
      <sheetData sheetId="8240">
        <row r="4">
          <cell r="A4" t="str">
            <v>BẢNG TÍNH TOÁN, ĐO BÓC KHỐI LƯỢNG HOÀN THÀNH ĐƯA VÀO QUYẾT TOÁN</v>
          </cell>
        </row>
      </sheetData>
      <sheetData sheetId="8241">
        <row r="4">
          <cell r="A4" t="str">
            <v>BẢNG TÍNH TOÁN, ĐO BÓC KHỐI LƯỢNG HOÀN THÀNH ĐƯA VÀO QUYẾT TOÁN</v>
          </cell>
        </row>
      </sheetData>
      <sheetData sheetId="8242">
        <row r="4">
          <cell r="A4" t="str">
            <v>BẢNG TÍNH TOÁN, ĐO BÓC KHỐI LƯỢNG HOÀN THÀNH ĐƯA VÀO QUYẾT TOÁN</v>
          </cell>
        </row>
      </sheetData>
      <sheetData sheetId="8243">
        <row r="4">
          <cell r="A4" t="str">
            <v>BẢNG TÍNH TOÁN, ĐO BÓC KHỐI LƯỢNG HOÀN THÀNH ĐƯA VÀO QUYẾT TOÁN</v>
          </cell>
        </row>
      </sheetData>
      <sheetData sheetId="8244">
        <row r="4">
          <cell r="A4" t="str">
            <v>BẢNG TÍNH TOÁN, ĐO BÓC KHỐI LƯỢNG HOÀN THÀNH ĐƯA VÀO QUYẾT TOÁN</v>
          </cell>
        </row>
      </sheetData>
      <sheetData sheetId="8245">
        <row r="4">
          <cell r="A4" t="str">
            <v>BẢNG TÍNH TOÁN, ĐO BÓC KHỐI LƯỢNG HOÀN THÀNH ĐƯA VÀO QUYẾT TOÁN</v>
          </cell>
        </row>
      </sheetData>
      <sheetData sheetId="8246">
        <row r="4">
          <cell r="A4" t="str">
            <v>BẢNG TÍNH TOÁN, ĐO BÓC KHỐI LƯỢNG HOÀN THÀNH ĐƯA VÀO QUYẾT TOÁN</v>
          </cell>
        </row>
      </sheetData>
      <sheetData sheetId="8247">
        <row r="4">
          <cell r="A4" t="str">
            <v>BẢNG TÍNH TOÁN, ĐO BÓC KHỐI LƯỢNG HOÀN THÀNH ĐƯA VÀO QUYẾT TOÁN</v>
          </cell>
        </row>
      </sheetData>
      <sheetData sheetId="8248">
        <row r="4">
          <cell r="A4" t="str">
            <v>BẢNG TÍNH TOÁN, ĐO BÓC KHỐI LƯỢNG HOÀN THÀNH ĐƯA VÀO QUYẾT TOÁN</v>
          </cell>
        </row>
      </sheetData>
      <sheetData sheetId="8249">
        <row r="4">
          <cell r="A4" t="str">
            <v>BẢNG TÍNH TOÁN, ĐO BÓC KHỐI LƯỢNG HOÀN THÀNH ĐƯA VÀO QUYẾT TOÁN</v>
          </cell>
        </row>
      </sheetData>
      <sheetData sheetId="8250">
        <row r="4">
          <cell r="A4" t="str">
            <v>BẢNG TÍNH TOÁN, ĐO BÓC KHỐI LƯỢNG HOÀN THÀNH ĐƯA VÀO QUYẾT TOÁN</v>
          </cell>
        </row>
      </sheetData>
      <sheetData sheetId="8251">
        <row r="4">
          <cell r="A4" t="str">
            <v>BẢNG TÍNH TOÁN, ĐO BÓC KHỐI LƯỢNG HOÀN THÀNH ĐƯA VÀO QUYẾT TOÁN</v>
          </cell>
        </row>
      </sheetData>
      <sheetData sheetId="8252">
        <row r="4">
          <cell r="A4" t="str">
            <v>BẢNG TÍNH TOÁN, ĐO BÓC KHỐI LƯỢNG HOÀN THÀNH ĐƯA VÀO QUYẾT TOÁN</v>
          </cell>
        </row>
      </sheetData>
      <sheetData sheetId="8253">
        <row r="4">
          <cell r="A4" t="str">
            <v>BẢNG TÍNH TOÁN, ĐO BÓC KHỐI LƯỢNG HOÀN THÀNH ĐƯA VÀO QUYẾT TOÁN</v>
          </cell>
        </row>
      </sheetData>
      <sheetData sheetId="8254">
        <row r="4">
          <cell r="A4" t="str">
            <v>BẢNG TÍNH TOÁN, ĐO BÓC KHỐI LƯỢNG HOÀN THÀNH ĐƯA VÀO QUYẾT TOÁN</v>
          </cell>
        </row>
      </sheetData>
      <sheetData sheetId="8255">
        <row r="4">
          <cell r="A4" t="str">
            <v>BẢNG TÍNH TOÁN, ĐO BÓC KHỐI LƯỢNG HOÀN THÀNH ĐƯA VÀO QUYẾT TOÁN</v>
          </cell>
        </row>
      </sheetData>
      <sheetData sheetId="8256">
        <row r="4">
          <cell r="A4" t="str">
            <v>BẢNG TÍNH TOÁN, ĐO BÓC KHỐI LƯỢNG HOÀN THÀNH ĐƯA VÀO QUYẾT TOÁN</v>
          </cell>
        </row>
      </sheetData>
      <sheetData sheetId="8257">
        <row r="4">
          <cell r="A4" t="str">
            <v>BẢNG TÍNH TOÁN, ĐO BÓC KHỐI LƯỢNG HOÀN THÀNH ĐƯA VÀO QUYẾT TOÁN</v>
          </cell>
        </row>
      </sheetData>
      <sheetData sheetId="8258">
        <row r="4">
          <cell r="A4" t="str">
            <v>BẢNG TÍNH TOÁN, ĐO BÓC KHỐI LƯỢNG HOÀN THÀNH ĐƯA VÀO QUYẾT TOÁN</v>
          </cell>
        </row>
      </sheetData>
      <sheetData sheetId="8259">
        <row r="4">
          <cell r="A4" t="str">
            <v>BẢNG TÍNH TOÁN, ĐO BÓC KHỐI LƯỢNG HOÀN THÀNH ĐƯA VÀO QUYẾT TOÁN</v>
          </cell>
        </row>
      </sheetData>
      <sheetData sheetId="8260">
        <row r="4">
          <cell r="A4" t="str">
            <v>BẢNG TÍNH TOÁN, ĐO BÓC KHỐI LƯỢNG HOÀN THÀNH ĐƯA VÀO QUYẾT TOÁN</v>
          </cell>
        </row>
      </sheetData>
      <sheetData sheetId="8261">
        <row r="4">
          <cell r="A4" t="str">
            <v>BẢNG TÍNH TOÁN, ĐO BÓC KHỐI LƯỢNG HOÀN THÀNH ĐƯA VÀO QUYẾT TOÁN</v>
          </cell>
        </row>
      </sheetData>
      <sheetData sheetId="8262">
        <row r="4">
          <cell r="A4" t="str">
            <v>BẢNG TÍNH TOÁN, ĐO BÓC KHỐI LƯỢNG HOÀN THÀNH ĐƯA VÀO QUYẾT TOÁN</v>
          </cell>
        </row>
      </sheetData>
      <sheetData sheetId="8263">
        <row r="4">
          <cell r="A4" t="str">
            <v>BẢNG TÍNH TOÁN, ĐO BÓC KHỐI LƯỢNG HOÀN THÀNH ĐƯA VÀO QUYẾT TOÁN</v>
          </cell>
        </row>
      </sheetData>
      <sheetData sheetId="8264">
        <row r="4">
          <cell r="A4" t="str">
            <v>BẢNG TÍNH TOÁN, ĐO BÓC KHỐI LƯỢNG HOÀN THÀNH ĐƯA VÀO QUYẾT TOÁN</v>
          </cell>
        </row>
      </sheetData>
      <sheetData sheetId="8265">
        <row r="4">
          <cell r="A4" t="str">
            <v>BẢNG TÍNH TOÁN, ĐO BÓC KHỐI LƯỢNG HOÀN THÀNH ĐƯA VÀO QUYẾT TOÁN</v>
          </cell>
        </row>
      </sheetData>
      <sheetData sheetId="8266">
        <row r="4">
          <cell r="A4" t="str">
            <v>BẢNG TÍNH TOÁN, ĐO BÓC KHỐI LƯỢNG HOÀN THÀNH ĐƯA VÀO QUYẾT TOÁN</v>
          </cell>
        </row>
      </sheetData>
      <sheetData sheetId="8267">
        <row r="4">
          <cell r="A4" t="str">
            <v>BẢNG TÍNH TOÁN, ĐO BÓC KHỐI LƯỢNG HOÀN THÀNH ĐƯA VÀO QUYẾT TOÁN</v>
          </cell>
        </row>
      </sheetData>
      <sheetData sheetId="8268">
        <row r="4">
          <cell r="A4" t="str">
            <v>BẢNG TÍNH TOÁN, ĐO BÓC KHỐI LƯỢNG HOÀN THÀNH ĐƯA VÀO QUYẾT TOÁN</v>
          </cell>
        </row>
      </sheetData>
      <sheetData sheetId="8269">
        <row r="4">
          <cell r="A4" t="str">
            <v>BẢNG TÍNH TOÁN, ĐO BÓC KHỐI LƯỢNG HOÀN THÀNH ĐƯA VÀO QUYẾT TOÁN</v>
          </cell>
        </row>
      </sheetData>
      <sheetData sheetId="8270">
        <row r="4">
          <cell r="A4" t="str">
            <v>BẢNG TÍNH TOÁN, ĐO BÓC KHỐI LƯỢNG HOÀN THÀNH ĐƯA VÀO QUYẾT TOÁN</v>
          </cell>
        </row>
      </sheetData>
      <sheetData sheetId="8271">
        <row r="4">
          <cell r="A4" t="str">
            <v>BẢNG TÍNH TOÁN, ĐO BÓC KHỐI LƯỢNG HOÀN THÀNH ĐƯA VÀO QUYẾT TOÁN</v>
          </cell>
        </row>
      </sheetData>
      <sheetData sheetId="8272">
        <row r="4">
          <cell r="A4" t="str">
            <v>BẢNG TÍNH TOÁN, ĐO BÓC KHỐI LƯỢNG HOÀN THÀNH ĐƯA VÀO QUYẾT TOÁN</v>
          </cell>
        </row>
      </sheetData>
      <sheetData sheetId="8273">
        <row r="4">
          <cell r="A4" t="str">
            <v>BẢNG TÍNH TOÁN, ĐO BÓC KHỐI LƯỢNG HOÀN THÀNH ĐƯA VÀO QUYẾT TOÁN</v>
          </cell>
        </row>
      </sheetData>
      <sheetData sheetId="8274">
        <row r="4">
          <cell r="A4" t="str">
            <v>BẢNG TÍNH TOÁN, ĐO BÓC KHỐI LƯỢNG HOÀN THÀNH ĐƯA VÀO QUYẾT TOÁN</v>
          </cell>
        </row>
      </sheetData>
      <sheetData sheetId="8275">
        <row r="4">
          <cell r="A4" t="str">
            <v>BẢNG TÍNH TOÁN, ĐO BÓC KHỐI LƯỢNG HOÀN THÀNH ĐƯA VÀO QUYẾT TOÁN</v>
          </cell>
        </row>
      </sheetData>
      <sheetData sheetId="8276">
        <row r="4">
          <cell r="A4" t="str">
            <v>BẢNG TÍNH TOÁN, ĐO BÓC KHỐI LƯỢNG HOÀN THÀNH ĐƯA VÀO QUYẾT TOÁN</v>
          </cell>
        </row>
      </sheetData>
      <sheetData sheetId="8277">
        <row r="4">
          <cell r="A4" t="str">
            <v>BẢNG TÍNH TOÁN, ĐO BÓC KHỐI LƯỢNG HOÀN THÀNH ĐƯA VÀO QUYẾT TOÁN</v>
          </cell>
        </row>
      </sheetData>
      <sheetData sheetId="8278">
        <row r="4">
          <cell r="A4" t="str">
            <v>BẢNG TÍNH TOÁN, ĐO BÓC KHỐI LƯỢNG HOÀN THÀNH ĐƯA VÀO QUYẾT TOÁN</v>
          </cell>
        </row>
      </sheetData>
      <sheetData sheetId="8279">
        <row r="4">
          <cell r="A4" t="str">
            <v>BẢNG TÍNH TOÁN, ĐO BÓC KHỐI LƯỢNG HOÀN THÀNH ĐƯA VÀO QUYẾT TOÁN</v>
          </cell>
        </row>
      </sheetData>
      <sheetData sheetId="8280">
        <row r="4">
          <cell r="A4" t="str">
            <v>BẢNG TÍNH TOÁN, ĐO BÓC KHỐI LƯỢNG HOÀN THÀNH ĐƯA VÀO QUYẾT TOÁN</v>
          </cell>
        </row>
      </sheetData>
      <sheetData sheetId="8281">
        <row r="4">
          <cell r="A4" t="str">
            <v>BẢNG TÍNH TOÁN, ĐO BÓC KHỐI LƯỢNG HOÀN THÀNH ĐƯA VÀO QUYẾT TOÁN</v>
          </cell>
        </row>
      </sheetData>
      <sheetData sheetId="8282">
        <row r="4">
          <cell r="A4" t="str">
            <v>BẢNG TÍNH TOÁN, ĐO BÓC KHỐI LƯỢNG HOÀN THÀNH ĐƯA VÀO QUYẾT TOÁN</v>
          </cell>
        </row>
      </sheetData>
      <sheetData sheetId="8283">
        <row r="4">
          <cell r="A4" t="str">
            <v>BẢNG TÍNH TOÁN, ĐO BÓC KHỐI LƯỢNG HOÀN THÀNH ĐƯA VÀO QUYẾT TOÁN</v>
          </cell>
        </row>
      </sheetData>
      <sheetData sheetId="8284">
        <row r="4">
          <cell r="A4" t="str">
            <v>BẢNG TÍNH TOÁN, ĐO BÓC KHỐI LƯỢNG HOÀN THÀNH ĐƯA VÀO QUYẾT TOÁN</v>
          </cell>
        </row>
      </sheetData>
      <sheetData sheetId="8285">
        <row r="4">
          <cell r="A4" t="str">
            <v>BẢNG TÍNH TOÁN, ĐO BÓC KHỐI LƯỢNG HOÀN THÀNH ĐƯA VÀO QUYẾT TOÁN</v>
          </cell>
        </row>
      </sheetData>
      <sheetData sheetId="8286">
        <row r="4">
          <cell r="A4" t="str">
            <v>BẢNG TÍNH TOÁN, ĐO BÓC KHỐI LƯỢNG HOÀN THÀNH ĐƯA VÀO QUYẾT TOÁN</v>
          </cell>
        </row>
      </sheetData>
      <sheetData sheetId="8287">
        <row r="4">
          <cell r="A4" t="str">
            <v>BẢNG TÍNH TOÁN, ĐO BÓC KHỐI LƯỢNG HOÀN THÀNH ĐƯA VÀO QUYẾT TOÁN</v>
          </cell>
        </row>
      </sheetData>
      <sheetData sheetId="8288">
        <row r="4">
          <cell r="A4" t="str">
            <v>BẢNG TÍNH TOÁN, ĐO BÓC KHỐI LƯỢNG HOÀN THÀNH ĐƯA VÀO QUYẾT TOÁN</v>
          </cell>
        </row>
      </sheetData>
      <sheetData sheetId="8289">
        <row r="4">
          <cell r="A4" t="str">
            <v>BẢNG TÍNH TOÁN, ĐO BÓC KHỐI LƯỢNG HOÀN THÀNH ĐƯA VÀO QUYẾT TOÁN</v>
          </cell>
        </row>
      </sheetData>
      <sheetData sheetId="8290">
        <row r="4">
          <cell r="A4" t="str">
            <v>BẢNG TÍNH TOÁN, ĐO BÓC KHỐI LƯỢNG HOÀN THÀNH ĐƯA VÀO QUYẾT TOÁN</v>
          </cell>
        </row>
      </sheetData>
      <sheetData sheetId="8291">
        <row r="4">
          <cell r="A4" t="str">
            <v>BẢNG TÍNH TOÁN, ĐO BÓC KHỐI LƯỢNG HOÀN THÀNH ĐƯA VÀO QUYẾT TOÁN</v>
          </cell>
        </row>
      </sheetData>
      <sheetData sheetId="8292">
        <row r="4">
          <cell r="A4" t="str">
            <v>BẢNG TÍNH TOÁN, ĐO BÓC KHỐI LƯỢNG HOÀN THÀNH ĐƯA VÀO QUYẾT TOÁN</v>
          </cell>
        </row>
      </sheetData>
      <sheetData sheetId="8293">
        <row r="4">
          <cell r="A4" t="str">
            <v>BẢNG TÍNH TOÁN, ĐO BÓC KHỐI LƯỢNG HOÀN THÀNH ĐƯA VÀO QUYẾT TOÁN</v>
          </cell>
        </row>
      </sheetData>
      <sheetData sheetId="8294">
        <row r="4">
          <cell r="A4" t="str">
            <v>BẢNG TÍNH TOÁN, ĐO BÓC KHỐI LƯỢNG HOÀN THÀNH ĐƯA VÀO QUYẾT TOÁN</v>
          </cell>
        </row>
      </sheetData>
      <sheetData sheetId="8295">
        <row r="4">
          <cell r="A4" t="str">
            <v>BẢNG TÍNH TOÁN, ĐO BÓC KHỐI LƯỢNG HOÀN THÀNH ĐƯA VÀO QUYẾT TOÁN</v>
          </cell>
        </row>
      </sheetData>
      <sheetData sheetId="8296">
        <row r="4">
          <cell r="A4" t="str">
            <v>BẢNG TÍNH TOÁN, ĐO BÓC KHỐI LƯỢNG HOÀN THÀNH ĐƯA VÀO QUYẾT TOÁN</v>
          </cell>
        </row>
      </sheetData>
      <sheetData sheetId="8297">
        <row r="4">
          <cell r="A4" t="str">
            <v>BẢNG TÍNH TOÁN, ĐO BÓC KHỐI LƯỢNG HOÀN THÀNH ĐƯA VÀO QUYẾT TOÁN</v>
          </cell>
        </row>
      </sheetData>
      <sheetData sheetId="8298">
        <row r="4">
          <cell r="A4" t="str">
            <v>BẢNG TÍNH TOÁN, ĐO BÓC KHỐI LƯỢNG HOÀN THÀNH ĐƯA VÀO QUYẾT TOÁN</v>
          </cell>
        </row>
      </sheetData>
      <sheetData sheetId="8299">
        <row r="4">
          <cell r="A4" t="str">
            <v>BẢNG TÍNH TOÁN, ĐO BÓC KHỐI LƯỢNG HOÀN THÀNH ĐƯA VÀO QUYẾT TOÁN</v>
          </cell>
        </row>
      </sheetData>
      <sheetData sheetId="8300">
        <row r="4">
          <cell r="A4" t="str">
            <v>BẢNG TÍNH TOÁN, ĐO BÓC KHỐI LƯỢNG HOÀN THÀNH ĐƯA VÀO QUYẾT TOÁN</v>
          </cell>
        </row>
      </sheetData>
      <sheetData sheetId="8301">
        <row r="4">
          <cell r="A4" t="str">
            <v>BẢNG TÍNH TOÁN, ĐO BÓC KHỐI LƯỢNG HOÀN THÀNH ĐƯA VÀO QUYẾT TOÁN</v>
          </cell>
        </row>
      </sheetData>
      <sheetData sheetId="8302">
        <row r="4">
          <cell r="A4" t="str">
            <v>BẢNG TÍNH TOÁN, ĐO BÓC KHỐI LƯỢNG HOÀN THÀNH ĐƯA VÀO QUYẾT TOÁN</v>
          </cell>
        </row>
      </sheetData>
      <sheetData sheetId="8303">
        <row r="4">
          <cell r="A4" t="str">
            <v>BẢNG TÍNH TOÁN, ĐO BÓC KHỐI LƯỢNG HOÀN THÀNH ĐƯA VÀO QUYẾT TOÁN</v>
          </cell>
        </row>
      </sheetData>
      <sheetData sheetId="8304">
        <row r="4">
          <cell r="A4" t="str">
            <v>BẢNG TÍNH TOÁN, ĐO BÓC KHỐI LƯỢNG HOÀN THÀNH ĐƯA VÀO QUYẾT TOÁN</v>
          </cell>
        </row>
      </sheetData>
      <sheetData sheetId="8305">
        <row r="4">
          <cell r="A4" t="str">
            <v>BẢNG TÍNH TOÁN, ĐO BÓC KHỐI LƯỢNG HOÀN THÀNH ĐƯA VÀO QUYẾT TOÁN</v>
          </cell>
        </row>
      </sheetData>
      <sheetData sheetId="8306">
        <row r="4">
          <cell r="A4" t="str">
            <v>BẢNG TÍNH TOÁN, ĐO BÓC KHỐI LƯỢNG HOÀN THÀNH ĐƯA VÀO QUYẾT TOÁN</v>
          </cell>
        </row>
      </sheetData>
      <sheetData sheetId="8307">
        <row r="4">
          <cell r="A4" t="str">
            <v>BẢNG TÍNH TOÁN, ĐO BÓC KHỐI LƯỢNG HOÀN THÀNH ĐƯA VÀO QUYẾT TOÁN</v>
          </cell>
        </row>
      </sheetData>
      <sheetData sheetId="8308">
        <row r="4">
          <cell r="A4" t="str">
            <v>BẢNG TÍNH TOÁN, ĐO BÓC KHỐI LƯỢNG HOÀN THÀNH ĐƯA VÀO QUYẾT TOÁN</v>
          </cell>
        </row>
      </sheetData>
      <sheetData sheetId="8309">
        <row r="4">
          <cell r="A4" t="str">
            <v>BẢNG TÍNH TOÁN, ĐO BÓC KHỐI LƯỢNG HOÀN THÀNH ĐƯA VÀO QUYẾT TOÁN</v>
          </cell>
        </row>
      </sheetData>
      <sheetData sheetId="8310">
        <row r="9">
          <cell r="A9" t="str">
            <v>A</v>
          </cell>
        </row>
      </sheetData>
      <sheetData sheetId="8311">
        <row r="4">
          <cell r="A4" t="str">
            <v>BẢNG TÍNH TOÁN, ĐO BÓC KHỐI LƯỢNG HOÀN THÀNH ĐƯA VÀO QUYẾT TOÁN</v>
          </cell>
        </row>
      </sheetData>
      <sheetData sheetId="8312">
        <row r="4">
          <cell r="A4" t="str">
            <v>BẢNG TÍNH TOÁN, ĐO BÓC KHỐI LƯỢNG HOÀN THÀNH ĐƯA VÀO QUYẾT TOÁN</v>
          </cell>
        </row>
      </sheetData>
      <sheetData sheetId="8313">
        <row r="9">
          <cell r="A9" t="str">
            <v>A</v>
          </cell>
        </row>
      </sheetData>
      <sheetData sheetId="8314">
        <row r="4">
          <cell r="A4" t="str">
            <v>BẢNG TÍNH TOÁN, ĐO BÓC KHỐI LƯỢNG HOÀN THÀNH ĐƯA VÀO QUYẾT TOÁN</v>
          </cell>
        </row>
      </sheetData>
      <sheetData sheetId="8315">
        <row r="9">
          <cell r="A9" t="str">
            <v>A</v>
          </cell>
        </row>
      </sheetData>
      <sheetData sheetId="8316">
        <row r="4">
          <cell r="A4" t="str">
            <v>BẢNG TÍNH TOÁN, ĐO BÓC KHỐI LƯỢNG HOÀN THÀNH ĐƯA VÀO QUYẾT TOÁN</v>
          </cell>
        </row>
      </sheetData>
      <sheetData sheetId="8317">
        <row r="4">
          <cell r="A4" t="str">
            <v>BẢNG TÍNH TOÁN, ĐO BÓC KHỐI LƯỢNG HOÀN THÀNH ĐƯA VÀO QUYẾT TOÁN</v>
          </cell>
        </row>
      </sheetData>
      <sheetData sheetId="8318">
        <row r="4">
          <cell r="A4" t="str">
            <v>BẢNG TÍNH TOÁN, ĐO BÓC KHỐI LƯỢNG HOÀN THÀNH ĐƯA VÀO QUYẾT TOÁN</v>
          </cell>
        </row>
      </sheetData>
      <sheetData sheetId="8319">
        <row r="4">
          <cell r="A4" t="str">
            <v>BẢNG TÍNH TOÁN, ĐO BÓC KHỐI LƯỢNG HOÀN THÀNH ĐƯA VÀO QUYẾT TOÁN</v>
          </cell>
        </row>
      </sheetData>
      <sheetData sheetId="8320">
        <row r="4">
          <cell r="A4" t="str">
            <v>BẢNG TÍNH TOÁN, ĐO BÓC KHỐI LƯỢNG HOÀN THÀNH ĐƯA VÀO QUYẾT TOÁN</v>
          </cell>
        </row>
      </sheetData>
      <sheetData sheetId="8321">
        <row r="9">
          <cell r="A9" t="str">
            <v>A</v>
          </cell>
        </row>
      </sheetData>
      <sheetData sheetId="8322">
        <row r="9">
          <cell r="A9" t="str">
            <v>A</v>
          </cell>
        </row>
      </sheetData>
      <sheetData sheetId="8323">
        <row r="9">
          <cell r="A9" t="str">
            <v>A</v>
          </cell>
        </row>
      </sheetData>
      <sheetData sheetId="8324">
        <row r="9">
          <cell r="A9" t="str">
            <v>A</v>
          </cell>
        </row>
      </sheetData>
      <sheetData sheetId="8325">
        <row r="9">
          <cell r="A9" t="str">
            <v>A</v>
          </cell>
        </row>
      </sheetData>
      <sheetData sheetId="8326">
        <row r="9">
          <cell r="A9" t="str">
            <v>A</v>
          </cell>
        </row>
      </sheetData>
      <sheetData sheetId="8327">
        <row r="9">
          <cell r="A9" t="str">
            <v>A</v>
          </cell>
        </row>
      </sheetData>
      <sheetData sheetId="8328">
        <row r="9">
          <cell r="A9" t="str">
            <v>A</v>
          </cell>
        </row>
      </sheetData>
      <sheetData sheetId="8329">
        <row r="9">
          <cell r="A9" t="str">
            <v>A</v>
          </cell>
        </row>
      </sheetData>
      <sheetData sheetId="8330">
        <row r="9">
          <cell r="A9" t="str">
            <v>A</v>
          </cell>
        </row>
      </sheetData>
      <sheetData sheetId="8331">
        <row r="9">
          <cell r="A9" t="str">
            <v>A</v>
          </cell>
        </row>
      </sheetData>
      <sheetData sheetId="8332">
        <row r="9">
          <cell r="A9" t="str">
            <v>A</v>
          </cell>
        </row>
      </sheetData>
      <sheetData sheetId="8333">
        <row r="9">
          <cell r="A9" t="str">
            <v>A</v>
          </cell>
        </row>
      </sheetData>
      <sheetData sheetId="8334">
        <row r="9">
          <cell r="A9" t="str">
            <v>A</v>
          </cell>
        </row>
      </sheetData>
      <sheetData sheetId="8335">
        <row r="4">
          <cell r="A4" t="str">
            <v>BẢNG TÍNH TOÁN, ĐO BÓC KHỐI LƯỢNG HOÀN THÀNH ĐƯA VÀO QUYẾT TOÁN</v>
          </cell>
        </row>
      </sheetData>
      <sheetData sheetId="8336">
        <row r="9">
          <cell r="A9" t="str">
            <v>A</v>
          </cell>
        </row>
      </sheetData>
      <sheetData sheetId="8337">
        <row r="4">
          <cell r="A4" t="str">
            <v>BẢNG TÍNH TOÁN, ĐO BÓC KHỐI LƯỢNG HOÀN THÀNH ĐƯA VÀO QUYẾT TOÁN</v>
          </cell>
        </row>
      </sheetData>
      <sheetData sheetId="8338">
        <row r="9">
          <cell r="A9" t="str">
            <v>A</v>
          </cell>
        </row>
      </sheetData>
      <sheetData sheetId="8339">
        <row r="9">
          <cell r="A9" t="str">
            <v>A</v>
          </cell>
        </row>
      </sheetData>
      <sheetData sheetId="8340">
        <row r="9">
          <cell r="A9" t="str">
            <v>A</v>
          </cell>
        </row>
      </sheetData>
      <sheetData sheetId="8341">
        <row r="9">
          <cell r="A9" t="str">
            <v>A</v>
          </cell>
        </row>
      </sheetData>
      <sheetData sheetId="8342">
        <row r="9">
          <cell r="A9" t="str">
            <v>A</v>
          </cell>
        </row>
      </sheetData>
      <sheetData sheetId="8343">
        <row r="4">
          <cell r="A4" t="str">
            <v>BẢNG TÍNH TOÁN, ĐO BÓC KHỐI LƯỢNG HOÀN THÀNH ĐƯA VÀO QUYẾT TOÁN</v>
          </cell>
        </row>
      </sheetData>
      <sheetData sheetId="8344">
        <row r="9">
          <cell r="A9" t="str">
            <v>A</v>
          </cell>
        </row>
      </sheetData>
      <sheetData sheetId="8345">
        <row r="4">
          <cell r="A4" t="str">
            <v>BẢNG TÍNH TOÁN, ĐO BÓC KHỐI LƯỢNG HOÀN THÀNH ĐƯA VÀO QUYẾT TOÁN</v>
          </cell>
        </row>
      </sheetData>
      <sheetData sheetId="8346">
        <row r="9">
          <cell r="A9" t="str">
            <v>A</v>
          </cell>
        </row>
      </sheetData>
      <sheetData sheetId="8347">
        <row r="9">
          <cell r="A9" t="str">
            <v>A</v>
          </cell>
        </row>
      </sheetData>
      <sheetData sheetId="8348">
        <row r="9">
          <cell r="A9" t="str">
            <v>A</v>
          </cell>
        </row>
      </sheetData>
      <sheetData sheetId="8349">
        <row r="9">
          <cell r="A9" t="str">
            <v>A</v>
          </cell>
        </row>
      </sheetData>
      <sheetData sheetId="8350">
        <row r="9">
          <cell r="A9" t="str">
            <v>A</v>
          </cell>
        </row>
      </sheetData>
      <sheetData sheetId="8351">
        <row r="9">
          <cell r="A9" t="str">
            <v>A</v>
          </cell>
        </row>
      </sheetData>
      <sheetData sheetId="8352">
        <row r="9">
          <cell r="A9" t="str">
            <v>A</v>
          </cell>
        </row>
      </sheetData>
      <sheetData sheetId="8353">
        <row r="9">
          <cell r="A9" t="str">
            <v>A</v>
          </cell>
        </row>
      </sheetData>
      <sheetData sheetId="8354">
        <row r="9">
          <cell r="A9" t="str">
            <v>A</v>
          </cell>
        </row>
      </sheetData>
      <sheetData sheetId="8355">
        <row r="9">
          <cell r="A9" t="str">
            <v>A</v>
          </cell>
        </row>
      </sheetData>
      <sheetData sheetId="8356">
        <row r="9">
          <cell r="A9" t="str">
            <v>A</v>
          </cell>
        </row>
      </sheetData>
      <sheetData sheetId="8357">
        <row r="9">
          <cell r="A9" t="str">
            <v>A</v>
          </cell>
        </row>
      </sheetData>
      <sheetData sheetId="8358">
        <row r="9">
          <cell r="A9" t="str">
            <v>A</v>
          </cell>
        </row>
      </sheetData>
      <sheetData sheetId="8359">
        <row r="9">
          <cell r="A9" t="str">
            <v>A</v>
          </cell>
        </row>
      </sheetData>
      <sheetData sheetId="8360">
        <row r="9">
          <cell r="A9" t="str">
            <v>A</v>
          </cell>
        </row>
      </sheetData>
      <sheetData sheetId="8361">
        <row r="4">
          <cell r="A4" t="str">
            <v>BẢNG TÍNH TOÁN, ĐO BÓC KHỐI LƯỢNG HOÀN THÀNH ĐƯA VÀO QUYẾT TOÁN</v>
          </cell>
        </row>
      </sheetData>
      <sheetData sheetId="8362">
        <row r="9">
          <cell r="A9" t="str">
            <v>A</v>
          </cell>
        </row>
      </sheetData>
      <sheetData sheetId="8363">
        <row r="4">
          <cell r="A4" t="str">
            <v>BẢNG TÍNH TOÁN, ĐO BÓC KHỐI LƯỢNG HOÀN THÀNH ĐƯA VÀO QUYẾT TOÁN</v>
          </cell>
        </row>
      </sheetData>
      <sheetData sheetId="8364">
        <row r="9">
          <cell r="A9" t="str">
            <v>A</v>
          </cell>
        </row>
      </sheetData>
      <sheetData sheetId="8365">
        <row r="9">
          <cell r="A9" t="str">
            <v>A</v>
          </cell>
        </row>
      </sheetData>
      <sheetData sheetId="8366">
        <row r="9">
          <cell r="A9" t="str">
            <v>A</v>
          </cell>
        </row>
      </sheetData>
      <sheetData sheetId="8367">
        <row r="9">
          <cell r="A9" t="str">
            <v>A</v>
          </cell>
        </row>
      </sheetData>
      <sheetData sheetId="8368">
        <row r="9">
          <cell r="A9" t="str">
            <v>A</v>
          </cell>
        </row>
      </sheetData>
      <sheetData sheetId="8369">
        <row r="9">
          <cell r="A9" t="str">
            <v>A</v>
          </cell>
        </row>
      </sheetData>
      <sheetData sheetId="8370">
        <row r="9">
          <cell r="A9" t="str">
            <v>A</v>
          </cell>
        </row>
      </sheetData>
      <sheetData sheetId="8371">
        <row r="9">
          <cell r="A9" t="str">
            <v>A</v>
          </cell>
        </row>
      </sheetData>
      <sheetData sheetId="8372">
        <row r="9">
          <cell r="A9" t="str">
            <v>A</v>
          </cell>
        </row>
      </sheetData>
      <sheetData sheetId="8373">
        <row r="9">
          <cell r="A9" t="str">
            <v>A</v>
          </cell>
        </row>
      </sheetData>
      <sheetData sheetId="8374">
        <row r="9">
          <cell r="A9" t="str">
            <v>A</v>
          </cell>
        </row>
      </sheetData>
      <sheetData sheetId="8375">
        <row r="9">
          <cell r="A9" t="str">
            <v>A</v>
          </cell>
        </row>
      </sheetData>
      <sheetData sheetId="8376">
        <row r="9">
          <cell r="A9" t="str">
            <v>A</v>
          </cell>
        </row>
      </sheetData>
      <sheetData sheetId="8377">
        <row r="9">
          <cell r="A9" t="str">
            <v>A</v>
          </cell>
        </row>
      </sheetData>
      <sheetData sheetId="8378">
        <row r="9">
          <cell r="A9" t="str">
            <v>A</v>
          </cell>
        </row>
      </sheetData>
      <sheetData sheetId="8379">
        <row r="9">
          <cell r="A9" t="str">
            <v>A</v>
          </cell>
        </row>
      </sheetData>
      <sheetData sheetId="8380">
        <row r="9">
          <cell r="A9" t="str">
            <v>A</v>
          </cell>
        </row>
      </sheetData>
      <sheetData sheetId="8381">
        <row r="9">
          <cell r="A9" t="str">
            <v>A</v>
          </cell>
        </row>
      </sheetData>
      <sheetData sheetId="8382">
        <row r="9">
          <cell r="A9" t="str">
            <v>A</v>
          </cell>
        </row>
      </sheetData>
      <sheetData sheetId="8383">
        <row r="9">
          <cell r="A9" t="str">
            <v>A</v>
          </cell>
        </row>
      </sheetData>
      <sheetData sheetId="8384">
        <row r="9">
          <cell r="A9" t="str">
            <v>A</v>
          </cell>
        </row>
      </sheetData>
      <sheetData sheetId="8385">
        <row r="9">
          <cell r="A9" t="str">
            <v>A</v>
          </cell>
        </row>
      </sheetData>
      <sheetData sheetId="8386">
        <row r="9">
          <cell r="A9" t="str">
            <v>A</v>
          </cell>
        </row>
      </sheetData>
      <sheetData sheetId="8387">
        <row r="9">
          <cell r="A9" t="str">
            <v>A</v>
          </cell>
        </row>
      </sheetData>
      <sheetData sheetId="8388">
        <row r="9">
          <cell r="A9" t="str">
            <v>A</v>
          </cell>
        </row>
      </sheetData>
      <sheetData sheetId="8389">
        <row r="9">
          <cell r="A9" t="str">
            <v>A</v>
          </cell>
        </row>
      </sheetData>
      <sheetData sheetId="8390">
        <row r="9">
          <cell r="A9" t="str">
            <v>A</v>
          </cell>
        </row>
      </sheetData>
      <sheetData sheetId="8391">
        <row r="9">
          <cell r="A9" t="str">
            <v>A</v>
          </cell>
        </row>
      </sheetData>
      <sheetData sheetId="8392">
        <row r="9">
          <cell r="A9" t="str">
            <v>A</v>
          </cell>
        </row>
      </sheetData>
      <sheetData sheetId="8393">
        <row r="9">
          <cell r="A9" t="str">
            <v>A</v>
          </cell>
        </row>
      </sheetData>
      <sheetData sheetId="8394">
        <row r="9">
          <cell r="A9" t="str">
            <v>A</v>
          </cell>
        </row>
      </sheetData>
      <sheetData sheetId="8395">
        <row r="9">
          <cell r="A9" t="str">
            <v>A</v>
          </cell>
        </row>
      </sheetData>
      <sheetData sheetId="8396">
        <row r="9">
          <cell r="A9" t="str">
            <v>A</v>
          </cell>
        </row>
      </sheetData>
      <sheetData sheetId="8397">
        <row r="9">
          <cell r="A9" t="str">
            <v>A</v>
          </cell>
        </row>
      </sheetData>
      <sheetData sheetId="8398">
        <row r="9">
          <cell r="A9" t="str">
            <v>A</v>
          </cell>
        </row>
      </sheetData>
      <sheetData sheetId="8399">
        <row r="9">
          <cell r="A9" t="str">
            <v>A</v>
          </cell>
        </row>
      </sheetData>
      <sheetData sheetId="8400">
        <row r="9">
          <cell r="A9" t="str">
            <v>A</v>
          </cell>
        </row>
      </sheetData>
      <sheetData sheetId="8401"/>
      <sheetData sheetId="8402"/>
      <sheetData sheetId="8403">
        <row r="9">
          <cell r="A9" t="str">
            <v>A</v>
          </cell>
        </row>
      </sheetData>
      <sheetData sheetId="8404">
        <row r="9">
          <cell r="A9" t="str">
            <v>A</v>
          </cell>
        </row>
      </sheetData>
      <sheetData sheetId="8405">
        <row r="9">
          <cell r="A9" t="str">
            <v>A</v>
          </cell>
        </row>
      </sheetData>
      <sheetData sheetId="8406">
        <row r="9">
          <cell r="A9" t="str">
            <v>A</v>
          </cell>
        </row>
      </sheetData>
      <sheetData sheetId="8407">
        <row r="9">
          <cell r="A9" t="str">
            <v>A</v>
          </cell>
        </row>
      </sheetData>
      <sheetData sheetId="8408">
        <row r="9">
          <cell r="A9" t="str">
            <v>A</v>
          </cell>
        </row>
      </sheetData>
      <sheetData sheetId="8409">
        <row r="9">
          <cell r="A9" t="str">
            <v>A</v>
          </cell>
        </row>
      </sheetData>
      <sheetData sheetId="8410">
        <row r="9">
          <cell r="A9" t="str">
            <v>A</v>
          </cell>
        </row>
      </sheetData>
      <sheetData sheetId="8411"/>
      <sheetData sheetId="8412"/>
      <sheetData sheetId="8413">
        <row r="9">
          <cell r="A9" t="str">
            <v>A</v>
          </cell>
        </row>
      </sheetData>
      <sheetData sheetId="8414">
        <row r="9">
          <cell r="A9" t="str">
            <v>A</v>
          </cell>
        </row>
      </sheetData>
      <sheetData sheetId="8415">
        <row r="9">
          <cell r="A9" t="str">
            <v>A</v>
          </cell>
        </row>
      </sheetData>
      <sheetData sheetId="8416"/>
      <sheetData sheetId="8417">
        <row r="9">
          <cell r="A9" t="str">
            <v>A</v>
          </cell>
        </row>
      </sheetData>
      <sheetData sheetId="8418">
        <row r="9">
          <cell r="A9" t="str">
            <v>A</v>
          </cell>
        </row>
      </sheetData>
      <sheetData sheetId="8419"/>
      <sheetData sheetId="8420"/>
      <sheetData sheetId="8421"/>
      <sheetData sheetId="8422"/>
      <sheetData sheetId="8423"/>
      <sheetData sheetId="8424"/>
      <sheetData sheetId="8425">
        <row r="9">
          <cell r="A9" t="str">
            <v>A</v>
          </cell>
        </row>
      </sheetData>
      <sheetData sheetId="8426">
        <row r="9">
          <cell r="A9" t="str">
            <v>A</v>
          </cell>
        </row>
      </sheetData>
      <sheetData sheetId="8427">
        <row r="9">
          <cell r="A9" t="str">
            <v>A</v>
          </cell>
        </row>
      </sheetData>
      <sheetData sheetId="8428">
        <row r="9">
          <cell r="A9" t="str">
            <v>A</v>
          </cell>
        </row>
      </sheetData>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ow r="4">
          <cell r="A4" t="str">
            <v>BẢNG TÍNH TOÁN, ĐO BÓC KHỐI LƯỢNG HOÀN THÀNH ĐƯA VÀO QUYẾT TOÁN</v>
          </cell>
        </row>
      </sheetData>
      <sheetData sheetId="8868">
        <row r="4">
          <cell r="A4" t="str">
            <v>BẢNG TÍNH TOÁN, ĐO BÓC KHỐI LƯỢNG HOÀN THÀNH ĐƯA VÀO QUYẾT TOÁN</v>
          </cell>
        </row>
      </sheetData>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ow r="9">
          <cell r="A9" t="str">
            <v>A</v>
          </cell>
        </row>
      </sheetData>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ow r="9">
          <cell r="A9" t="str">
            <v>A</v>
          </cell>
        </row>
      </sheetData>
      <sheetData sheetId="8972"/>
      <sheetData sheetId="8973"/>
      <sheetData sheetId="8974"/>
      <sheetData sheetId="8975"/>
      <sheetData sheetId="8976" refreshError="1"/>
      <sheetData sheetId="8977" refreshError="1"/>
      <sheetData sheetId="8978"/>
      <sheetData sheetId="8979"/>
      <sheetData sheetId="8980" refreshError="1"/>
      <sheetData sheetId="8981" refreshError="1"/>
      <sheetData sheetId="8982" refreshError="1"/>
      <sheetData sheetId="8983"/>
      <sheetData sheetId="8984" refreshError="1"/>
      <sheetData sheetId="8985" refreshError="1"/>
      <sheetData sheetId="8986" refreshError="1"/>
      <sheetData sheetId="8987" refreshError="1"/>
      <sheetData sheetId="8988" refreshError="1"/>
      <sheetData sheetId="8989"/>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sheetData sheetId="9026">
        <row r="9">
          <cell r="A9" t="str">
            <v>A</v>
          </cell>
        </row>
      </sheetData>
      <sheetData sheetId="9027">
        <row r="9">
          <cell r="A9" t="str">
            <v>A</v>
          </cell>
        </row>
      </sheetData>
      <sheetData sheetId="9028">
        <row r="9">
          <cell r="A9" t="str">
            <v>A</v>
          </cell>
        </row>
      </sheetData>
      <sheetData sheetId="9029">
        <row r="9">
          <cell r="A9" t="str">
            <v>A</v>
          </cell>
        </row>
      </sheetData>
      <sheetData sheetId="9030">
        <row r="9">
          <cell r="A9" t="str">
            <v>A</v>
          </cell>
        </row>
      </sheetData>
      <sheetData sheetId="9031">
        <row r="9">
          <cell r="A9" t="str">
            <v>A</v>
          </cell>
        </row>
      </sheetData>
      <sheetData sheetId="9032">
        <row r="9">
          <cell r="A9" t="str">
            <v>A</v>
          </cell>
        </row>
      </sheetData>
      <sheetData sheetId="9033">
        <row r="9">
          <cell r="A9" t="str">
            <v>A</v>
          </cell>
        </row>
      </sheetData>
      <sheetData sheetId="9034">
        <row r="9">
          <cell r="A9" t="str">
            <v>A</v>
          </cell>
        </row>
      </sheetData>
      <sheetData sheetId="9035">
        <row r="9">
          <cell r="A9" t="str">
            <v>A</v>
          </cell>
        </row>
      </sheetData>
      <sheetData sheetId="9036">
        <row r="9">
          <cell r="A9" t="str">
            <v>A</v>
          </cell>
        </row>
      </sheetData>
      <sheetData sheetId="9037">
        <row r="9">
          <cell r="A9" t="str">
            <v>A</v>
          </cell>
        </row>
      </sheetData>
      <sheetData sheetId="9038">
        <row r="9">
          <cell r="A9" t="str">
            <v>A</v>
          </cell>
        </row>
      </sheetData>
      <sheetData sheetId="9039">
        <row r="9">
          <cell r="A9" t="str">
            <v>A</v>
          </cell>
        </row>
      </sheetData>
      <sheetData sheetId="9040">
        <row r="9">
          <cell r="A9" t="str">
            <v>A</v>
          </cell>
        </row>
      </sheetData>
      <sheetData sheetId="9041">
        <row r="9">
          <cell r="A9" t="str">
            <v>A</v>
          </cell>
        </row>
      </sheetData>
      <sheetData sheetId="9042">
        <row r="9">
          <cell r="A9" t="str">
            <v>A</v>
          </cell>
        </row>
      </sheetData>
      <sheetData sheetId="9043">
        <row r="9">
          <cell r="A9" t="str">
            <v>A</v>
          </cell>
        </row>
      </sheetData>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ân công TH"/>
      <sheetName val="PL12"/>
      <sheetName val="PL13"/>
      <sheetName val="PL14"/>
      <sheetName val="PL15"/>
      <sheetName val="PL16"/>
      <sheetName val="Dat"/>
      <sheetName val="PL17"/>
      <sheetName val="PL 18"/>
      <sheetName val="PL19"/>
      <sheetName val="PL20"/>
      <sheetName val="PL21"/>
      <sheetName val="PL22"/>
      <sheetName val="PL23"/>
      <sheetName val="PL24"/>
      <sheetName val="PL25_TCDT"/>
      <sheetName val="PL26"/>
      <sheetName val="PL27"/>
      <sheetName val="PL28_TCDN"/>
      <sheetName val="PL29"/>
      <sheetName val="PL30"/>
      <sheetName val="PL31"/>
      <sheetName val="PL32"/>
      <sheetName val="Bieu DT thu 2024_CT"/>
      <sheetName val="Bieu CD NSDP"/>
      <sheetName val="PL33"/>
      <sheetName val="PL34"/>
      <sheetName val="PL35"/>
      <sheetName val="PL36"/>
      <sheetName val="PL37"/>
      <sheetName val="PL38"/>
      <sheetName val="Chi tinh"/>
      <sheetName val="Bieu CD NSH"/>
      <sheetName val="PL39"/>
      <sheetName val="PL40"/>
      <sheetName val="PL 40a"/>
      <sheetName val="PL40b"/>
      <sheetName val="PL41"/>
      <sheetName val="PL42"/>
      <sheetName val="PL43"/>
      <sheetName val="PL44"/>
      <sheetName val=" PL45_TCDN"/>
      <sheetName val="PL46"/>
      <sheetName val="PL47"/>
    </sheetNames>
    <sheetDataSet>
      <sheetData sheetId="0"/>
      <sheetData sheetId="1">
        <row r="19">
          <cell r="D19">
            <v>11967241</v>
          </cell>
        </row>
      </sheetData>
      <sheetData sheetId="2"/>
      <sheetData sheetId="3">
        <row r="16">
          <cell r="C16">
            <v>0</v>
          </cell>
        </row>
        <row r="41">
          <cell r="C41">
            <v>0</v>
          </cell>
        </row>
      </sheetData>
      <sheetData sheetId="4"/>
      <sheetData sheetId="5"/>
      <sheetData sheetId="6"/>
      <sheetData sheetId="7"/>
      <sheetData sheetId="8"/>
      <sheetData sheetId="9"/>
      <sheetData sheetId="10">
        <row r="15">
          <cell r="K15">
            <v>0</v>
          </cell>
        </row>
      </sheetData>
      <sheetData sheetId="11"/>
      <sheetData sheetId="12">
        <row r="10">
          <cell r="G10">
            <v>5995177.4077320006</v>
          </cell>
        </row>
        <row r="11">
          <cell r="G11">
            <v>3410372.4077320006</v>
          </cell>
        </row>
      </sheetData>
      <sheetData sheetId="13"/>
      <sheetData sheetId="14">
        <row r="11">
          <cell r="E11">
            <v>1956212</v>
          </cell>
        </row>
      </sheetData>
      <sheetData sheetId="15"/>
      <sheetData sheetId="16">
        <row r="11">
          <cell r="D11">
            <v>1971212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4"/>
  <sheetViews>
    <sheetView showZeros="0" zoomScale="80" zoomScaleNormal="80" workbookViewId="0">
      <pane xSplit="2" ySplit="8" topLeftCell="C9" activePane="bottomRight" state="frozen"/>
      <selection activeCell="D18" sqref="D18"/>
      <selection pane="topRight" activeCell="D18" sqref="D18"/>
      <selection pane="bottomLeft" activeCell="D18" sqref="D18"/>
      <selection pane="bottomRight" activeCell="B15" sqref="B15"/>
    </sheetView>
  </sheetViews>
  <sheetFormatPr defaultRowHeight="15.75"/>
  <cols>
    <col min="1" max="1" width="6.33203125" style="359" customWidth="1"/>
    <col min="2" max="2" width="68.33203125" style="359" customWidth="1"/>
    <col min="3" max="6" width="14" style="359" customWidth="1"/>
    <col min="7" max="7" width="13.44140625" style="359" customWidth="1"/>
    <col min="8" max="8" width="11.33203125" style="359" bestFit="1" customWidth="1"/>
    <col min="9" max="256" width="9" style="359"/>
    <col min="257" max="257" width="5.109375" style="359" customWidth="1"/>
    <col min="258" max="258" width="68.33203125" style="359" customWidth="1"/>
    <col min="259" max="262" width="14" style="359" customWidth="1"/>
    <col min="263" max="263" width="13.44140625" style="359" customWidth="1"/>
    <col min="264" max="264" width="11.33203125" style="359" bestFit="1" customWidth="1"/>
    <col min="265" max="512" width="9" style="359"/>
    <col min="513" max="513" width="5.109375" style="359" customWidth="1"/>
    <col min="514" max="514" width="68.33203125" style="359" customWidth="1"/>
    <col min="515" max="518" width="14" style="359" customWidth="1"/>
    <col min="519" max="519" width="13.44140625" style="359" customWidth="1"/>
    <col min="520" max="520" width="11.33203125" style="359" bestFit="1" customWidth="1"/>
    <col min="521" max="768" width="9" style="359"/>
    <col min="769" max="769" width="5.109375" style="359" customWidth="1"/>
    <col min="770" max="770" width="68.33203125" style="359" customWidth="1"/>
    <col min="771" max="774" width="14" style="359" customWidth="1"/>
    <col min="775" max="775" width="13.44140625" style="359" customWidth="1"/>
    <col min="776" max="776" width="11.33203125" style="359" bestFit="1" customWidth="1"/>
    <col min="777" max="1024" width="9" style="359"/>
    <col min="1025" max="1025" width="5.109375" style="359" customWidth="1"/>
    <col min="1026" max="1026" width="68.33203125" style="359" customWidth="1"/>
    <col min="1027" max="1030" width="14" style="359" customWidth="1"/>
    <col min="1031" max="1031" width="13.44140625" style="359" customWidth="1"/>
    <col min="1032" max="1032" width="11.33203125" style="359" bestFit="1" customWidth="1"/>
    <col min="1033" max="1280" width="9" style="359"/>
    <col min="1281" max="1281" width="5.109375" style="359" customWidth="1"/>
    <col min="1282" max="1282" width="68.33203125" style="359" customWidth="1"/>
    <col min="1283" max="1286" width="14" style="359" customWidth="1"/>
    <col min="1287" max="1287" width="13.44140625" style="359" customWidth="1"/>
    <col min="1288" max="1288" width="11.33203125" style="359" bestFit="1" customWidth="1"/>
    <col min="1289" max="1536" width="9" style="359"/>
    <col min="1537" max="1537" width="5.109375" style="359" customWidth="1"/>
    <col min="1538" max="1538" width="68.33203125" style="359" customWidth="1"/>
    <col min="1539" max="1542" width="14" style="359" customWidth="1"/>
    <col min="1543" max="1543" width="13.44140625" style="359" customWidth="1"/>
    <col min="1544" max="1544" width="11.33203125" style="359" bestFit="1" customWidth="1"/>
    <col min="1545" max="1792" width="9" style="359"/>
    <col min="1793" max="1793" width="5.109375" style="359" customWidth="1"/>
    <col min="1794" max="1794" width="68.33203125" style="359" customWidth="1"/>
    <col min="1795" max="1798" width="14" style="359" customWidth="1"/>
    <col min="1799" max="1799" width="13.44140625" style="359" customWidth="1"/>
    <col min="1800" max="1800" width="11.33203125" style="359" bestFit="1" customWidth="1"/>
    <col min="1801" max="2048" width="9" style="359"/>
    <col min="2049" max="2049" width="5.109375" style="359" customWidth="1"/>
    <col min="2050" max="2050" width="68.33203125" style="359" customWidth="1"/>
    <col min="2051" max="2054" width="14" style="359" customWidth="1"/>
    <col min="2055" max="2055" width="13.44140625" style="359" customWidth="1"/>
    <col min="2056" max="2056" width="11.33203125" style="359" bestFit="1" customWidth="1"/>
    <col min="2057" max="2304" width="9" style="359"/>
    <col min="2305" max="2305" width="5.109375" style="359" customWidth="1"/>
    <col min="2306" max="2306" width="68.33203125" style="359" customWidth="1"/>
    <col min="2307" max="2310" width="14" style="359" customWidth="1"/>
    <col min="2311" max="2311" width="13.44140625" style="359" customWidth="1"/>
    <col min="2312" max="2312" width="11.33203125" style="359" bestFit="1" customWidth="1"/>
    <col min="2313" max="2560" width="9" style="359"/>
    <col min="2561" max="2561" width="5.109375" style="359" customWidth="1"/>
    <col min="2562" max="2562" width="68.33203125" style="359" customWidth="1"/>
    <col min="2563" max="2566" width="14" style="359" customWidth="1"/>
    <col min="2567" max="2567" width="13.44140625" style="359" customWidth="1"/>
    <col min="2568" max="2568" width="11.33203125" style="359" bestFit="1" customWidth="1"/>
    <col min="2569" max="2816" width="9" style="359"/>
    <col min="2817" max="2817" width="5.109375" style="359" customWidth="1"/>
    <col min="2818" max="2818" width="68.33203125" style="359" customWidth="1"/>
    <col min="2819" max="2822" width="14" style="359" customWidth="1"/>
    <col min="2823" max="2823" width="13.44140625" style="359" customWidth="1"/>
    <col min="2824" max="2824" width="11.33203125" style="359" bestFit="1" customWidth="1"/>
    <col min="2825" max="3072" width="9" style="359"/>
    <col min="3073" max="3073" width="5.109375" style="359" customWidth="1"/>
    <col min="3074" max="3074" width="68.33203125" style="359" customWidth="1"/>
    <col min="3075" max="3078" width="14" style="359" customWidth="1"/>
    <col min="3079" max="3079" width="13.44140625" style="359" customWidth="1"/>
    <col min="3080" max="3080" width="11.33203125" style="359" bestFit="1" customWidth="1"/>
    <col min="3081" max="3328" width="9" style="359"/>
    <col min="3329" max="3329" width="5.109375" style="359" customWidth="1"/>
    <col min="3330" max="3330" width="68.33203125" style="359" customWidth="1"/>
    <col min="3331" max="3334" width="14" style="359" customWidth="1"/>
    <col min="3335" max="3335" width="13.44140625" style="359" customWidth="1"/>
    <col min="3336" max="3336" width="11.33203125" style="359" bestFit="1" customWidth="1"/>
    <col min="3337" max="3584" width="9" style="359"/>
    <col min="3585" max="3585" width="5.109375" style="359" customWidth="1"/>
    <col min="3586" max="3586" width="68.33203125" style="359" customWidth="1"/>
    <col min="3587" max="3590" width="14" style="359" customWidth="1"/>
    <col min="3591" max="3591" width="13.44140625" style="359" customWidth="1"/>
    <col min="3592" max="3592" width="11.33203125" style="359" bestFit="1" customWidth="1"/>
    <col min="3593" max="3840" width="9" style="359"/>
    <col min="3841" max="3841" width="5.109375" style="359" customWidth="1"/>
    <col min="3842" max="3842" width="68.33203125" style="359" customWidth="1"/>
    <col min="3843" max="3846" width="14" style="359" customWidth="1"/>
    <col min="3847" max="3847" width="13.44140625" style="359" customWidth="1"/>
    <col min="3848" max="3848" width="11.33203125" style="359" bestFit="1" customWidth="1"/>
    <col min="3849" max="4096" width="9" style="359"/>
    <col min="4097" max="4097" width="5.109375" style="359" customWidth="1"/>
    <col min="4098" max="4098" width="68.33203125" style="359" customWidth="1"/>
    <col min="4099" max="4102" width="14" style="359" customWidth="1"/>
    <col min="4103" max="4103" width="13.44140625" style="359" customWidth="1"/>
    <col min="4104" max="4104" width="11.33203125" style="359" bestFit="1" customWidth="1"/>
    <col min="4105" max="4352" width="9" style="359"/>
    <col min="4353" max="4353" width="5.109375" style="359" customWidth="1"/>
    <col min="4354" max="4354" width="68.33203125" style="359" customWidth="1"/>
    <col min="4355" max="4358" width="14" style="359" customWidth="1"/>
    <col min="4359" max="4359" width="13.44140625" style="359" customWidth="1"/>
    <col min="4360" max="4360" width="11.33203125" style="359" bestFit="1" customWidth="1"/>
    <col min="4361" max="4608" width="9" style="359"/>
    <col min="4609" max="4609" width="5.109375" style="359" customWidth="1"/>
    <col min="4610" max="4610" width="68.33203125" style="359" customWidth="1"/>
    <col min="4611" max="4614" width="14" style="359" customWidth="1"/>
    <col min="4615" max="4615" width="13.44140625" style="359" customWidth="1"/>
    <col min="4616" max="4616" width="11.33203125" style="359" bestFit="1" customWidth="1"/>
    <col min="4617" max="4864" width="9" style="359"/>
    <col min="4865" max="4865" width="5.109375" style="359" customWidth="1"/>
    <col min="4866" max="4866" width="68.33203125" style="359" customWidth="1"/>
    <col min="4867" max="4870" width="14" style="359" customWidth="1"/>
    <col min="4871" max="4871" width="13.44140625" style="359" customWidth="1"/>
    <col min="4872" max="4872" width="11.33203125" style="359" bestFit="1" customWidth="1"/>
    <col min="4873" max="5120" width="9" style="359"/>
    <col min="5121" max="5121" width="5.109375" style="359" customWidth="1"/>
    <col min="5122" max="5122" width="68.33203125" style="359" customWidth="1"/>
    <col min="5123" max="5126" width="14" style="359" customWidth="1"/>
    <col min="5127" max="5127" width="13.44140625" style="359" customWidth="1"/>
    <col min="5128" max="5128" width="11.33203125" style="359" bestFit="1" customWidth="1"/>
    <col min="5129" max="5376" width="9" style="359"/>
    <col min="5377" max="5377" width="5.109375" style="359" customWidth="1"/>
    <col min="5378" max="5378" width="68.33203125" style="359" customWidth="1"/>
    <col min="5379" max="5382" width="14" style="359" customWidth="1"/>
    <col min="5383" max="5383" width="13.44140625" style="359" customWidth="1"/>
    <col min="5384" max="5384" width="11.33203125" style="359" bestFit="1" customWidth="1"/>
    <col min="5385" max="5632" width="9" style="359"/>
    <col min="5633" max="5633" width="5.109375" style="359" customWidth="1"/>
    <col min="5634" max="5634" width="68.33203125" style="359" customWidth="1"/>
    <col min="5635" max="5638" width="14" style="359" customWidth="1"/>
    <col min="5639" max="5639" width="13.44140625" style="359" customWidth="1"/>
    <col min="5640" max="5640" width="11.33203125" style="359" bestFit="1" customWidth="1"/>
    <col min="5641" max="5888" width="9" style="359"/>
    <col min="5889" max="5889" width="5.109375" style="359" customWidth="1"/>
    <col min="5890" max="5890" width="68.33203125" style="359" customWidth="1"/>
    <col min="5891" max="5894" width="14" style="359" customWidth="1"/>
    <col min="5895" max="5895" width="13.44140625" style="359" customWidth="1"/>
    <col min="5896" max="5896" width="11.33203125" style="359" bestFit="1" customWidth="1"/>
    <col min="5897" max="6144" width="9" style="359"/>
    <col min="6145" max="6145" width="5.109375" style="359" customWidth="1"/>
    <col min="6146" max="6146" width="68.33203125" style="359" customWidth="1"/>
    <col min="6147" max="6150" width="14" style="359" customWidth="1"/>
    <col min="6151" max="6151" width="13.44140625" style="359" customWidth="1"/>
    <col min="6152" max="6152" width="11.33203125" style="359" bestFit="1" customWidth="1"/>
    <col min="6153" max="6400" width="9" style="359"/>
    <col min="6401" max="6401" width="5.109375" style="359" customWidth="1"/>
    <col min="6402" max="6402" width="68.33203125" style="359" customWidth="1"/>
    <col min="6403" max="6406" width="14" style="359" customWidth="1"/>
    <col min="6407" max="6407" width="13.44140625" style="359" customWidth="1"/>
    <col min="6408" max="6408" width="11.33203125" style="359" bestFit="1" customWidth="1"/>
    <col min="6409" max="6656" width="9" style="359"/>
    <col min="6657" max="6657" width="5.109375" style="359" customWidth="1"/>
    <col min="6658" max="6658" width="68.33203125" style="359" customWidth="1"/>
    <col min="6659" max="6662" width="14" style="359" customWidth="1"/>
    <col min="6663" max="6663" width="13.44140625" style="359" customWidth="1"/>
    <col min="6664" max="6664" width="11.33203125" style="359" bestFit="1" customWidth="1"/>
    <col min="6665" max="6912" width="9" style="359"/>
    <col min="6913" max="6913" width="5.109375" style="359" customWidth="1"/>
    <col min="6914" max="6914" width="68.33203125" style="359" customWidth="1"/>
    <col min="6915" max="6918" width="14" style="359" customWidth="1"/>
    <col min="6919" max="6919" width="13.44140625" style="359" customWidth="1"/>
    <col min="6920" max="6920" width="11.33203125" style="359" bestFit="1" customWidth="1"/>
    <col min="6921" max="7168" width="9" style="359"/>
    <col min="7169" max="7169" width="5.109375" style="359" customWidth="1"/>
    <col min="7170" max="7170" width="68.33203125" style="359" customWidth="1"/>
    <col min="7171" max="7174" width="14" style="359" customWidth="1"/>
    <col min="7175" max="7175" width="13.44140625" style="359" customWidth="1"/>
    <col min="7176" max="7176" width="11.33203125" style="359" bestFit="1" customWidth="1"/>
    <col min="7177" max="7424" width="9" style="359"/>
    <col min="7425" max="7425" width="5.109375" style="359" customWidth="1"/>
    <col min="7426" max="7426" width="68.33203125" style="359" customWidth="1"/>
    <col min="7427" max="7430" width="14" style="359" customWidth="1"/>
    <col min="7431" max="7431" width="13.44140625" style="359" customWidth="1"/>
    <col min="7432" max="7432" width="11.33203125" style="359" bestFit="1" customWidth="1"/>
    <col min="7433" max="7680" width="9" style="359"/>
    <col min="7681" max="7681" width="5.109375" style="359" customWidth="1"/>
    <col min="7682" max="7682" width="68.33203125" style="359" customWidth="1"/>
    <col min="7683" max="7686" width="14" style="359" customWidth="1"/>
    <col min="7687" max="7687" width="13.44140625" style="359" customWidth="1"/>
    <col min="7688" max="7688" width="11.33203125" style="359" bestFit="1" customWidth="1"/>
    <col min="7689" max="7936" width="9" style="359"/>
    <col min="7937" max="7937" width="5.109375" style="359" customWidth="1"/>
    <col min="7938" max="7938" width="68.33203125" style="359" customWidth="1"/>
    <col min="7939" max="7942" width="14" style="359" customWidth="1"/>
    <col min="7943" max="7943" width="13.44140625" style="359" customWidth="1"/>
    <col min="7944" max="7944" width="11.33203125" style="359" bestFit="1" customWidth="1"/>
    <col min="7945" max="8192" width="9" style="359"/>
    <col min="8193" max="8193" width="5.109375" style="359" customWidth="1"/>
    <col min="8194" max="8194" width="68.33203125" style="359" customWidth="1"/>
    <col min="8195" max="8198" width="14" style="359" customWidth="1"/>
    <col min="8199" max="8199" width="13.44140625" style="359" customWidth="1"/>
    <col min="8200" max="8200" width="11.33203125" style="359" bestFit="1" customWidth="1"/>
    <col min="8201" max="8448" width="9" style="359"/>
    <col min="8449" max="8449" width="5.109375" style="359" customWidth="1"/>
    <col min="8450" max="8450" width="68.33203125" style="359" customWidth="1"/>
    <col min="8451" max="8454" width="14" style="359" customWidth="1"/>
    <col min="8455" max="8455" width="13.44140625" style="359" customWidth="1"/>
    <col min="8456" max="8456" width="11.33203125" style="359" bestFit="1" customWidth="1"/>
    <col min="8457" max="8704" width="9" style="359"/>
    <col min="8705" max="8705" width="5.109375" style="359" customWidth="1"/>
    <col min="8706" max="8706" width="68.33203125" style="359" customWidth="1"/>
    <col min="8707" max="8710" width="14" style="359" customWidth="1"/>
    <col min="8711" max="8711" width="13.44140625" style="359" customWidth="1"/>
    <col min="8712" max="8712" width="11.33203125" style="359" bestFit="1" customWidth="1"/>
    <col min="8713" max="8960" width="9" style="359"/>
    <col min="8961" max="8961" width="5.109375" style="359" customWidth="1"/>
    <col min="8962" max="8962" width="68.33203125" style="359" customWidth="1"/>
    <col min="8963" max="8966" width="14" style="359" customWidth="1"/>
    <col min="8967" max="8967" width="13.44140625" style="359" customWidth="1"/>
    <col min="8968" max="8968" width="11.33203125" style="359" bestFit="1" customWidth="1"/>
    <col min="8969" max="9216" width="9" style="359"/>
    <col min="9217" max="9217" width="5.109375" style="359" customWidth="1"/>
    <col min="9218" max="9218" width="68.33203125" style="359" customWidth="1"/>
    <col min="9219" max="9222" width="14" style="359" customWidth="1"/>
    <col min="9223" max="9223" width="13.44140625" style="359" customWidth="1"/>
    <col min="9224" max="9224" width="11.33203125" style="359" bestFit="1" customWidth="1"/>
    <col min="9225" max="9472" width="9" style="359"/>
    <col min="9473" max="9473" width="5.109375" style="359" customWidth="1"/>
    <col min="9474" max="9474" width="68.33203125" style="359" customWidth="1"/>
    <col min="9475" max="9478" width="14" style="359" customWidth="1"/>
    <col min="9479" max="9479" width="13.44140625" style="359" customWidth="1"/>
    <col min="9480" max="9480" width="11.33203125" style="359" bestFit="1" customWidth="1"/>
    <col min="9481" max="9728" width="9" style="359"/>
    <col min="9729" max="9729" width="5.109375" style="359" customWidth="1"/>
    <col min="9730" max="9730" width="68.33203125" style="359" customWidth="1"/>
    <col min="9731" max="9734" width="14" style="359" customWidth="1"/>
    <col min="9735" max="9735" width="13.44140625" style="359" customWidth="1"/>
    <col min="9736" max="9736" width="11.33203125" style="359" bestFit="1" customWidth="1"/>
    <col min="9737" max="9984" width="9" style="359"/>
    <col min="9985" max="9985" width="5.109375" style="359" customWidth="1"/>
    <col min="9986" max="9986" width="68.33203125" style="359" customWidth="1"/>
    <col min="9987" max="9990" width="14" style="359" customWidth="1"/>
    <col min="9991" max="9991" width="13.44140625" style="359" customWidth="1"/>
    <col min="9992" max="9992" width="11.33203125" style="359" bestFit="1" customWidth="1"/>
    <col min="9993" max="10240" width="9" style="359"/>
    <col min="10241" max="10241" width="5.109375" style="359" customWidth="1"/>
    <col min="10242" max="10242" width="68.33203125" style="359" customWidth="1"/>
    <col min="10243" max="10246" width="14" style="359" customWidth="1"/>
    <col min="10247" max="10247" width="13.44140625" style="359" customWidth="1"/>
    <col min="10248" max="10248" width="11.33203125" style="359" bestFit="1" customWidth="1"/>
    <col min="10249" max="10496" width="9" style="359"/>
    <col min="10497" max="10497" width="5.109375" style="359" customWidth="1"/>
    <col min="10498" max="10498" width="68.33203125" style="359" customWidth="1"/>
    <col min="10499" max="10502" width="14" style="359" customWidth="1"/>
    <col min="10503" max="10503" width="13.44140625" style="359" customWidth="1"/>
    <col min="10504" max="10504" width="11.33203125" style="359" bestFit="1" customWidth="1"/>
    <col min="10505" max="10752" width="9" style="359"/>
    <col min="10753" max="10753" width="5.109375" style="359" customWidth="1"/>
    <col min="10754" max="10754" width="68.33203125" style="359" customWidth="1"/>
    <col min="10755" max="10758" width="14" style="359" customWidth="1"/>
    <col min="10759" max="10759" width="13.44140625" style="359" customWidth="1"/>
    <col min="10760" max="10760" width="11.33203125" style="359" bestFit="1" customWidth="1"/>
    <col min="10761" max="11008" width="9" style="359"/>
    <col min="11009" max="11009" width="5.109375" style="359" customWidth="1"/>
    <col min="11010" max="11010" width="68.33203125" style="359" customWidth="1"/>
    <col min="11011" max="11014" width="14" style="359" customWidth="1"/>
    <col min="11015" max="11015" width="13.44140625" style="359" customWidth="1"/>
    <col min="11016" max="11016" width="11.33203125" style="359" bestFit="1" customWidth="1"/>
    <col min="11017" max="11264" width="9" style="359"/>
    <col min="11265" max="11265" width="5.109375" style="359" customWidth="1"/>
    <col min="11266" max="11266" width="68.33203125" style="359" customWidth="1"/>
    <col min="11267" max="11270" width="14" style="359" customWidth="1"/>
    <col min="11271" max="11271" width="13.44140625" style="359" customWidth="1"/>
    <col min="11272" max="11272" width="11.33203125" style="359" bestFit="1" customWidth="1"/>
    <col min="11273" max="11520" width="9" style="359"/>
    <col min="11521" max="11521" width="5.109375" style="359" customWidth="1"/>
    <col min="11522" max="11522" width="68.33203125" style="359" customWidth="1"/>
    <col min="11523" max="11526" width="14" style="359" customWidth="1"/>
    <col min="11527" max="11527" width="13.44140625" style="359" customWidth="1"/>
    <col min="11528" max="11528" width="11.33203125" style="359" bestFit="1" customWidth="1"/>
    <col min="11529" max="11776" width="9" style="359"/>
    <col min="11777" max="11777" width="5.109375" style="359" customWidth="1"/>
    <col min="11778" max="11778" width="68.33203125" style="359" customWidth="1"/>
    <col min="11779" max="11782" width="14" style="359" customWidth="1"/>
    <col min="11783" max="11783" width="13.44140625" style="359" customWidth="1"/>
    <col min="11784" max="11784" width="11.33203125" style="359" bestFit="1" customWidth="1"/>
    <col min="11785" max="12032" width="9" style="359"/>
    <col min="12033" max="12033" width="5.109375" style="359" customWidth="1"/>
    <col min="12034" max="12034" width="68.33203125" style="359" customWidth="1"/>
    <col min="12035" max="12038" width="14" style="359" customWidth="1"/>
    <col min="12039" max="12039" width="13.44140625" style="359" customWidth="1"/>
    <col min="12040" max="12040" width="11.33203125" style="359" bestFit="1" customWidth="1"/>
    <col min="12041" max="12288" width="9" style="359"/>
    <col min="12289" max="12289" width="5.109375" style="359" customWidth="1"/>
    <col min="12290" max="12290" width="68.33203125" style="359" customWidth="1"/>
    <col min="12291" max="12294" width="14" style="359" customWidth="1"/>
    <col min="12295" max="12295" width="13.44140625" style="359" customWidth="1"/>
    <col min="12296" max="12296" width="11.33203125" style="359" bestFit="1" customWidth="1"/>
    <col min="12297" max="12544" width="9" style="359"/>
    <col min="12545" max="12545" width="5.109375" style="359" customWidth="1"/>
    <col min="12546" max="12546" width="68.33203125" style="359" customWidth="1"/>
    <col min="12547" max="12550" width="14" style="359" customWidth="1"/>
    <col min="12551" max="12551" width="13.44140625" style="359" customWidth="1"/>
    <col min="12552" max="12552" width="11.33203125" style="359" bestFit="1" customWidth="1"/>
    <col min="12553" max="12800" width="9" style="359"/>
    <col min="12801" max="12801" width="5.109375" style="359" customWidth="1"/>
    <col min="12802" max="12802" width="68.33203125" style="359" customWidth="1"/>
    <col min="12803" max="12806" width="14" style="359" customWidth="1"/>
    <col min="12807" max="12807" width="13.44140625" style="359" customWidth="1"/>
    <col min="12808" max="12808" width="11.33203125" style="359" bestFit="1" customWidth="1"/>
    <col min="12809" max="13056" width="9" style="359"/>
    <col min="13057" max="13057" width="5.109375" style="359" customWidth="1"/>
    <col min="13058" max="13058" width="68.33203125" style="359" customWidth="1"/>
    <col min="13059" max="13062" width="14" style="359" customWidth="1"/>
    <col min="13063" max="13063" width="13.44140625" style="359" customWidth="1"/>
    <col min="13064" max="13064" width="11.33203125" style="359" bestFit="1" customWidth="1"/>
    <col min="13065" max="13312" width="9" style="359"/>
    <col min="13313" max="13313" width="5.109375" style="359" customWidth="1"/>
    <col min="13314" max="13314" width="68.33203125" style="359" customWidth="1"/>
    <col min="13315" max="13318" width="14" style="359" customWidth="1"/>
    <col min="13319" max="13319" width="13.44140625" style="359" customWidth="1"/>
    <col min="13320" max="13320" width="11.33203125" style="359" bestFit="1" customWidth="1"/>
    <col min="13321" max="13568" width="9" style="359"/>
    <col min="13569" max="13569" width="5.109375" style="359" customWidth="1"/>
    <col min="13570" max="13570" width="68.33203125" style="359" customWidth="1"/>
    <col min="13571" max="13574" width="14" style="359" customWidth="1"/>
    <col min="13575" max="13575" width="13.44140625" style="359" customWidth="1"/>
    <col min="13576" max="13576" width="11.33203125" style="359" bestFit="1" customWidth="1"/>
    <col min="13577" max="13824" width="9" style="359"/>
    <col min="13825" max="13825" width="5.109375" style="359" customWidth="1"/>
    <col min="13826" max="13826" width="68.33203125" style="359" customWidth="1"/>
    <col min="13827" max="13830" width="14" style="359" customWidth="1"/>
    <col min="13831" max="13831" width="13.44140625" style="359" customWidth="1"/>
    <col min="13832" max="13832" width="11.33203125" style="359" bestFit="1" customWidth="1"/>
    <col min="13833" max="14080" width="9" style="359"/>
    <col min="14081" max="14081" width="5.109375" style="359" customWidth="1"/>
    <col min="14082" max="14082" width="68.33203125" style="359" customWidth="1"/>
    <col min="14083" max="14086" width="14" style="359" customWidth="1"/>
    <col min="14087" max="14087" width="13.44140625" style="359" customWidth="1"/>
    <col min="14088" max="14088" width="11.33203125" style="359" bestFit="1" customWidth="1"/>
    <col min="14089" max="14336" width="9" style="359"/>
    <col min="14337" max="14337" width="5.109375" style="359" customWidth="1"/>
    <col min="14338" max="14338" width="68.33203125" style="359" customWidth="1"/>
    <col min="14339" max="14342" width="14" style="359" customWidth="1"/>
    <col min="14343" max="14343" width="13.44140625" style="359" customWidth="1"/>
    <col min="14344" max="14344" width="11.33203125" style="359" bestFit="1" customWidth="1"/>
    <col min="14345" max="14592" width="9" style="359"/>
    <col min="14593" max="14593" width="5.109375" style="359" customWidth="1"/>
    <col min="14594" max="14594" width="68.33203125" style="359" customWidth="1"/>
    <col min="14595" max="14598" width="14" style="359" customWidth="1"/>
    <col min="14599" max="14599" width="13.44140625" style="359" customWidth="1"/>
    <col min="14600" max="14600" width="11.33203125" style="359" bestFit="1" customWidth="1"/>
    <col min="14601" max="14848" width="9" style="359"/>
    <col min="14849" max="14849" width="5.109375" style="359" customWidth="1"/>
    <col min="14850" max="14850" width="68.33203125" style="359" customWidth="1"/>
    <col min="14851" max="14854" width="14" style="359" customWidth="1"/>
    <col min="14855" max="14855" width="13.44140625" style="359" customWidth="1"/>
    <col min="14856" max="14856" width="11.33203125" style="359" bestFit="1" customWidth="1"/>
    <col min="14857" max="15104" width="9" style="359"/>
    <col min="15105" max="15105" width="5.109375" style="359" customWidth="1"/>
    <col min="15106" max="15106" width="68.33203125" style="359" customWidth="1"/>
    <col min="15107" max="15110" width="14" style="359" customWidth="1"/>
    <col min="15111" max="15111" width="13.44140625" style="359" customWidth="1"/>
    <col min="15112" max="15112" width="11.33203125" style="359" bestFit="1" customWidth="1"/>
    <col min="15113" max="15360" width="9" style="359"/>
    <col min="15361" max="15361" width="5.109375" style="359" customWidth="1"/>
    <col min="15362" max="15362" width="68.33203125" style="359" customWidth="1"/>
    <col min="15363" max="15366" width="14" style="359" customWidth="1"/>
    <col min="15367" max="15367" width="13.44140625" style="359" customWidth="1"/>
    <col min="15368" max="15368" width="11.33203125" style="359" bestFit="1" customWidth="1"/>
    <col min="15369" max="15616" width="9" style="359"/>
    <col min="15617" max="15617" width="5.109375" style="359" customWidth="1"/>
    <col min="15618" max="15618" width="68.33203125" style="359" customWidth="1"/>
    <col min="15619" max="15622" width="14" style="359" customWidth="1"/>
    <col min="15623" max="15623" width="13.44140625" style="359" customWidth="1"/>
    <col min="15624" max="15624" width="11.33203125" style="359" bestFit="1" customWidth="1"/>
    <col min="15625" max="15872" width="9" style="359"/>
    <col min="15873" max="15873" width="5.109375" style="359" customWidth="1"/>
    <col min="15874" max="15874" width="68.33203125" style="359" customWidth="1"/>
    <col min="15875" max="15878" width="14" style="359" customWidth="1"/>
    <col min="15879" max="15879" width="13.44140625" style="359" customWidth="1"/>
    <col min="15880" max="15880" width="11.33203125" style="359" bestFit="1" customWidth="1"/>
    <col min="15881" max="16128" width="9" style="359"/>
    <col min="16129" max="16129" width="5.109375" style="359" customWidth="1"/>
    <col min="16130" max="16130" width="68.33203125" style="359" customWidth="1"/>
    <col min="16131" max="16134" width="14" style="359" customWidth="1"/>
    <col min="16135" max="16135" width="13.44140625" style="359" customWidth="1"/>
    <col min="16136" max="16136" width="11.33203125" style="359" bestFit="1" customWidth="1"/>
    <col min="16137" max="16384" width="9" style="359"/>
  </cols>
  <sheetData>
    <row r="1" spans="1:8" s="362" customFormat="1" ht="16.5">
      <c r="A1" s="423"/>
      <c r="B1" s="424"/>
      <c r="C1" s="425"/>
      <c r="D1" s="425"/>
      <c r="E1" s="795" t="s">
        <v>502</v>
      </c>
      <c r="F1" s="795"/>
    </row>
    <row r="2" spans="1:8" ht="21" customHeight="1">
      <c r="A2" s="796" t="s">
        <v>503</v>
      </c>
      <c r="B2" s="796"/>
      <c r="C2" s="796"/>
      <c r="D2" s="796"/>
      <c r="E2" s="796"/>
      <c r="F2" s="796"/>
    </row>
    <row r="3" spans="1:8" ht="27.75" customHeight="1">
      <c r="A3" s="797" t="s">
        <v>584</v>
      </c>
      <c r="B3" s="797"/>
      <c r="C3" s="797"/>
      <c r="D3" s="797"/>
      <c r="E3" s="797"/>
      <c r="F3" s="797"/>
    </row>
    <row r="4" spans="1:8" ht="19.5" customHeight="1">
      <c r="A4" s="360"/>
      <c r="B4" s="360"/>
      <c r="C4" s="361"/>
      <c r="D4" s="361"/>
      <c r="E4" s="798" t="s">
        <v>0</v>
      </c>
      <c r="F4" s="798"/>
    </row>
    <row r="5" spans="1:8" s="362" customFormat="1" ht="26.25" customHeight="1">
      <c r="A5" s="799" t="s">
        <v>78</v>
      </c>
      <c r="B5" s="799" t="s">
        <v>504</v>
      </c>
      <c r="C5" s="802" t="s">
        <v>412</v>
      </c>
      <c r="D5" s="802" t="s">
        <v>463</v>
      </c>
      <c r="E5" s="805" t="s">
        <v>1</v>
      </c>
      <c r="F5" s="805"/>
    </row>
    <row r="6" spans="1:8" s="362" customFormat="1" ht="26.25" customHeight="1">
      <c r="A6" s="800"/>
      <c r="B6" s="800"/>
      <c r="C6" s="803"/>
      <c r="D6" s="803"/>
      <c r="E6" s="799" t="s">
        <v>3</v>
      </c>
      <c r="F6" s="791" t="s">
        <v>80</v>
      </c>
    </row>
    <row r="7" spans="1:8" s="362" customFormat="1" ht="14.25" customHeight="1">
      <c r="A7" s="801"/>
      <c r="B7" s="801"/>
      <c r="C7" s="804"/>
      <c r="D7" s="804"/>
      <c r="E7" s="801"/>
      <c r="F7" s="792"/>
    </row>
    <row r="8" spans="1:8" s="365" customFormat="1" ht="17.25" customHeight="1">
      <c r="A8" s="363" t="s">
        <v>4</v>
      </c>
      <c r="B8" s="363" t="s">
        <v>5</v>
      </c>
      <c r="C8" s="364">
        <v>1</v>
      </c>
      <c r="D8" s="364">
        <f>C8+1</f>
        <v>2</v>
      </c>
      <c r="E8" s="363" t="s">
        <v>6</v>
      </c>
      <c r="F8" s="363" t="s">
        <v>7</v>
      </c>
    </row>
    <row r="9" spans="1:8" s="90" customFormat="1" ht="30" customHeight="1">
      <c r="A9" s="366" t="s">
        <v>4</v>
      </c>
      <c r="B9" s="367" t="s">
        <v>240</v>
      </c>
      <c r="C9" s="368">
        <f>C10+C13+C16+C17+C18</f>
        <v>545367</v>
      </c>
      <c r="D9" s="368">
        <f>D10+D13+D16+D17+D18</f>
        <v>694287</v>
      </c>
      <c r="E9" s="369">
        <f>D9-C9</f>
        <v>148920</v>
      </c>
      <c r="F9" s="426">
        <f>D9/C9</f>
        <v>1.2730638267441925</v>
      </c>
      <c r="G9" s="370"/>
      <c r="H9" s="370"/>
    </row>
    <row r="10" spans="1:8" s="90" customFormat="1" ht="30" customHeight="1">
      <c r="A10" s="371" t="s">
        <v>8</v>
      </c>
      <c r="B10" s="372" t="s">
        <v>241</v>
      </c>
      <c r="C10" s="373">
        <f>C11+C12</f>
        <v>21855</v>
      </c>
      <c r="D10" s="373">
        <f>D11+D12</f>
        <v>23598</v>
      </c>
      <c r="E10" s="374">
        <f t="shared" ref="E10:E37" si="0">D10-C10</f>
        <v>1743</v>
      </c>
      <c r="F10" s="427">
        <f t="shared" ref="F10:F27" si="1">D10/C10</f>
        <v>1.0797529169526423</v>
      </c>
    </row>
    <row r="11" spans="1:8" s="90" customFormat="1" ht="30" customHeight="1">
      <c r="A11" s="375">
        <v>1</v>
      </c>
      <c r="B11" s="376" t="s">
        <v>242</v>
      </c>
      <c r="C11" s="377">
        <v>15203</v>
      </c>
      <c r="D11" s="377">
        <v>13693</v>
      </c>
      <c r="E11" s="378">
        <f t="shared" si="0"/>
        <v>-1510</v>
      </c>
      <c r="F11" s="428">
        <f t="shared" si="1"/>
        <v>0.90067749786226403</v>
      </c>
    </row>
    <row r="12" spans="1:8" s="90" customFormat="1" ht="30" customHeight="1">
      <c r="A12" s="375">
        <f>A11+1</f>
        <v>2</v>
      </c>
      <c r="B12" s="376" t="s">
        <v>243</v>
      </c>
      <c r="C12" s="377">
        <v>6652</v>
      </c>
      <c r="D12" s="377">
        <v>9905</v>
      </c>
      <c r="E12" s="378">
        <f t="shared" si="0"/>
        <v>3253</v>
      </c>
      <c r="F12" s="428">
        <f t="shared" si="1"/>
        <v>1.4890258568851473</v>
      </c>
      <c r="H12" s="370"/>
    </row>
    <row r="13" spans="1:8" s="90" customFormat="1" ht="30" customHeight="1">
      <c r="A13" s="371" t="s">
        <v>17</v>
      </c>
      <c r="B13" s="372" t="s">
        <v>11</v>
      </c>
      <c r="C13" s="373">
        <f>C14+C15</f>
        <v>523512</v>
      </c>
      <c r="D13" s="373">
        <f>D14+D15</f>
        <v>533242</v>
      </c>
      <c r="E13" s="374">
        <f t="shared" si="0"/>
        <v>9730</v>
      </c>
      <c r="F13" s="427">
        <f t="shared" si="1"/>
        <v>1.0185860113999297</v>
      </c>
    </row>
    <row r="14" spans="1:8" s="90" customFormat="1" ht="30" customHeight="1">
      <c r="A14" s="375">
        <v>1</v>
      </c>
      <c r="B14" s="376" t="s">
        <v>13</v>
      </c>
      <c r="C14" s="377">
        <v>398242</v>
      </c>
      <c r="D14" s="377">
        <v>398242</v>
      </c>
      <c r="E14" s="378">
        <f t="shared" si="0"/>
        <v>0</v>
      </c>
      <c r="F14" s="428">
        <f t="shared" si="1"/>
        <v>1</v>
      </c>
    </row>
    <row r="15" spans="1:8" s="90" customFormat="1" ht="30" customHeight="1">
      <c r="A15" s="375">
        <f>A14+1</f>
        <v>2</v>
      </c>
      <c r="B15" s="376" t="s">
        <v>14</v>
      </c>
      <c r="C15" s="377">
        <v>125270</v>
      </c>
      <c r="D15" s="377">
        <v>135000</v>
      </c>
      <c r="E15" s="378">
        <f t="shared" si="0"/>
        <v>9730</v>
      </c>
      <c r="F15" s="428">
        <f t="shared" si="1"/>
        <v>1.0776722279875468</v>
      </c>
      <c r="G15" s="370"/>
    </row>
    <row r="16" spans="1:8" s="379" customFormat="1" ht="30" customHeight="1">
      <c r="A16" s="371" t="s">
        <v>23</v>
      </c>
      <c r="B16" s="372" t="s">
        <v>505</v>
      </c>
      <c r="C16" s="373"/>
      <c r="D16" s="373"/>
      <c r="E16" s="374">
        <f t="shared" si="0"/>
        <v>0</v>
      </c>
      <c r="F16" s="427"/>
    </row>
    <row r="17" spans="1:9" s="379" customFormat="1" ht="30" customHeight="1">
      <c r="A17" s="371" t="s">
        <v>48</v>
      </c>
      <c r="B17" s="372" t="s">
        <v>15</v>
      </c>
      <c r="C17" s="373"/>
      <c r="D17" s="373">
        <v>3011</v>
      </c>
      <c r="E17" s="374">
        <f t="shared" si="0"/>
        <v>3011</v>
      </c>
      <c r="F17" s="427"/>
    </row>
    <row r="18" spans="1:9" s="90" customFormat="1" ht="30" customHeight="1">
      <c r="A18" s="371" t="s">
        <v>244</v>
      </c>
      <c r="B18" s="380" t="s">
        <v>16</v>
      </c>
      <c r="C18" s="373"/>
      <c r="D18" s="373">
        <v>134436</v>
      </c>
      <c r="E18" s="374">
        <f t="shared" si="0"/>
        <v>134436</v>
      </c>
      <c r="F18" s="427"/>
    </row>
    <row r="19" spans="1:9" s="90" customFormat="1" ht="30" customHeight="1">
      <c r="A19" s="371" t="s">
        <v>5</v>
      </c>
      <c r="B19" s="372" t="s">
        <v>34</v>
      </c>
      <c r="C19" s="373">
        <f>C20+C27</f>
        <v>545367</v>
      </c>
      <c r="D19" s="373">
        <f>D20+D27+D30</f>
        <v>570679</v>
      </c>
      <c r="E19" s="374">
        <f t="shared" si="0"/>
        <v>25312</v>
      </c>
      <c r="F19" s="427">
        <f t="shared" si="1"/>
        <v>1.0464127825849383</v>
      </c>
      <c r="G19" s="370"/>
      <c r="H19" s="370"/>
      <c r="I19" s="370"/>
    </row>
    <row r="20" spans="1:9" s="90" customFormat="1" ht="30" customHeight="1">
      <c r="A20" s="371" t="s">
        <v>8</v>
      </c>
      <c r="B20" s="372" t="s">
        <v>245</v>
      </c>
      <c r="C20" s="373">
        <f>SUM(C21:C26)</f>
        <v>433065</v>
      </c>
      <c r="D20" s="373">
        <f t="shared" ref="D20:E20" si="2">SUM(D21:D26)</f>
        <v>408199</v>
      </c>
      <c r="E20" s="373">
        <f t="shared" si="2"/>
        <v>-24866</v>
      </c>
      <c r="F20" s="427">
        <f t="shared" si="1"/>
        <v>0.94258136769307144</v>
      </c>
    </row>
    <row r="21" spans="1:9" s="90" customFormat="1" ht="30" customHeight="1">
      <c r="A21" s="375">
        <v>1</v>
      </c>
      <c r="B21" s="376" t="s">
        <v>55</v>
      </c>
      <c r="C21" s="377">
        <v>23950</v>
      </c>
      <c r="D21" s="377">
        <v>30614</v>
      </c>
      <c r="E21" s="378">
        <f t="shared" si="0"/>
        <v>6664</v>
      </c>
      <c r="F21" s="428">
        <f t="shared" si="1"/>
        <v>1.2782463465553235</v>
      </c>
      <c r="H21" s="370"/>
    </row>
    <row r="22" spans="1:9" s="90" customFormat="1" ht="30" customHeight="1">
      <c r="A22" s="375">
        <f>A21+1</f>
        <v>2</v>
      </c>
      <c r="B22" s="376" t="s">
        <v>46</v>
      </c>
      <c r="C22" s="377">
        <v>400713</v>
      </c>
      <c r="D22" s="377">
        <v>377585</v>
      </c>
      <c r="E22" s="378">
        <f t="shared" si="0"/>
        <v>-23128</v>
      </c>
      <c r="F22" s="428">
        <f t="shared" si="1"/>
        <v>0.9422828807650363</v>
      </c>
    </row>
    <row r="23" spans="1:9" s="90" customFormat="1" ht="30" customHeight="1">
      <c r="A23" s="375">
        <f t="shared" ref="A23:A26" si="3">A22+1</f>
        <v>3</v>
      </c>
      <c r="B23" s="430" t="s">
        <v>585</v>
      </c>
      <c r="C23" s="377"/>
      <c r="D23" s="377"/>
      <c r="E23" s="378">
        <f t="shared" si="0"/>
        <v>0</v>
      </c>
      <c r="F23" s="428" t="e">
        <f t="shared" si="1"/>
        <v>#DIV/0!</v>
      </c>
    </row>
    <row r="24" spans="1:9" s="90" customFormat="1" ht="30" customHeight="1">
      <c r="A24" s="375">
        <f t="shared" si="3"/>
        <v>4</v>
      </c>
      <c r="B24" s="430" t="s">
        <v>506</v>
      </c>
      <c r="C24" s="377"/>
      <c r="D24" s="377"/>
      <c r="E24" s="378"/>
      <c r="F24" s="428"/>
    </row>
    <row r="25" spans="1:9" s="90" customFormat="1" ht="30" customHeight="1">
      <c r="A25" s="375">
        <f t="shared" si="3"/>
        <v>5</v>
      </c>
      <c r="B25" s="430" t="s">
        <v>49</v>
      </c>
      <c r="C25" s="377">
        <v>8402</v>
      </c>
      <c r="D25" s="377"/>
      <c r="E25" s="378">
        <f t="shared" si="0"/>
        <v>-8402</v>
      </c>
      <c r="F25" s="428"/>
    </row>
    <row r="26" spans="1:9" s="90" customFormat="1" ht="30" customHeight="1">
      <c r="A26" s="375">
        <f t="shared" si="3"/>
        <v>6</v>
      </c>
      <c r="B26" s="430" t="s">
        <v>50</v>
      </c>
      <c r="C26" s="377"/>
      <c r="D26" s="377"/>
      <c r="E26" s="378">
        <f t="shared" si="0"/>
        <v>0</v>
      </c>
      <c r="F26" s="428"/>
    </row>
    <row r="27" spans="1:9" s="90" customFormat="1" ht="30" customHeight="1">
      <c r="A27" s="371" t="s">
        <v>17</v>
      </c>
      <c r="B27" s="372" t="s">
        <v>246</v>
      </c>
      <c r="C27" s="373">
        <f>C28+C29</f>
        <v>112302</v>
      </c>
      <c r="D27" s="373">
        <f>D28+D29</f>
        <v>162480</v>
      </c>
      <c r="E27" s="374">
        <f t="shared" si="0"/>
        <v>50178</v>
      </c>
      <c r="F27" s="428">
        <f t="shared" si="1"/>
        <v>1.4468130576481273</v>
      </c>
      <c r="G27" s="370"/>
    </row>
    <row r="28" spans="1:9" s="90" customFormat="1" ht="30" customHeight="1">
      <c r="A28" s="375">
        <v>1</v>
      </c>
      <c r="B28" s="376" t="s">
        <v>52</v>
      </c>
      <c r="C28" s="377">
        <v>112222</v>
      </c>
      <c r="D28" s="377">
        <v>158900</v>
      </c>
      <c r="E28" s="378">
        <f t="shared" si="0"/>
        <v>46678</v>
      </c>
      <c r="F28" s="428"/>
      <c r="G28" s="370"/>
    </row>
    <row r="29" spans="1:9" s="90" customFormat="1" ht="30" customHeight="1">
      <c r="A29" s="375">
        <f>A28+1</f>
        <v>2</v>
      </c>
      <c r="B29" s="376" t="s">
        <v>53</v>
      </c>
      <c r="C29" s="377">
        <v>80</v>
      </c>
      <c r="D29" s="377">
        <v>3580</v>
      </c>
      <c r="E29" s="378">
        <f t="shared" si="0"/>
        <v>3500</v>
      </c>
      <c r="F29" s="428">
        <f>D29/C29</f>
        <v>44.75</v>
      </c>
    </row>
    <row r="30" spans="1:9" s="90" customFormat="1" ht="30" customHeight="1">
      <c r="A30" s="371" t="s">
        <v>23</v>
      </c>
      <c r="B30" s="372" t="s">
        <v>22</v>
      </c>
      <c r="C30" s="373"/>
      <c r="D30" s="373"/>
      <c r="E30" s="374">
        <f t="shared" si="0"/>
        <v>0</v>
      </c>
      <c r="F30" s="427"/>
    </row>
    <row r="31" spans="1:9" s="379" customFormat="1" ht="30" customHeight="1">
      <c r="A31" s="371" t="s">
        <v>54</v>
      </c>
      <c r="B31" s="372" t="s">
        <v>507</v>
      </c>
      <c r="C31" s="373"/>
      <c r="D31" s="373">
        <f>D26</f>
        <v>0</v>
      </c>
      <c r="E31" s="374">
        <f t="shared" si="0"/>
        <v>0</v>
      </c>
      <c r="F31" s="427"/>
      <c r="G31" s="381"/>
    </row>
    <row r="32" spans="1:9" s="90" customFormat="1" ht="30" customHeight="1">
      <c r="A32" s="371" t="s">
        <v>450</v>
      </c>
      <c r="B32" s="372" t="s">
        <v>508</v>
      </c>
      <c r="C32" s="373">
        <f>C33+C34</f>
        <v>0</v>
      </c>
      <c r="D32" s="373">
        <f>D33+D34</f>
        <v>0</v>
      </c>
      <c r="E32" s="374">
        <f>E33+E34</f>
        <v>0</v>
      </c>
      <c r="F32" s="427"/>
    </row>
    <row r="33" spans="1:6" s="90" customFormat="1" ht="30" customHeight="1">
      <c r="A33" s="382" t="s">
        <v>8</v>
      </c>
      <c r="B33" s="383" t="s">
        <v>509</v>
      </c>
      <c r="C33" s="377">
        <v>0</v>
      </c>
      <c r="D33" s="377"/>
      <c r="E33" s="377">
        <f t="shared" si="0"/>
        <v>0</v>
      </c>
      <c r="F33" s="429"/>
    </row>
    <row r="34" spans="1:6" s="379" customFormat="1" ht="30" customHeight="1">
      <c r="A34" s="382" t="s">
        <v>17</v>
      </c>
      <c r="B34" s="384" t="s">
        <v>510</v>
      </c>
      <c r="C34" s="377"/>
      <c r="D34" s="377"/>
      <c r="E34" s="377">
        <f t="shared" si="0"/>
        <v>0</v>
      </c>
      <c r="F34" s="429"/>
    </row>
    <row r="35" spans="1:6" s="90" customFormat="1" ht="30" customHeight="1">
      <c r="A35" s="371" t="s">
        <v>511</v>
      </c>
      <c r="B35" s="372" t="s">
        <v>512</v>
      </c>
      <c r="C35" s="373">
        <f>C36+C37</f>
        <v>0</v>
      </c>
      <c r="D35" s="373">
        <f>D36+D37</f>
        <v>0</v>
      </c>
      <c r="E35" s="374">
        <f t="shared" si="0"/>
        <v>0</v>
      </c>
      <c r="F35" s="427"/>
    </row>
    <row r="36" spans="1:6" s="90" customFormat="1" ht="30" customHeight="1">
      <c r="A36" s="375" t="s">
        <v>8</v>
      </c>
      <c r="B36" s="376" t="s">
        <v>513</v>
      </c>
      <c r="C36" s="377"/>
      <c r="D36" s="377">
        <f>D31</f>
        <v>0</v>
      </c>
      <c r="E36" s="378">
        <f t="shared" si="0"/>
        <v>0</v>
      </c>
      <c r="F36" s="428"/>
    </row>
    <row r="37" spans="1:6" ht="30" customHeight="1">
      <c r="A37" s="375" t="s">
        <v>17</v>
      </c>
      <c r="B37" s="376" t="s">
        <v>514</v>
      </c>
      <c r="C37" s="377">
        <v>0</v>
      </c>
      <c r="D37" s="377"/>
      <c r="E37" s="378">
        <f t="shared" si="0"/>
        <v>0</v>
      </c>
      <c r="F37" s="428"/>
    </row>
    <row r="38" spans="1:6" ht="9.75" customHeight="1">
      <c r="A38" s="385"/>
      <c r="B38" s="385"/>
      <c r="C38" s="386"/>
      <c r="D38" s="386"/>
      <c r="E38" s="385"/>
      <c r="F38" s="385"/>
    </row>
    <row r="39" spans="1:6" ht="17.25" customHeight="1">
      <c r="A39" s="387"/>
      <c r="B39" s="388"/>
      <c r="C39" s="90"/>
      <c r="D39" s="90"/>
      <c r="E39" s="90"/>
      <c r="F39" s="90"/>
    </row>
    <row r="40" spans="1:6" ht="39" customHeight="1">
      <c r="A40" s="793" t="s">
        <v>515</v>
      </c>
      <c r="B40" s="793"/>
      <c r="C40" s="793"/>
      <c r="D40" s="793"/>
      <c r="E40" s="793"/>
      <c r="F40" s="793"/>
    </row>
    <row r="41" spans="1:6" ht="45.75" customHeight="1">
      <c r="A41" s="362"/>
      <c r="B41" s="794" t="s">
        <v>516</v>
      </c>
      <c r="C41" s="794"/>
      <c r="D41" s="794"/>
      <c r="E41" s="794"/>
      <c r="F41" s="794"/>
    </row>
    <row r="42" spans="1:6" ht="18.75">
      <c r="A42" s="90"/>
      <c r="B42" s="90"/>
      <c r="C42" s="90"/>
      <c r="D42" s="90"/>
      <c r="E42" s="90"/>
      <c r="F42" s="90"/>
    </row>
    <row r="43" spans="1:6" ht="18.75">
      <c r="A43" s="90"/>
      <c r="B43" s="90"/>
      <c r="C43" s="90"/>
      <c r="D43" s="90"/>
      <c r="E43" s="90"/>
      <c r="F43" s="90"/>
    </row>
    <row r="44" spans="1:6" ht="18.75">
      <c r="A44" s="90"/>
      <c r="B44" s="90"/>
      <c r="C44" s="90"/>
      <c r="D44" s="90"/>
      <c r="E44" s="90"/>
      <c r="F44" s="90"/>
    </row>
  </sheetData>
  <mergeCells count="13">
    <mergeCell ref="F6:F7"/>
    <mergeCell ref="A40:F40"/>
    <mergeCell ref="B41:F41"/>
    <mergeCell ref="E1:F1"/>
    <mergeCell ref="A2:F2"/>
    <mergeCell ref="A3:F3"/>
    <mergeCell ref="E4:F4"/>
    <mergeCell ref="A5:A7"/>
    <mergeCell ref="B5:B7"/>
    <mergeCell ref="C5:C7"/>
    <mergeCell ref="D5:D7"/>
    <mergeCell ref="E5:F5"/>
    <mergeCell ref="E6:E7"/>
  </mergeCells>
  <dataValidations count="1">
    <dataValidation allowBlank="1" showInputMessage="1" showErrorMessage="1" prompt="TW BSMT trong năm"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ataValidations>
  <hyperlinks>
    <hyperlink ref="E1:F1" location="'Tong hop'!A1" display="Biểu mẫu số 12"/>
  </hyperlinks>
  <printOptions horizontalCentered="1"/>
  <pageMargins left="0.75" right="0.38" top="0.6692913385826772" bottom="0.39370078740157483" header="0.26" footer="0.19685039370078741"/>
  <pageSetup paperSize="9" scale="65" fitToHeight="0" orientation="portrait" r:id="rId1"/>
  <headerFooter alignWithMargins="0">
    <oddHeader xml:space="preserve">&amp;C                                                                                                                            </oddHeader>
    <oddFooter>&amp;C&amp;".VnTime,  Italic"&amp;8
&amp;"+,Regular"&amp;14&amp;P/&amp;N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3"/>
  <sheetViews>
    <sheetView showZeros="0" zoomScale="70" zoomScaleNormal="70" zoomScalePageLayoutView="70" workbookViewId="0">
      <pane xSplit="2" ySplit="9" topLeftCell="C19" activePane="bottomRight" state="frozen"/>
      <selection activeCell="D18" sqref="D18"/>
      <selection pane="topRight" activeCell="D18" sqref="D18"/>
      <selection pane="bottomLeft" activeCell="D18" sqref="D18"/>
      <selection pane="bottomRight" activeCell="D18" sqref="D18"/>
    </sheetView>
  </sheetViews>
  <sheetFormatPr defaultRowHeight="18.75" outlineLevelCol="1"/>
  <cols>
    <col min="1" max="1" width="7.88671875" style="106" customWidth="1"/>
    <col min="2" max="2" width="72.6640625" style="106" customWidth="1"/>
    <col min="3" max="8" width="13.21875" style="106" customWidth="1"/>
    <col min="9" max="9" width="12.6640625" style="106" customWidth="1"/>
    <col min="10" max="10" width="11.77734375" style="106" customWidth="1"/>
    <col min="11" max="11" width="12.109375" style="106" customWidth="1"/>
    <col min="12" max="12" width="11.6640625" style="106" hidden="1" customWidth="1" outlineLevel="1"/>
    <col min="13" max="13" width="11.109375" style="106" hidden="1" customWidth="1" outlineLevel="1"/>
    <col min="14" max="14" width="9" style="106" collapsed="1"/>
    <col min="15" max="256" width="9" style="106"/>
    <col min="257" max="257" width="7.88671875" style="106" customWidth="1"/>
    <col min="258" max="258" width="72.6640625" style="106" customWidth="1"/>
    <col min="259" max="264" width="13.21875" style="106" customWidth="1"/>
    <col min="265" max="265" width="12.6640625" style="106" customWidth="1"/>
    <col min="266" max="266" width="11.77734375" style="106" customWidth="1"/>
    <col min="267" max="267" width="12.109375" style="106" customWidth="1"/>
    <col min="268" max="269" width="0" style="106" hidden="1" customWidth="1"/>
    <col min="270" max="512" width="9" style="106"/>
    <col min="513" max="513" width="7.88671875" style="106" customWidth="1"/>
    <col min="514" max="514" width="72.6640625" style="106" customWidth="1"/>
    <col min="515" max="520" width="13.21875" style="106" customWidth="1"/>
    <col min="521" max="521" width="12.6640625" style="106" customWidth="1"/>
    <col min="522" max="522" width="11.77734375" style="106" customWidth="1"/>
    <col min="523" max="523" width="12.109375" style="106" customWidth="1"/>
    <col min="524" max="525" width="0" style="106" hidden="1" customWidth="1"/>
    <col min="526" max="768" width="9" style="106"/>
    <col min="769" max="769" width="7.88671875" style="106" customWidth="1"/>
    <col min="770" max="770" width="72.6640625" style="106" customWidth="1"/>
    <col min="771" max="776" width="13.21875" style="106" customWidth="1"/>
    <col min="777" max="777" width="12.6640625" style="106" customWidth="1"/>
    <col min="778" max="778" width="11.77734375" style="106" customWidth="1"/>
    <col min="779" max="779" width="12.109375" style="106" customWidth="1"/>
    <col min="780" max="781" width="0" style="106" hidden="1" customWidth="1"/>
    <col min="782" max="1024" width="9" style="106"/>
    <col min="1025" max="1025" width="7.88671875" style="106" customWidth="1"/>
    <col min="1026" max="1026" width="72.6640625" style="106" customWidth="1"/>
    <col min="1027" max="1032" width="13.21875" style="106" customWidth="1"/>
    <col min="1033" max="1033" width="12.6640625" style="106" customWidth="1"/>
    <col min="1034" max="1034" width="11.77734375" style="106" customWidth="1"/>
    <col min="1035" max="1035" width="12.109375" style="106" customWidth="1"/>
    <col min="1036" max="1037" width="0" style="106" hidden="1" customWidth="1"/>
    <col min="1038" max="1280" width="9" style="106"/>
    <col min="1281" max="1281" width="7.88671875" style="106" customWidth="1"/>
    <col min="1282" max="1282" width="72.6640625" style="106" customWidth="1"/>
    <col min="1283" max="1288" width="13.21875" style="106" customWidth="1"/>
    <col min="1289" max="1289" width="12.6640625" style="106" customWidth="1"/>
    <col min="1290" max="1290" width="11.77734375" style="106" customWidth="1"/>
    <col min="1291" max="1291" width="12.109375" style="106" customWidth="1"/>
    <col min="1292" max="1293" width="0" style="106" hidden="1" customWidth="1"/>
    <col min="1294" max="1536" width="9" style="106"/>
    <col min="1537" max="1537" width="7.88671875" style="106" customWidth="1"/>
    <col min="1538" max="1538" width="72.6640625" style="106" customWidth="1"/>
    <col min="1539" max="1544" width="13.21875" style="106" customWidth="1"/>
    <col min="1545" max="1545" width="12.6640625" style="106" customWidth="1"/>
    <col min="1546" max="1546" width="11.77734375" style="106" customWidth="1"/>
    <col min="1547" max="1547" width="12.109375" style="106" customWidth="1"/>
    <col min="1548" max="1549" width="0" style="106" hidden="1" customWidth="1"/>
    <col min="1550" max="1792" width="9" style="106"/>
    <col min="1793" max="1793" width="7.88671875" style="106" customWidth="1"/>
    <col min="1794" max="1794" width="72.6640625" style="106" customWidth="1"/>
    <col min="1795" max="1800" width="13.21875" style="106" customWidth="1"/>
    <col min="1801" max="1801" width="12.6640625" style="106" customWidth="1"/>
    <col min="1802" max="1802" width="11.77734375" style="106" customWidth="1"/>
    <col min="1803" max="1803" width="12.109375" style="106" customWidth="1"/>
    <col min="1804" max="1805" width="0" style="106" hidden="1" customWidth="1"/>
    <col min="1806" max="2048" width="9" style="106"/>
    <col min="2049" max="2049" width="7.88671875" style="106" customWidth="1"/>
    <col min="2050" max="2050" width="72.6640625" style="106" customWidth="1"/>
    <col min="2051" max="2056" width="13.21875" style="106" customWidth="1"/>
    <col min="2057" max="2057" width="12.6640625" style="106" customWidth="1"/>
    <col min="2058" max="2058" width="11.77734375" style="106" customWidth="1"/>
    <col min="2059" max="2059" width="12.109375" style="106" customWidth="1"/>
    <col min="2060" max="2061" width="0" style="106" hidden="1" customWidth="1"/>
    <col min="2062" max="2304" width="9" style="106"/>
    <col min="2305" max="2305" width="7.88671875" style="106" customWidth="1"/>
    <col min="2306" max="2306" width="72.6640625" style="106" customWidth="1"/>
    <col min="2307" max="2312" width="13.21875" style="106" customWidth="1"/>
    <col min="2313" max="2313" width="12.6640625" style="106" customWidth="1"/>
    <col min="2314" max="2314" width="11.77734375" style="106" customWidth="1"/>
    <col min="2315" max="2315" width="12.109375" style="106" customWidth="1"/>
    <col min="2316" max="2317" width="0" style="106" hidden="1" customWidth="1"/>
    <col min="2318" max="2560" width="9" style="106"/>
    <col min="2561" max="2561" width="7.88671875" style="106" customWidth="1"/>
    <col min="2562" max="2562" width="72.6640625" style="106" customWidth="1"/>
    <col min="2563" max="2568" width="13.21875" style="106" customWidth="1"/>
    <col min="2569" max="2569" width="12.6640625" style="106" customWidth="1"/>
    <col min="2570" max="2570" width="11.77734375" style="106" customWidth="1"/>
    <col min="2571" max="2571" width="12.109375" style="106" customWidth="1"/>
    <col min="2572" max="2573" width="0" style="106" hidden="1" customWidth="1"/>
    <col min="2574" max="2816" width="9" style="106"/>
    <col min="2817" max="2817" width="7.88671875" style="106" customWidth="1"/>
    <col min="2818" max="2818" width="72.6640625" style="106" customWidth="1"/>
    <col min="2819" max="2824" width="13.21875" style="106" customWidth="1"/>
    <col min="2825" max="2825" width="12.6640625" style="106" customWidth="1"/>
    <col min="2826" max="2826" width="11.77734375" style="106" customWidth="1"/>
    <col min="2827" max="2827" width="12.109375" style="106" customWidth="1"/>
    <col min="2828" max="2829" width="0" style="106" hidden="1" customWidth="1"/>
    <col min="2830" max="3072" width="9" style="106"/>
    <col min="3073" max="3073" width="7.88671875" style="106" customWidth="1"/>
    <col min="3074" max="3074" width="72.6640625" style="106" customWidth="1"/>
    <col min="3075" max="3080" width="13.21875" style="106" customWidth="1"/>
    <col min="3081" max="3081" width="12.6640625" style="106" customWidth="1"/>
    <col min="3082" max="3082" width="11.77734375" style="106" customWidth="1"/>
    <col min="3083" max="3083" width="12.109375" style="106" customWidth="1"/>
    <col min="3084" max="3085" width="0" style="106" hidden="1" customWidth="1"/>
    <col min="3086" max="3328" width="9" style="106"/>
    <col min="3329" max="3329" width="7.88671875" style="106" customWidth="1"/>
    <col min="3330" max="3330" width="72.6640625" style="106" customWidth="1"/>
    <col min="3331" max="3336" width="13.21875" style="106" customWidth="1"/>
    <col min="3337" max="3337" width="12.6640625" style="106" customWidth="1"/>
    <col min="3338" max="3338" width="11.77734375" style="106" customWidth="1"/>
    <col min="3339" max="3339" width="12.109375" style="106" customWidth="1"/>
    <col min="3340" max="3341" width="0" style="106" hidden="1" customWidth="1"/>
    <col min="3342" max="3584" width="9" style="106"/>
    <col min="3585" max="3585" width="7.88671875" style="106" customWidth="1"/>
    <col min="3586" max="3586" width="72.6640625" style="106" customWidth="1"/>
    <col min="3587" max="3592" width="13.21875" style="106" customWidth="1"/>
    <col min="3593" max="3593" width="12.6640625" style="106" customWidth="1"/>
    <col min="3594" max="3594" width="11.77734375" style="106" customWidth="1"/>
    <col min="3595" max="3595" width="12.109375" style="106" customWidth="1"/>
    <col min="3596" max="3597" width="0" style="106" hidden="1" customWidth="1"/>
    <col min="3598" max="3840" width="9" style="106"/>
    <col min="3841" max="3841" width="7.88671875" style="106" customWidth="1"/>
    <col min="3842" max="3842" width="72.6640625" style="106" customWidth="1"/>
    <col min="3843" max="3848" width="13.21875" style="106" customWidth="1"/>
    <col min="3849" max="3849" width="12.6640625" style="106" customWidth="1"/>
    <col min="3850" max="3850" width="11.77734375" style="106" customWidth="1"/>
    <col min="3851" max="3851" width="12.109375" style="106" customWidth="1"/>
    <col min="3852" max="3853" width="0" style="106" hidden="1" customWidth="1"/>
    <col min="3854" max="4096" width="9" style="106"/>
    <col min="4097" max="4097" width="7.88671875" style="106" customWidth="1"/>
    <col min="4098" max="4098" width="72.6640625" style="106" customWidth="1"/>
    <col min="4099" max="4104" width="13.21875" style="106" customWidth="1"/>
    <col min="4105" max="4105" width="12.6640625" style="106" customWidth="1"/>
    <col min="4106" max="4106" width="11.77734375" style="106" customWidth="1"/>
    <col min="4107" max="4107" width="12.109375" style="106" customWidth="1"/>
    <col min="4108" max="4109" width="0" style="106" hidden="1" customWidth="1"/>
    <col min="4110" max="4352" width="9" style="106"/>
    <col min="4353" max="4353" width="7.88671875" style="106" customWidth="1"/>
    <col min="4354" max="4354" width="72.6640625" style="106" customWidth="1"/>
    <col min="4355" max="4360" width="13.21875" style="106" customWidth="1"/>
    <col min="4361" max="4361" width="12.6640625" style="106" customWidth="1"/>
    <col min="4362" max="4362" width="11.77734375" style="106" customWidth="1"/>
    <col min="4363" max="4363" width="12.109375" style="106" customWidth="1"/>
    <col min="4364" max="4365" width="0" style="106" hidden="1" customWidth="1"/>
    <col min="4366" max="4608" width="9" style="106"/>
    <col min="4609" max="4609" width="7.88671875" style="106" customWidth="1"/>
    <col min="4610" max="4610" width="72.6640625" style="106" customWidth="1"/>
    <col min="4611" max="4616" width="13.21875" style="106" customWidth="1"/>
    <col min="4617" max="4617" width="12.6640625" style="106" customWidth="1"/>
    <col min="4618" max="4618" width="11.77734375" style="106" customWidth="1"/>
    <col min="4619" max="4619" width="12.109375" style="106" customWidth="1"/>
    <col min="4620" max="4621" width="0" style="106" hidden="1" customWidth="1"/>
    <col min="4622" max="4864" width="9" style="106"/>
    <col min="4865" max="4865" width="7.88671875" style="106" customWidth="1"/>
    <col min="4866" max="4866" width="72.6640625" style="106" customWidth="1"/>
    <col min="4867" max="4872" width="13.21875" style="106" customWidth="1"/>
    <col min="4873" max="4873" width="12.6640625" style="106" customWidth="1"/>
    <col min="4874" max="4874" width="11.77734375" style="106" customWidth="1"/>
    <col min="4875" max="4875" width="12.109375" style="106" customWidth="1"/>
    <col min="4876" max="4877" width="0" style="106" hidden="1" customWidth="1"/>
    <col min="4878" max="5120" width="9" style="106"/>
    <col min="5121" max="5121" width="7.88671875" style="106" customWidth="1"/>
    <col min="5122" max="5122" width="72.6640625" style="106" customWidth="1"/>
    <col min="5123" max="5128" width="13.21875" style="106" customWidth="1"/>
    <col min="5129" max="5129" width="12.6640625" style="106" customWidth="1"/>
    <col min="5130" max="5130" width="11.77734375" style="106" customWidth="1"/>
    <col min="5131" max="5131" width="12.109375" style="106" customWidth="1"/>
    <col min="5132" max="5133" width="0" style="106" hidden="1" customWidth="1"/>
    <col min="5134" max="5376" width="9" style="106"/>
    <col min="5377" max="5377" width="7.88671875" style="106" customWidth="1"/>
    <col min="5378" max="5378" width="72.6640625" style="106" customWidth="1"/>
    <col min="5379" max="5384" width="13.21875" style="106" customWidth="1"/>
    <col min="5385" max="5385" width="12.6640625" style="106" customWidth="1"/>
    <col min="5386" max="5386" width="11.77734375" style="106" customWidth="1"/>
    <col min="5387" max="5387" width="12.109375" style="106" customWidth="1"/>
    <col min="5388" max="5389" width="0" style="106" hidden="1" customWidth="1"/>
    <col min="5390" max="5632" width="9" style="106"/>
    <col min="5633" max="5633" width="7.88671875" style="106" customWidth="1"/>
    <col min="5634" max="5634" width="72.6640625" style="106" customWidth="1"/>
    <col min="5635" max="5640" width="13.21875" style="106" customWidth="1"/>
    <col min="5641" max="5641" width="12.6640625" style="106" customWidth="1"/>
    <col min="5642" max="5642" width="11.77734375" style="106" customWidth="1"/>
    <col min="5643" max="5643" width="12.109375" style="106" customWidth="1"/>
    <col min="5644" max="5645" width="0" style="106" hidden="1" customWidth="1"/>
    <col min="5646" max="5888" width="9" style="106"/>
    <col min="5889" max="5889" width="7.88671875" style="106" customWidth="1"/>
    <col min="5890" max="5890" width="72.6640625" style="106" customWidth="1"/>
    <col min="5891" max="5896" width="13.21875" style="106" customWidth="1"/>
    <col min="5897" max="5897" width="12.6640625" style="106" customWidth="1"/>
    <col min="5898" max="5898" width="11.77734375" style="106" customWidth="1"/>
    <col min="5899" max="5899" width="12.109375" style="106" customWidth="1"/>
    <col min="5900" max="5901" width="0" style="106" hidden="1" customWidth="1"/>
    <col min="5902" max="6144" width="9" style="106"/>
    <col min="6145" max="6145" width="7.88671875" style="106" customWidth="1"/>
    <col min="6146" max="6146" width="72.6640625" style="106" customWidth="1"/>
    <col min="6147" max="6152" width="13.21875" style="106" customWidth="1"/>
    <col min="6153" max="6153" width="12.6640625" style="106" customWidth="1"/>
    <col min="6154" max="6154" width="11.77734375" style="106" customWidth="1"/>
    <col min="6155" max="6155" width="12.109375" style="106" customWidth="1"/>
    <col min="6156" max="6157" width="0" style="106" hidden="1" customWidth="1"/>
    <col min="6158" max="6400" width="9" style="106"/>
    <col min="6401" max="6401" width="7.88671875" style="106" customWidth="1"/>
    <col min="6402" max="6402" width="72.6640625" style="106" customWidth="1"/>
    <col min="6403" max="6408" width="13.21875" style="106" customWidth="1"/>
    <col min="6409" max="6409" width="12.6640625" style="106" customWidth="1"/>
    <col min="6410" max="6410" width="11.77734375" style="106" customWidth="1"/>
    <col min="6411" max="6411" width="12.109375" style="106" customWidth="1"/>
    <col min="6412" max="6413" width="0" style="106" hidden="1" customWidth="1"/>
    <col min="6414" max="6656" width="9" style="106"/>
    <col min="6657" max="6657" width="7.88671875" style="106" customWidth="1"/>
    <col min="6658" max="6658" width="72.6640625" style="106" customWidth="1"/>
    <col min="6659" max="6664" width="13.21875" style="106" customWidth="1"/>
    <col min="6665" max="6665" width="12.6640625" style="106" customWidth="1"/>
    <col min="6666" max="6666" width="11.77734375" style="106" customWidth="1"/>
    <col min="6667" max="6667" width="12.109375" style="106" customWidth="1"/>
    <col min="6668" max="6669" width="0" style="106" hidden="1" customWidth="1"/>
    <col min="6670" max="6912" width="9" style="106"/>
    <col min="6913" max="6913" width="7.88671875" style="106" customWidth="1"/>
    <col min="6914" max="6914" width="72.6640625" style="106" customWidth="1"/>
    <col min="6915" max="6920" width="13.21875" style="106" customWidth="1"/>
    <col min="6921" max="6921" width="12.6640625" style="106" customWidth="1"/>
    <col min="6922" max="6922" width="11.77734375" style="106" customWidth="1"/>
    <col min="6923" max="6923" width="12.109375" style="106" customWidth="1"/>
    <col min="6924" max="6925" width="0" style="106" hidden="1" customWidth="1"/>
    <col min="6926" max="7168" width="9" style="106"/>
    <col min="7169" max="7169" width="7.88671875" style="106" customWidth="1"/>
    <col min="7170" max="7170" width="72.6640625" style="106" customWidth="1"/>
    <col min="7171" max="7176" width="13.21875" style="106" customWidth="1"/>
    <col min="7177" max="7177" width="12.6640625" style="106" customWidth="1"/>
    <col min="7178" max="7178" width="11.77734375" style="106" customWidth="1"/>
    <col min="7179" max="7179" width="12.109375" style="106" customWidth="1"/>
    <col min="7180" max="7181" width="0" style="106" hidden="1" customWidth="1"/>
    <col min="7182" max="7424" width="9" style="106"/>
    <col min="7425" max="7425" width="7.88671875" style="106" customWidth="1"/>
    <col min="7426" max="7426" width="72.6640625" style="106" customWidth="1"/>
    <col min="7427" max="7432" width="13.21875" style="106" customWidth="1"/>
    <col min="7433" max="7433" width="12.6640625" style="106" customWidth="1"/>
    <col min="7434" max="7434" width="11.77734375" style="106" customWidth="1"/>
    <col min="7435" max="7435" width="12.109375" style="106" customWidth="1"/>
    <col min="7436" max="7437" width="0" style="106" hidden="1" customWidth="1"/>
    <col min="7438" max="7680" width="9" style="106"/>
    <col min="7681" max="7681" width="7.88671875" style="106" customWidth="1"/>
    <col min="7682" max="7682" width="72.6640625" style="106" customWidth="1"/>
    <col min="7683" max="7688" width="13.21875" style="106" customWidth="1"/>
    <col min="7689" max="7689" width="12.6640625" style="106" customWidth="1"/>
    <col min="7690" max="7690" width="11.77734375" style="106" customWidth="1"/>
    <col min="7691" max="7691" width="12.109375" style="106" customWidth="1"/>
    <col min="7692" max="7693" width="0" style="106" hidden="1" customWidth="1"/>
    <col min="7694" max="7936" width="9" style="106"/>
    <col min="7937" max="7937" width="7.88671875" style="106" customWidth="1"/>
    <col min="7938" max="7938" width="72.6640625" style="106" customWidth="1"/>
    <col min="7939" max="7944" width="13.21875" style="106" customWidth="1"/>
    <col min="7945" max="7945" width="12.6640625" style="106" customWidth="1"/>
    <col min="7946" max="7946" width="11.77734375" style="106" customWidth="1"/>
    <col min="7947" max="7947" width="12.109375" style="106" customWidth="1"/>
    <col min="7948" max="7949" width="0" style="106" hidden="1" customWidth="1"/>
    <col min="7950" max="8192" width="9" style="106"/>
    <col min="8193" max="8193" width="7.88671875" style="106" customWidth="1"/>
    <col min="8194" max="8194" width="72.6640625" style="106" customWidth="1"/>
    <col min="8195" max="8200" width="13.21875" style="106" customWidth="1"/>
    <col min="8201" max="8201" width="12.6640625" style="106" customWidth="1"/>
    <col min="8202" max="8202" width="11.77734375" style="106" customWidth="1"/>
    <col min="8203" max="8203" width="12.109375" style="106" customWidth="1"/>
    <col min="8204" max="8205" width="0" style="106" hidden="1" customWidth="1"/>
    <col min="8206" max="8448" width="9" style="106"/>
    <col min="8449" max="8449" width="7.88671875" style="106" customWidth="1"/>
    <col min="8450" max="8450" width="72.6640625" style="106" customWidth="1"/>
    <col min="8451" max="8456" width="13.21875" style="106" customWidth="1"/>
    <col min="8457" max="8457" width="12.6640625" style="106" customWidth="1"/>
    <col min="8458" max="8458" width="11.77734375" style="106" customWidth="1"/>
    <col min="8459" max="8459" width="12.109375" style="106" customWidth="1"/>
    <col min="8460" max="8461" width="0" style="106" hidden="1" customWidth="1"/>
    <col min="8462" max="8704" width="9" style="106"/>
    <col min="8705" max="8705" width="7.88671875" style="106" customWidth="1"/>
    <col min="8706" max="8706" width="72.6640625" style="106" customWidth="1"/>
    <col min="8707" max="8712" width="13.21875" style="106" customWidth="1"/>
    <col min="8713" max="8713" width="12.6640625" style="106" customWidth="1"/>
    <col min="8714" max="8714" width="11.77734375" style="106" customWidth="1"/>
    <col min="8715" max="8715" width="12.109375" style="106" customWidth="1"/>
    <col min="8716" max="8717" width="0" style="106" hidden="1" customWidth="1"/>
    <col min="8718" max="8960" width="9" style="106"/>
    <col min="8961" max="8961" width="7.88671875" style="106" customWidth="1"/>
    <col min="8962" max="8962" width="72.6640625" style="106" customWidth="1"/>
    <col min="8963" max="8968" width="13.21875" style="106" customWidth="1"/>
    <col min="8969" max="8969" width="12.6640625" style="106" customWidth="1"/>
    <col min="8970" max="8970" width="11.77734375" style="106" customWidth="1"/>
    <col min="8971" max="8971" width="12.109375" style="106" customWidth="1"/>
    <col min="8972" max="8973" width="0" style="106" hidden="1" customWidth="1"/>
    <col min="8974" max="9216" width="9" style="106"/>
    <col min="9217" max="9217" width="7.88671875" style="106" customWidth="1"/>
    <col min="9218" max="9218" width="72.6640625" style="106" customWidth="1"/>
    <col min="9219" max="9224" width="13.21875" style="106" customWidth="1"/>
    <col min="9225" max="9225" width="12.6640625" style="106" customWidth="1"/>
    <col min="9226" max="9226" width="11.77734375" style="106" customWidth="1"/>
    <col min="9227" max="9227" width="12.109375" style="106" customWidth="1"/>
    <col min="9228" max="9229" width="0" style="106" hidden="1" customWidth="1"/>
    <col min="9230" max="9472" width="9" style="106"/>
    <col min="9473" max="9473" width="7.88671875" style="106" customWidth="1"/>
    <col min="9474" max="9474" width="72.6640625" style="106" customWidth="1"/>
    <col min="9475" max="9480" width="13.21875" style="106" customWidth="1"/>
    <col min="9481" max="9481" width="12.6640625" style="106" customWidth="1"/>
    <col min="9482" max="9482" width="11.77734375" style="106" customWidth="1"/>
    <col min="9483" max="9483" width="12.109375" style="106" customWidth="1"/>
    <col min="9484" max="9485" width="0" style="106" hidden="1" customWidth="1"/>
    <col min="9486" max="9728" width="9" style="106"/>
    <col min="9729" max="9729" width="7.88671875" style="106" customWidth="1"/>
    <col min="9730" max="9730" width="72.6640625" style="106" customWidth="1"/>
    <col min="9731" max="9736" width="13.21875" style="106" customWidth="1"/>
    <col min="9737" max="9737" width="12.6640625" style="106" customWidth="1"/>
    <col min="9738" max="9738" width="11.77734375" style="106" customWidth="1"/>
    <col min="9739" max="9739" width="12.109375" style="106" customWidth="1"/>
    <col min="9740" max="9741" width="0" style="106" hidden="1" customWidth="1"/>
    <col min="9742" max="9984" width="9" style="106"/>
    <col min="9985" max="9985" width="7.88671875" style="106" customWidth="1"/>
    <col min="9986" max="9986" width="72.6640625" style="106" customWidth="1"/>
    <col min="9987" max="9992" width="13.21875" style="106" customWidth="1"/>
    <col min="9993" max="9993" width="12.6640625" style="106" customWidth="1"/>
    <col min="9994" max="9994" width="11.77734375" style="106" customWidth="1"/>
    <col min="9995" max="9995" width="12.109375" style="106" customWidth="1"/>
    <col min="9996" max="9997" width="0" style="106" hidden="1" customWidth="1"/>
    <col min="9998" max="10240" width="9" style="106"/>
    <col min="10241" max="10241" width="7.88671875" style="106" customWidth="1"/>
    <col min="10242" max="10242" width="72.6640625" style="106" customWidth="1"/>
    <col min="10243" max="10248" width="13.21875" style="106" customWidth="1"/>
    <col min="10249" max="10249" width="12.6640625" style="106" customWidth="1"/>
    <col min="10250" max="10250" width="11.77734375" style="106" customWidth="1"/>
    <col min="10251" max="10251" width="12.109375" style="106" customWidth="1"/>
    <col min="10252" max="10253" width="0" style="106" hidden="1" customWidth="1"/>
    <col min="10254" max="10496" width="9" style="106"/>
    <col min="10497" max="10497" width="7.88671875" style="106" customWidth="1"/>
    <col min="10498" max="10498" width="72.6640625" style="106" customWidth="1"/>
    <col min="10499" max="10504" width="13.21875" style="106" customWidth="1"/>
    <col min="10505" max="10505" width="12.6640625" style="106" customWidth="1"/>
    <col min="10506" max="10506" width="11.77734375" style="106" customWidth="1"/>
    <col min="10507" max="10507" width="12.109375" style="106" customWidth="1"/>
    <col min="10508" max="10509" width="0" style="106" hidden="1" customWidth="1"/>
    <col min="10510" max="10752" width="9" style="106"/>
    <col min="10753" max="10753" width="7.88671875" style="106" customWidth="1"/>
    <col min="10754" max="10754" width="72.6640625" style="106" customWidth="1"/>
    <col min="10755" max="10760" width="13.21875" style="106" customWidth="1"/>
    <col min="10761" max="10761" width="12.6640625" style="106" customWidth="1"/>
    <col min="10762" max="10762" width="11.77734375" style="106" customWidth="1"/>
    <col min="10763" max="10763" width="12.109375" style="106" customWidth="1"/>
    <col min="10764" max="10765" width="0" style="106" hidden="1" customWidth="1"/>
    <col min="10766" max="11008" width="9" style="106"/>
    <col min="11009" max="11009" width="7.88671875" style="106" customWidth="1"/>
    <col min="11010" max="11010" width="72.6640625" style="106" customWidth="1"/>
    <col min="11011" max="11016" width="13.21875" style="106" customWidth="1"/>
    <col min="11017" max="11017" width="12.6640625" style="106" customWidth="1"/>
    <col min="11018" max="11018" width="11.77734375" style="106" customWidth="1"/>
    <col min="11019" max="11019" width="12.109375" style="106" customWidth="1"/>
    <col min="11020" max="11021" width="0" style="106" hidden="1" customWidth="1"/>
    <col min="11022" max="11264" width="9" style="106"/>
    <col min="11265" max="11265" width="7.88671875" style="106" customWidth="1"/>
    <col min="11266" max="11266" width="72.6640625" style="106" customWidth="1"/>
    <col min="11267" max="11272" width="13.21875" style="106" customWidth="1"/>
    <col min="11273" max="11273" width="12.6640625" style="106" customWidth="1"/>
    <col min="11274" max="11274" width="11.77734375" style="106" customWidth="1"/>
    <col min="11275" max="11275" width="12.109375" style="106" customWidth="1"/>
    <col min="11276" max="11277" width="0" style="106" hidden="1" customWidth="1"/>
    <col min="11278" max="11520" width="9" style="106"/>
    <col min="11521" max="11521" width="7.88671875" style="106" customWidth="1"/>
    <col min="11522" max="11522" width="72.6640625" style="106" customWidth="1"/>
    <col min="11523" max="11528" width="13.21875" style="106" customWidth="1"/>
    <col min="11529" max="11529" width="12.6640625" style="106" customWidth="1"/>
    <col min="11530" max="11530" width="11.77734375" style="106" customWidth="1"/>
    <col min="11531" max="11531" width="12.109375" style="106" customWidth="1"/>
    <col min="11532" max="11533" width="0" style="106" hidden="1" customWidth="1"/>
    <col min="11534" max="11776" width="9" style="106"/>
    <col min="11777" max="11777" width="7.88671875" style="106" customWidth="1"/>
    <col min="11778" max="11778" width="72.6640625" style="106" customWidth="1"/>
    <col min="11779" max="11784" width="13.21875" style="106" customWidth="1"/>
    <col min="11785" max="11785" width="12.6640625" style="106" customWidth="1"/>
    <col min="11786" max="11786" width="11.77734375" style="106" customWidth="1"/>
    <col min="11787" max="11787" width="12.109375" style="106" customWidth="1"/>
    <col min="11788" max="11789" width="0" style="106" hidden="1" customWidth="1"/>
    <col min="11790" max="12032" width="9" style="106"/>
    <col min="12033" max="12033" width="7.88671875" style="106" customWidth="1"/>
    <col min="12034" max="12034" width="72.6640625" style="106" customWidth="1"/>
    <col min="12035" max="12040" width="13.21875" style="106" customWidth="1"/>
    <col min="12041" max="12041" width="12.6640625" style="106" customWidth="1"/>
    <col min="12042" max="12042" width="11.77734375" style="106" customWidth="1"/>
    <col min="12043" max="12043" width="12.109375" style="106" customWidth="1"/>
    <col min="12044" max="12045" width="0" style="106" hidden="1" customWidth="1"/>
    <col min="12046" max="12288" width="9" style="106"/>
    <col min="12289" max="12289" width="7.88671875" style="106" customWidth="1"/>
    <col min="12290" max="12290" width="72.6640625" style="106" customWidth="1"/>
    <col min="12291" max="12296" width="13.21875" style="106" customWidth="1"/>
    <col min="12297" max="12297" width="12.6640625" style="106" customWidth="1"/>
    <col min="12298" max="12298" width="11.77734375" style="106" customWidth="1"/>
    <col min="12299" max="12299" width="12.109375" style="106" customWidth="1"/>
    <col min="12300" max="12301" width="0" style="106" hidden="1" customWidth="1"/>
    <col min="12302" max="12544" width="9" style="106"/>
    <col min="12545" max="12545" width="7.88671875" style="106" customWidth="1"/>
    <col min="12546" max="12546" width="72.6640625" style="106" customWidth="1"/>
    <col min="12547" max="12552" width="13.21875" style="106" customWidth="1"/>
    <col min="12553" max="12553" width="12.6640625" style="106" customWidth="1"/>
    <col min="12554" max="12554" width="11.77734375" style="106" customWidth="1"/>
    <col min="12555" max="12555" width="12.109375" style="106" customWidth="1"/>
    <col min="12556" max="12557" width="0" style="106" hidden="1" customWidth="1"/>
    <col min="12558" max="12800" width="9" style="106"/>
    <col min="12801" max="12801" width="7.88671875" style="106" customWidth="1"/>
    <col min="12802" max="12802" width="72.6640625" style="106" customWidth="1"/>
    <col min="12803" max="12808" width="13.21875" style="106" customWidth="1"/>
    <col min="12809" max="12809" width="12.6640625" style="106" customWidth="1"/>
    <col min="12810" max="12810" width="11.77734375" style="106" customWidth="1"/>
    <col min="12811" max="12811" width="12.109375" style="106" customWidth="1"/>
    <col min="12812" max="12813" width="0" style="106" hidden="1" customWidth="1"/>
    <col min="12814" max="13056" width="9" style="106"/>
    <col min="13057" max="13057" width="7.88671875" style="106" customWidth="1"/>
    <col min="13058" max="13058" width="72.6640625" style="106" customWidth="1"/>
    <col min="13059" max="13064" width="13.21875" style="106" customWidth="1"/>
    <col min="13065" max="13065" width="12.6640625" style="106" customWidth="1"/>
    <col min="13066" max="13066" width="11.77734375" style="106" customWidth="1"/>
    <col min="13067" max="13067" width="12.109375" style="106" customWidth="1"/>
    <col min="13068" max="13069" width="0" style="106" hidden="1" customWidth="1"/>
    <col min="13070" max="13312" width="9" style="106"/>
    <col min="13313" max="13313" width="7.88671875" style="106" customWidth="1"/>
    <col min="13314" max="13314" width="72.6640625" style="106" customWidth="1"/>
    <col min="13315" max="13320" width="13.21875" style="106" customWidth="1"/>
    <col min="13321" max="13321" width="12.6640625" style="106" customWidth="1"/>
    <col min="13322" max="13322" width="11.77734375" style="106" customWidth="1"/>
    <col min="13323" max="13323" width="12.109375" style="106" customWidth="1"/>
    <col min="13324" max="13325" width="0" style="106" hidden="1" customWidth="1"/>
    <col min="13326" max="13568" width="9" style="106"/>
    <col min="13569" max="13569" width="7.88671875" style="106" customWidth="1"/>
    <col min="13570" max="13570" width="72.6640625" style="106" customWidth="1"/>
    <col min="13571" max="13576" width="13.21875" style="106" customWidth="1"/>
    <col min="13577" max="13577" width="12.6640625" style="106" customWidth="1"/>
    <col min="13578" max="13578" width="11.77734375" style="106" customWidth="1"/>
    <col min="13579" max="13579" width="12.109375" style="106" customWidth="1"/>
    <col min="13580" max="13581" width="0" style="106" hidden="1" customWidth="1"/>
    <col min="13582" max="13824" width="9" style="106"/>
    <col min="13825" max="13825" width="7.88671875" style="106" customWidth="1"/>
    <col min="13826" max="13826" width="72.6640625" style="106" customWidth="1"/>
    <col min="13827" max="13832" width="13.21875" style="106" customWidth="1"/>
    <col min="13833" max="13833" width="12.6640625" style="106" customWidth="1"/>
    <col min="13834" max="13834" width="11.77734375" style="106" customWidth="1"/>
    <col min="13835" max="13835" width="12.109375" style="106" customWidth="1"/>
    <col min="13836" max="13837" width="0" style="106" hidden="1" customWidth="1"/>
    <col min="13838" max="14080" width="9" style="106"/>
    <col min="14081" max="14081" width="7.88671875" style="106" customWidth="1"/>
    <col min="14082" max="14082" width="72.6640625" style="106" customWidth="1"/>
    <col min="14083" max="14088" width="13.21875" style="106" customWidth="1"/>
    <col min="14089" max="14089" width="12.6640625" style="106" customWidth="1"/>
    <col min="14090" max="14090" width="11.77734375" style="106" customWidth="1"/>
    <col min="14091" max="14091" width="12.109375" style="106" customWidth="1"/>
    <col min="14092" max="14093" width="0" style="106" hidden="1" customWidth="1"/>
    <col min="14094" max="14336" width="9" style="106"/>
    <col min="14337" max="14337" width="7.88671875" style="106" customWidth="1"/>
    <col min="14338" max="14338" width="72.6640625" style="106" customWidth="1"/>
    <col min="14339" max="14344" width="13.21875" style="106" customWidth="1"/>
    <col min="14345" max="14345" width="12.6640625" style="106" customWidth="1"/>
    <col min="14346" max="14346" width="11.77734375" style="106" customWidth="1"/>
    <col min="14347" max="14347" width="12.109375" style="106" customWidth="1"/>
    <col min="14348" max="14349" width="0" style="106" hidden="1" customWidth="1"/>
    <col min="14350" max="14592" width="9" style="106"/>
    <col min="14593" max="14593" width="7.88671875" style="106" customWidth="1"/>
    <col min="14594" max="14594" width="72.6640625" style="106" customWidth="1"/>
    <col min="14595" max="14600" width="13.21875" style="106" customWidth="1"/>
    <col min="14601" max="14601" width="12.6640625" style="106" customWidth="1"/>
    <col min="14602" max="14602" width="11.77734375" style="106" customWidth="1"/>
    <col min="14603" max="14603" width="12.109375" style="106" customWidth="1"/>
    <col min="14604" max="14605" width="0" style="106" hidden="1" customWidth="1"/>
    <col min="14606" max="14848" width="9" style="106"/>
    <col min="14849" max="14849" width="7.88671875" style="106" customWidth="1"/>
    <col min="14850" max="14850" width="72.6640625" style="106" customWidth="1"/>
    <col min="14851" max="14856" width="13.21875" style="106" customWidth="1"/>
    <col min="14857" max="14857" width="12.6640625" style="106" customWidth="1"/>
    <col min="14858" max="14858" width="11.77734375" style="106" customWidth="1"/>
    <col min="14859" max="14859" width="12.109375" style="106" customWidth="1"/>
    <col min="14860" max="14861" width="0" style="106" hidden="1" customWidth="1"/>
    <col min="14862" max="15104" width="9" style="106"/>
    <col min="15105" max="15105" width="7.88671875" style="106" customWidth="1"/>
    <col min="15106" max="15106" width="72.6640625" style="106" customWidth="1"/>
    <col min="15107" max="15112" width="13.21875" style="106" customWidth="1"/>
    <col min="15113" max="15113" width="12.6640625" style="106" customWidth="1"/>
    <col min="15114" max="15114" width="11.77734375" style="106" customWidth="1"/>
    <col min="15115" max="15115" width="12.109375" style="106" customWidth="1"/>
    <col min="15116" max="15117" width="0" style="106" hidden="1" customWidth="1"/>
    <col min="15118" max="15360" width="9" style="106"/>
    <col min="15361" max="15361" width="7.88671875" style="106" customWidth="1"/>
    <col min="15362" max="15362" width="72.6640625" style="106" customWidth="1"/>
    <col min="15363" max="15368" width="13.21875" style="106" customWidth="1"/>
    <col min="15369" max="15369" width="12.6640625" style="106" customWidth="1"/>
    <col min="15370" max="15370" width="11.77734375" style="106" customWidth="1"/>
    <col min="15371" max="15371" width="12.109375" style="106" customWidth="1"/>
    <col min="15372" max="15373" width="0" style="106" hidden="1" customWidth="1"/>
    <col min="15374" max="15616" width="9" style="106"/>
    <col min="15617" max="15617" width="7.88671875" style="106" customWidth="1"/>
    <col min="15618" max="15618" width="72.6640625" style="106" customWidth="1"/>
    <col min="15619" max="15624" width="13.21875" style="106" customWidth="1"/>
    <col min="15625" max="15625" width="12.6640625" style="106" customWidth="1"/>
    <col min="15626" max="15626" width="11.77734375" style="106" customWidth="1"/>
    <col min="15627" max="15627" width="12.109375" style="106" customWidth="1"/>
    <col min="15628" max="15629" width="0" style="106" hidden="1" customWidth="1"/>
    <col min="15630" max="15872" width="9" style="106"/>
    <col min="15873" max="15873" width="7.88671875" style="106" customWidth="1"/>
    <col min="15874" max="15874" width="72.6640625" style="106" customWidth="1"/>
    <col min="15875" max="15880" width="13.21875" style="106" customWidth="1"/>
    <col min="15881" max="15881" width="12.6640625" style="106" customWidth="1"/>
    <col min="15882" max="15882" width="11.77734375" style="106" customWidth="1"/>
    <col min="15883" max="15883" width="12.109375" style="106" customWidth="1"/>
    <col min="15884" max="15885" width="0" style="106" hidden="1" customWidth="1"/>
    <col min="15886" max="16128" width="9" style="106"/>
    <col min="16129" max="16129" width="7.88671875" style="106" customWidth="1"/>
    <col min="16130" max="16130" width="72.6640625" style="106" customWidth="1"/>
    <col min="16131" max="16136" width="13.21875" style="106" customWidth="1"/>
    <col min="16137" max="16137" width="12.6640625" style="106" customWidth="1"/>
    <col min="16138" max="16138" width="11.77734375" style="106" customWidth="1"/>
    <col min="16139" max="16139" width="12.109375" style="106" customWidth="1"/>
    <col min="16140" max="16141" width="0" style="106" hidden="1" customWidth="1"/>
    <col min="16142" max="16384" width="9" style="106"/>
  </cols>
  <sheetData>
    <row r="1" spans="1:13">
      <c r="A1" s="517"/>
      <c r="B1" s="517"/>
      <c r="I1" s="518"/>
      <c r="J1" s="840" t="s">
        <v>635</v>
      </c>
      <c r="K1" s="853"/>
    </row>
    <row r="2" spans="1:13">
      <c r="A2" s="840" t="s">
        <v>636</v>
      </c>
      <c r="B2" s="840"/>
      <c r="C2" s="840"/>
      <c r="D2" s="840"/>
      <c r="E2" s="840"/>
      <c r="F2" s="840"/>
      <c r="G2" s="840"/>
      <c r="H2" s="840"/>
      <c r="I2" s="840"/>
      <c r="J2" s="840"/>
      <c r="K2" s="840"/>
    </row>
    <row r="3" spans="1:13">
      <c r="A3" s="841" t="s">
        <v>669</v>
      </c>
      <c r="B3" s="841"/>
      <c r="C3" s="841"/>
      <c r="D3" s="841"/>
      <c r="E3" s="841"/>
      <c r="F3" s="841"/>
      <c r="G3" s="841"/>
      <c r="H3" s="841"/>
      <c r="I3" s="841"/>
      <c r="J3" s="841"/>
      <c r="K3" s="841"/>
    </row>
    <row r="4" spans="1:13">
      <c r="A4" s="489"/>
      <c r="B4" s="489"/>
      <c r="F4" s="842" t="s">
        <v>0</v>
      </c>
      <c r="G4" s="842"/>
      <c r="H4" s="842"/>
      <c r="I4" s="842"/>
      <c r="J4" s="842"/>
      <c r="K4" s="842"/>
    </row>
    <row r="5" spans="1:13">
      <c r="A5" s="854" t="s">
        <v>78</v>
      </c>
      <c r="B5" s="854" t="s">
        <v>504</v>
      </c>
      <c r="C5" s="839" t="s">
        <v>412</v>
      </c>
      <c r="D5" s="843" t="s">
        <v>27</v>
      </c>
      <c r="E5" s="843"/>
      <c r="F5" s="839" t="s">
        <v>463</v>
      </c>
      <c r="G5" s="843" t="s">
        <v>27</v>
      </c>
      <c r="H5" s="843"/>
      <c r="I5" s="843" t="s">
        <v>26</v>
      </c>
      <c r="J5" s="843"/>
      <c r="K5" s="843"/>
    </row>
    <row r="6" spans="1:13">
      <c r="A6" s="855"/>
      <c r="B6" s="855"/>
      <c r="C6" s="839"/>
      <c r="D6" s="839" t="s">
        <v>637</v>
      </c>
      <c r="E6" s="839" t="s">
        <v>501</v>
      </c>
      <c r="F6" s="839"/>
      <c r="G6" s="839" t="s">
        <v>638</v>
      </c>
      <c r="H6" s="839" t="s">
        <v>501</v>
      </c>
      <c r="I6" s="839" t="s">
        <v>33</v>
      </c>
      <c r="J6" s="839" t="s">
        <v>637</v>
      </c>
      <c r="K6" s="839" t="s">
        <v>639</v>
      </c>
    </row>
    <row r="7" spans="1:13">
      <c r="A7" s="855"/>
      <c r="B7" s="855"/>
      <c r="C7" s="839"/>
      <c r="D7" s="839"/>
      <c r="E7" s="839"/>
      <c r="F7" s="839"/>
      <c r="G7" s="839"/>
      <c r="H7" s="839"/>
      <c r="I7" s="839"/>
      <c r="J7" s="839"/>
      <c r="K7" s="839"/>
    </row>
    <row r="8" spans="1:13">
      <c r="A8" s="856"/>
      <c r="B8" s="856"/>
      <c r="C8" s="839"/>
      <c r="D8" s="839"/>
      <c r="E8" s="839"/>
      <c r="F8" s="839"/>
      <c r="G8" s="839"/>
      <c r="H8" s="839"/>
      <c r="I8" s="839"/>
      <c r="J8" s="839"/>
      <c r="K8" s="839"/>
    </row>
    <row r="9" spans="1:13" s="28" customFormat="1">
      <c r="A9" s="519" t="s">
        <v>4</v>
      </c>
      <c r="B9" s="519" t="s">
        <v>5</v>
      </c>
      <c r="C9" s="519" t="s">
        <v>640</v>
      </c>
      <c r="D9" s="519">
        <v>2</v>
      </c>
      <c r="E9" s="519">
        <f>D9+1</f>
        <v>3</v>
      </c>
      <c r="F9" s="519" t="s">
        <v>641</v>
      </c>
      <c r="G9" s="519">
        <v>5</v>
      </c>
      <c r="H9" s="519">
        <f>G9+1</f>
        <v>6</v>
      </c>
      <c r="I9" s="519" t="s">
        <v>642</v>
      </c>
      <c r="J9" s="519" t="s">
        <v>643</v>
      </c>
      <c r="K9" s="519" t="s">
        <v>644</v>
      </c>
    </row>
    <row r="10" spans="1:13">
      <c r="A10" s="27"/>
      <c r="B10" s="520" t="s">
        <v>34</v>
      </c>
      <c r="C10" s="78">
        <f t="shared" ref="C10:H10" si="0">C11+C34</f>
        <v>0</v>
      </c>
      <c r="D10" s="78">
        <f t="shared" si="0"/>
        <v>0</v>
      </c>
      <c r="E10" s="78">
        <f t="shared" si="0"/>
        <v>0</v>
      </c>
      <c r="F10" s="78">
        <f t="shared" si="0"/>
        <v>0</v>
      </c>
      <c r="G10" s="78">
        <f t="shared" si="0"/>
        <v>0</v>
      </c>
      <c r="H10" s="78">
        <f t="shared" si="0"/>
        <v>0</v>
      </c>
      <c r="I10" s="521" t="e">
        <f>F10/C10</f>
        <v>#DIV/0!</v>
      </c>
      <c r="J10" s="521" t="e">
        <f>G10/D10</f>
        <v>#DIV/0!</v>
      </c>
      <c r="K10" s="521" t="e">
        <f>H10/E10</f>
        <v>#DIV/0!</v>
      </c>
      <c r="L10" s="353">
        <f>F10-[9]PL12!D19</f>
        <v>-11967241</v>
      </c>
      <c r="M10" s="353">
        <f>G10-G33</f>
        <v>0</v>
      </c>
    </row>
    <row r="11" spans="1:13">
      <c r="A11" s="522" t="s">
        <v>4</v>
      </c>
      <c r="B11" s="523" t="s">
        <v>588</v>
      </c>
      <c r="C11" s="92">
        <f t="shared" ref="C11:H11" si="1">C12+C33</f>
        <v>0</v>
      </c>
      <c r="D11" s="92">
        <f t="shared" si="1"/>
        <v>0</v>
      </c>
      <c r="E11" s="92">
        <f t="shared" si="1"/>
        <v>0</v>
      </c>
      <c r="F11" s="92">
        <f t="shared" si="1"/>
        <v>0</v>
      </c>
      <c r="G11" s="92">
        <f t="shared" si="1"/>
        <v>0</v>
      </c>
      <c r="H11" s="92">
        <f t="shared" si="1"/>
        <v>0</v>
      </c>
      <c r="I11" s="497" t="e">
        <f t="shared" ref="I11:K44" si="2">F11/C11</f>
        <v>#DIV/0!</v>
      </c>
      <c r="J11" s="497" t="e">
        <f t="shared" si="2"/>
        <v>#DIV/0!</v>
      </c>
      <c r="K11" s="497" t="e">
        <f t="shared" si="2"/>
        <v>#DIV/0!</v>
      </c>
      <c r="L11" s="353">
        <f t="shared" ref="L11:L44" si="3">F11-G11-H11</f>
        <v>0</v>
      </c>
    </row>
    <row r="12" spans="1:13" s="28" customFormat="1">
      <c r="A12" s="524" t="s">
        <v>560</v>
      </c>
      <c r="B12" s="525" t="s">
        <v>561</v>
      </c>
      <c r="C12" s="92">
        <f t="shared" ref="C12:H12" si="4">C13+C23+C27+C28+C29+C30+C31+C32</f>
        <v>0</v>
      </c>
      <c r="D12" s="92">
        <f t="shared" si="4"/>
        <v>0</v>
      </c>
      <c r="E12" s="92">
        <f t="shared" si="4"/>
        <v>0</v>
      </c>
      <c r="F12" s="92">
        <f t="shared" si="4"/>
        <v>0</v>
      </c>
      <c r="G12" s="92">
        <f t="shared" si="4"/>
        <v>0</v>
      </c>
      <c r="H12" s="92">
        <f t="shared" si="4"/>
        <v>0</v>
      </c>
      <c r="I12" s="497" t="e">
        <f t="shared" si="2"/>
        <v>#DIV/0!</v>
      </c>
      <c r="J12" s="497" t="e">
        <f t="shared" si="2"/>
        <v>#DIV/0!</v>
      </c>
      <c r="K12" s="497" t="e">
        <f t="shared" si="2"/>
        <v>#DIV/0!</v>
      </c>
      <c r="L12" s="353">
        <f t="shared" si="3"/>
        <v>0</v>
      </c>
    </row>
    <row r="13" spans="1:13">
      <c r="A13" s="495" t="s">
        <v>8</v>
      </c>
      <c r="B13" s="499" t="s">
        <v>36</v>
      </c>
      <c r="C13" s="92">
        <f>C14+C21+C22</f>
        <v>0</v>
      </c>
      <c r="D13" s="92">
        <f>D14+D21+D22</f>
        <v>0</v>
      </c>
      <c r="E13" s="92">
        <f>E14+E21+E22</f>
        <v>0</v>
      </c>
      <c r="F13" s="92">
        <f>F14+F21+F22</f>
        <v>0</v>
      </c>
      <c r="G13" s="92">
        <f>G14</f>
        <v>0</v>
      </c>
      <c r="H13" s="92">
        <f>H14</f>
        <v>0</v>
      </c>
      <c r="I13" s="497" t="e">
        <f t="shared" si="2"/>
        <v>#DIV/0!</v>
      </c>
      <c r="J13" s="497" t="e">
        <f t="shared" si="2"/>
        <v>#DIV/0!</v>
      </c>
      <c r="K13" s="497" t="e">
        <f t="shared" si="2"/>
        <v>#DIV/0!</v>
      </c>
      <c r="L13" s="353">
        <f t="shared" si="3"/>
        <v>0</v>
      </c>
    </row>
    <row r="14" spans="1:13" s="127" customFormat="1">
      <c r="A14" s="136">
        <v>1</v>
      </c>
      <c r="B14" s="135" t="s">
        <v>37</v>
      </c>
      <c r="C14" s="91">
        <f>D14+E14</f>
        <v>0</v>
      </c>
      <c r="D14" s="91"/>
      <c r="E14" s="91"/>
      <c r="F14" s="91"/>
      <c r="G14" s="91"/>
      <c r="H14" s="91"/>
      <c r="I14" s="498" t="e">
        <f t="shared" si="2"/>
        <v>#DIV/0!</v>
      </c>
      <c r="J14" s="498" t="e">
        <f t="shared" si="2"/>
        <v>#DIV/0!</v>
      </c>
      <c r="K14" s="498" t="e">
        <f t="shared" si="2"/>
        <v>#DIV/0!</v>
      </c>
      <c r="L14" s="353">
        <f t="shared" si="3"/>
        <v>0</v>
      </c>
      <c r="M14" s="526">
        <f>F14-G14</f>
        <v>0</v>
      </c>
    </row>
    <row r="15" spans="1:13" s="127" customFormat="1">
      <c r="A15" s="527"/>
      <c r="B15" s="528" t="s">
        <v>38</v>
      </c>
      <c r="C15" s="529">
        <f t="shared" ref="C15:C29" si="5">D15+E15</f>
        <v>0</v>
      </c>
      <c r="D15" s="91"/>
      <c r="E15" s="91"/>
      <c r="F15" s="529"/>
      <c r="G15" s="91"/>
      <c r="H15" s="91"/>
      <c r="I15" s="498"/>
      <c r="J15" s="498"/>
      <c r="K15" s="498"/>
      <c r="L15" s="353">
        <f t="shared" si="3"/>
        <v>0</v>
      </c>
    </row>
    <row r="16" spans="1:13" s="127" customFormat="1">
      <c r="A16" s="103" t="s">
        <v>12</v>
      </c>
      <c r="B16" s="528" t="s">
        <v>39</v>
      </c>
      <c r="C16" s="529"/>
      <c r="D16" s="529"/>
      <c r="E16" s="529"/>
      <c r="F16" s="529">
        <f>G16+H16</f>
        <v>0</v>
      </c>
      <c r="G16" s="529"/>
      <c r="H16" s="529"/>
      <c r="I16" s="498" t="e">
        <f t="shared" si="2"/>
        <v>#DIV/0!</v>
      </c>
      <c r="J16" s="498" t="e">
        <f>G16/D16</f>
        <v>#DIV/0!</v>
      </c>
      <c r="K16" s="498"/>
      <c r="L16" s="353">
        <f t="shared" si="3"/>
        <v>0</v>
      </c>
    </row>
    <row r="17" spans="1:14" s="127" customFormat="1">
      <c r="A17" s="103" t="s">
        <v>12</v>
      </c>
      <c r="B17" s="528" t="s">
        <v>40</v>
      </c>
      <c r="C17" s="529">
        <f>[9]PL14!C16</f>
        <v>0</v>
      </c>
      <c r="D17" s="529"/>
      <c r="E17" s="529">
        <v>0</v>
      </c>
      <c r="F17" s="529">
        <f>G17+H17</f>
        <v>0</v>
      </c>
      <c r="G17" s="529"/>
      <c r="H17" s="529"/>
      <c r="I17" s="498"/>
      <c r="J17" s="498"/>
      <c r="K17" s="498"/>
      <c r="L17" s="353">
        <f t="shared" si="3"/>
        <v>0</v>
      </c>
    </row>
    <row r="18" spans="1:14" s="127" customFormat="1">
      <c r="A18" s="136"/>
      <c r="B18" s="528" t="s">
        <v>41</v>
      </c>
      <c r="C18" s="529">
        <f t="shared" si="5"/>
        <v>0</v>
      </c>
      <c r="D18" s="91"/>
      <c r="E18" s="91"/>
      <c r="F18" s="529">
        <f>G18+H18</f>
        <v>0</v>
      </c>
      <c r="G18" s="91"/>
      <c r="H18" s="91"/>
      <c r="I18" s="498"/>
      <c r="J18" s="498"/>
      <c r="K18" s="498"/>
      <c r="L18" s="353">
        <f t="shared" si="3"/>
        <v>0</v>
      </c>
    </row>
    <row r="19" spans="1:14" s="127" customFormat="1">
      <c r="A19" s="103" t="s">
        <v>12</v>
      </c>
      <c r="B19" s="135" t="s">
        <v>42</v>
      </c>
      <c r="C19" s="91">
        <f t="shared" si="5"/>
        <v>0</v>
      </c>
      <c r="D19" s="91"/>
      <c r="E19" s="91"/>
      <c r="F19" s="91">
        <f>G19+H19</f>
        <v>0</v>
      </c>
      <c r="G19" s="91"/>
      <c r="H19" s="91"/>
      <c r="I19" s="498" t="e">
        <f t="shared" si="2"/>
        <v>#DIV/0!</v>
      </c>
      <c r="J19" s="498" t="e">
        <f>G19/D19</f>
        <v>#DIV/0!</v>
      </c>
      <c r="K19" s="498" t="e">
        <f>H19/E19</f>
        <v>#DIV/0!</v>
      </c>
      <c r="L19" s="353">
        <f t="shared" si="3"/>
        <v>0</v>
      </c>
    </row>
    <row r="20" spans="1:14" s="127" customFormat="1">
      <c r="A20" s="103" t="s">
        <v>12</v>
      </c>
      <c r="B20" s="135" t="s">
        <v>43</v>
      </c>
      <c r="C20" s="91">
        <f t="shared" si="5"/>
        <v>0</v>
      </c>
      <c r="D20" s="91"/>
      <c r="E20" s="91"/>
      <c r="F20" s="91">
        <f>G20+H20</f>
        <v>0</v>
      </c>
      <c r="G20" s="91"/>
      <c r="H20" s="91"/>
      <c r="I20" s="498" t="e">
        <f t="shared" si="2"/>
        <v>#DIV/0!</v>
      </c>
      <c r="J20" s="498" t="e">
        <f>G20/D20</f>
        <v>#DIV/0!</v>
      </c>
      <c r="K20" s="498" t="e">
        <f>H20/E20</f>
        <v>#DIV/0!</v>
      </c>
      <c r="L20" s="353">
        <f t="shared" si="3"/>
        <v>0</v>
      </c>
    </row>
    <row r="21" spans="1:14" s="127" customFormat="1" ht="69" customHeight="1">
      <c r="A21" s="136">
        <v>2</v>
      </c>
      <c r="B21" s="530" t="s">
        <v>44</v>
      </c>
      <c r="C21" s="529">
        <f t="shared" si="5"/>
        <v>0</v>
      </c>
      <c r="D21" s="91"/>
      <c r="E21" s="91"/>
      <c r="F21" s="529"/>
      <c r="G21" s="91"/>
      <c r="H21" s="91"/>
      <c r="I21" s="498"/>
      <c r="J21" s="498"/>
      <c r="K21" s="498"/>
      <c r="L21" s="353">
        <f t="shared" si="3"/>
        <v>0</v>
      </c>
    </row>
    <row r="22" spans="1:14" s="127" customFormat="1">
      <c r="A22" s="136">
        <v>3</v>
      </c>
      <c r="B22" s="135" t="s">
        <v>45</v>
      </c>
      <c r="C22" s="529">
        <f t="shared" si="5"/>
        <v>0</v>
      </c>
      <c r="D22" s="91"/>
      <c r="E22" s="91"/>
      <c r="F22" s="529">
        <f>G22+H22</f>
        <v>0</v>
      </c>
      <c r="G22" s="91"/>
      <c r="H22" s="91"/>
      <c r="I22" s="498"/>
      <c r="J22" s="498"/>
      <c r="K22" s="498"/>
      <c r="L22" s="353">
        <f t="shared" si="3"/>
        <v>0</v>
      </c>
    </row>
    <row r="23" spans="1:14" s="28" customFormat="1">
      <c r="A23" s="495" t="s">
        <v>17</v>
      </c>
      <c r="B23" s="499" t="s">
        <v>46</v>
      </c>
      <c r="C23" s="92">
        <f t="shared" si="5"/>
        <v>0</v>
      </c>
      <c r="D23" s="92"/>
      <c r="E23" s="92"/>
      <c r="F23" s="92"/>
      <c r="G23" s="92"/>
      <c r="H23" s="92"/>
      <c r="I23" s="497" t="e">
        <f t="shared" si="2"/>
        <v>#DIV/0!</v>
      </c>
      <c r="J23" s="497" t="e">
        <f>G23/D23</f>
        <v>#DIV/0!</v>
      </c>
      <c r="K23" s="497" t="e">
        <f>H23/E23</f>
        <v>#DIV/0!</v>
      </c>
      <c r="L23" s="353">
        <f t="shared" si="3"/>
        <v>0</v>
      </c>
      <c r="M23" s="531">
        <f>F23-H23</f>
        <v>0</v>
      </c>
    </row>
    <row r="24" spans="1:14">
      <c r="A24" s="495"/>
      <c r="B24" s="528" t="s">
        <v>47</v>
      </c>
      <c r="C24" s="529"/>
      <c r="D24" s="91"/>
      <c r="E24" s="91"/>
      <c r="F24" s="529"/>
      <c r="G24" s="91"/>
      <c r="H24" s="91"/>
      <c r="I24" s="498"/>
      <c r="J24" s="498"/>
      <c r="K24" s="498"/>
      <c r="L24" s="353">
        <f t="shared" si="3"/>
        <v>0</v>
      </c>
    </row>
    <row r="25" spans="1:14" s="127" customFormat="1">
      <c r="A25" s="136">
        <v>1</v>
      </c>
      <c r="B25" s="528" t="s">
        <v>39</v>
      </c>
      <c r="C25" s="91">
        <f t="shared" si="5"/>
        <v>0</v>
      </c>
      <c r="D25" s="91"/>
      <c r="E25" s="91"/>
      <c r="F25" s="91"/>
      <c r="G25" s="91"/>
      <c r="H25" s="91"/>
      <c r="I25" s="498" t="e">
        <f t="shared" si="2"/>
        <v>#DIV/0!</v>
      </c>
      <c r="J25" s="498" t="e">
        <f>G25/D25</f>
        <v>#DIV/0!</v>
      </c>
      <c r="K25" s="498" t="e">
        <f>H25/E25</f>
        <v>#DIV/0!</v>
      </c>
      <c r="L25" s="353">
        <f>F25-G25-H25</f>
        <v>0</v>
      </c>
      <c r="M25" s="526"/>
      <c r="N25" s="526"/>
    </row>
    <row r="26" spans="1:14" s="127" customFormat="1">
      <c r="A26" s="136">
        <f>A25+1</f>
        <v>2</v>
      </c>
      <c r="B26" s="528" t="s">
        <v>645</v>
      </c>
      <c r="C26" s="91">
        <f t="shared" si="5"/>
        <v>0</v>
      </c>
      <c r="D26" s="91"/>
      <c r="E26" s="91"/>
      <c r="F26" s="91"/>
      <c r="G26" s="91"/>
      <c r="H26" s="91"/>
      <c r="I26" s="498" t="e">
        <f t="shared" si="2"/>
        <v>#DIV/0!</v>
      </c>
      <c r="J26" s="498" t="e">
        <f>G26/D26</f>
        <v>#DIV/0!</v>
      </c>
      <c r="K26" s="498" t="e">
        <f>H26/E26</f>
        <v>#DIV/0!</v>
      </c>
      <c r="L26" s="353">
        <f>F26-G26-H26</f>
        <v>0</v>
      </c>
      <c r="M26" s="526"/>
    </row>
    <row r="27" spans="1:14" s="28" customFormat="1">
      <c r="A27" s="495" t="s">
        <v>23</v>
      </c>
      <c r="B27" s="499" t="s">
        <v>646</v>
      </c>
      <c r="C27" s="92">
        <f t="shared" si="5"/>
        <v>0</v>
      </c>
      <c r="D27" s="92"/>
      <c r="E27" s="92"/>
      <c r="F27" s="92">
        <f>G27+H27</f>
        <v>0</v>
      </c>
      <c r="G27" s="92"/>
      <c r="H27" s="92"/>
      <c r="I27" s="497" t="e">
        <f t="shared" si="2"/>
        <v>#DIV/0!</v>
      </c>
      <c r="J27" s="497" t="e">
        <f>G27/D27</f>
        <v>#DIV/0!</v>
      </c>
      <c r="K27" s="497"/>
      <c r="L27" s="353">
        <f t="shared" si="3"/>
        <v>0</v>
      </c>
    </row>
    <row r="28" spans="1:14" s="28" customFormat="1">
      <c r="A28" s="495" t="s">
        <v>48</v>
      </c>
      <c r="B28" s="499" t="s">
        <v>506</v>
      </c>
      <c r="C28" s="92">
        <f t="shared" si="5"/>
        <v>0</v>
      </c>
      <c r="D28" s="92"/>
      <c r="E28" s="92"/>
      <c r="F28" s="92">
        <f>G28+H28</f>
        <v>0</v>
      </c>
      <c r="G28" s="92"/>
      <c r="H28" s="92"/>
      <c r="I28" s="497" t="e">
        <f t="shared" si="2"/>
        <v>#DIV/0!</v>
      </c>
      <c r="J28" s="497" t="e">
        <f>G28/D28</f>
        <v>#DIV/0!</v>
      </c>
      <c r="K28" s="497"/>
      <c r="L28" s="353">
        <f t="shared" si="3"/>
        <v>0</v>
      </c>
    </row>
    <row r="29" spans="1:14" s="28" customFormat="1" ht="19.5">
      <c r="A29" s="495" t="s">
        <v>244</v>
      </c>
      <c r="B29" s="499" t="s">
        <v>49</v>
      </c>
      <c r="C29" s="92">
        <f t="shared" si="5"/>
        <v>0</v>
      </c>
      <c r="D29" s="92"/>
      <c r="E29" s="92"/>
      <c r="F29" s="532"/>
      <c r="G29" s="92"/>
      <c r="H29" s="92"/>
      <c r="I29" s="497" t="e">
        <f t="shared" si="2"/>
        <v>#DIV/0!</v>
      </c>
      <c r="J29" s="497"/>
      <c r="K29" s="497"/>
      <c r="L29" s="353">
        <f t="shared" si="3"/>
        <v>0</v>
      </c>
    </row>
    <row r="30" spans="1:14" s="28" customFormat="1" ht="19.5">
      <c r="A30" s="495" t="s">
        <v>274</v>
      </c>
      <c r="B30" s="499" t="s">
        <v>50</v>
      </c>
      <c r="C30" s="532"/>
      <c r="D30" s="92"/>
      <c r="E30" s="92"/>
      <c r="F30" s="532"/>
      <c r="G30" s="92"/>
      <c r="H30" s="92"/>
      <c r="I30" s="497"/>
      <c r="J30" s="497"/>
      <c r="K30" s="497"/>
      <c r="L30" s="353">
        <f t="shared" si="3"/>
        <v>0</v>
      </c>
    </row>
    <row r="31" spans="1:14" s="28" customFormat="1" ht="56.25">
      <c r="A31" s="495" t="s">
        <v>565</v>
      </c>
      <c r="B31" s="533" t="s">
        <v>647</v>
      </c>
      <c r="C31" s="92">
        <f>D31+E31</f>
        <v>0</v>
      </c>
      <c r="D31" s="92"/>
      <c r="E31" s="92"/>
      <c r="F31" s="92">
        <f>G31+H31</f>
        <v>0</v>
      </c>
      <c r="G31" s="92"/>
      <c r="H31" s="92"/>
      <c r="I31" s="497" t="e">
        <f t="shared" si="2"/>
        <v>#DIV/0!</v>
      </c>
      <c r="J31" s="497" t="e">
        <f>G31/D31</f>
        <v>#DIV/0!</v>
      </c>
      <c r="K31" s="497"/>
      <c r="L31" s="353">
        <f t="shared" si="3"/>
        <v>0</v>
      </c>
    </row>
    <row r="32" spans="1:14" ht="27.75" customHeight="1">
      <c r="A32" s="495" t="s">
        <v>567</v>
      </c>
      <c r="B32" s="533" t="s">
        <v>568</v>
      </c>
      <c r="C32" s="92">
        <f>D32+E32</f>
        <v>0</v>
      </c>
      <c r="D32" s="92"/>
      <c r="E32" s="92"/>
      <c r="F32" s="92">
        <f>G32+H32</f>
        <v>0</v>
      </c>
      <c r="G32" s="92"/>
      <c r="H32" s="91"/>
      <c r="I32" s="498"/>
      <c r="J32" s="498"/>
      <c r="K32" s="498"/>
      <c r="L32" s="353">
        <f t="shared" si="3"/>
        <v>0</v>
      </c>
    </row>
    <row r="33" spans="1:13">
      <c r="A33" s="495" t="s">
        <v>569</v>
      </c>
      <c r="B33" s="533" t="s">
        <v>570</v>
      </c>
      <c r="C33" s="92">
        <f>D33+E33</f>
        <v>0</v>
      </c>
      <c r="D33" s="92"/>
      <c r="E33" s="92"/>
      <c r="F33" s="92">
        <f>G33+H33</f>
        <v>0</v>
      </c>
      <c r="G33" s="92"/>
      <c r="H33" s="91"/>
      <c r="I33" s="498"/>
      <c r="J33" s="497" t="e">
        <f>G33/D33</f>
        <v>#DIV/0!</v>
      </c>
      <c r="K33" s="498"/>
      <c r="L33" s="353">
        <f t="shared" si="3"/>
        <v>0</v>
      </c>
    </row>
    <row r="34" spans="1:13" s="28" customFormat="1">
      <c r="A34" s="495" t="s">
        <v>5</v>
      </c>
      <c r="B34" s="534" t="s">
        <v>51</v>
      </c>
      <c r="C34" s="92">
        <f t="shared" ref="C34:H34" si="6">C35+C39</f>
        <v>0</v>
      </c>
      <c r="D34" s="92">
        <f t="shared" si="6"/>
        <v>0</v>
      </c>
      <c r="E34" s="92">
        <f t="shared" si="6"/>
        <v>0</v>
      </c>
      <c r="F34" s="92">
        <f t="shared" si="6"/>
        <v>0</v>
      </c>
      <c r="G34" s="92">
        <f t="shared" si="6"/>
        <v>0</v>
      </c>
      <c r="H34" s="92">
        <f t="shared" si="6"/>
        <v>0</v>
      </c>
      <c r="I34" s="497" t="e">
        <f t="shared" si="2"/>
        <v>#DIV/0!</v>
      </c>
      <c r="J34" s="497" t="e">
        <f>G34/D34</f>
        <v>#DIV/0!</v>
      </c>
      <c r="K34" s="497" t="e">
        <f>H34/E34</f>
        <v>#DIV/0!</v>
      </c>
      <c r="L34" s="353">
        <f t="shared" si="3"/>
        <v>0</v>
      </c>
    </row>
    <row r="35" spans="1:13" s="28" customFormat="1">
      <c r="A35" s="495" t="s">
        <v>8</v>
      </c>
      <c r="B35" s="499" t="s">
        <v>52</v>
      </c>
      <c r="C35" s="92">
        <f t="shared" ref="C35:H35" si="7">C36+C37+C38</f>
        <v>0</v>
      </c>
      <c r="D35" s="92">
        <f t="shared" si="7"/>
        <v>0</v>
      </c>
      <c r="E35" s="92">
        <f t="shared" si="7"/>
        <v>0</v>
      </c>
      <c r="F35" s="92">
        <f t="shared" si="7"/>
        <v>0</v>
      </c>
      <c r="G35" s="92">
        <f t="shared" si="7"/>
        <v>0</v>
      </c>
      <c r="H35" s="92">
        <f t="shared" si="7"/>
        <v>0</v>
      </c>
      <c r="I35" s="497"/>
      <c r="J35" s="497"/>
      <c r="K35" s="497"/>
      <c r="L35" s="353">
        <f t="shared" si="3"/>
        <v>0</v>
      </c>
    </row>
    <row r="36" spans="1:13">
      <c r="A36" s="136">
        <v>1</v>
      </c>
      <c r="B36" s="104" t="s">
        <v>571</v>
      </c>
      <c r="C36" s="91"/>
      <c r="D36" s="91"/>
      <c r="E36" s="91"/>
      <c r="F36" s="91"/>
      <c r="G36" s="91"/>
      <c r="H36" s="91"/>
      <c r="I36" s="498"/>
      <c r="J36" s="498"/>
      <c r="K36" s="498"/>
      <c r="L36" s="353">
        <f t="shared" si="3"/>
        <v>0</v>
      </c>
      <c r="M36" s="535"/>
    </row>
    <row r="37" spans="1:13">
      <c r="A37" s="136">
        <v>2</v>
      </c>
      <c r="B37" s="104" t="s">
        <v>572</v>
      </c>
      <c r="C37" s="91"/>
      <c r="D37" s="91"/>
      <c r="E37" s="91"/>
      <c r="F37" s="91"/>
      <c r="G37" s="91"/>
      <c r="H37" s="91"/>
      <c r="I37" s="498"/>
      <c r="J37" s="498"/>
      <c r="K37" s="498"/>
      <c r="L37" s="353">
        <f t="shared" si="3"/>
        <v>0</v>
      </c>
      <c r="M37" s="535"/>
    </row>
    <row r="38" spans="1:13">
      <c r="A38" s="136">
        <v>3</v>
      </c>
      <c r="B38" s="104" t="s">
        <v>648</v>
      </c>
      <c r="C38" s="91"/>
      <c r="D38" s="91"/>
      <c r="E38" s="91"/>
      <c r="F38" s="91"/>
      <c r="G38" s="91"/>
      <c r="H38" s="91"/>
      <c r="I38" s="498"/>
      <c r="J38" s="498"/>
      <c r="K38" s="498"/>
      <c r="L38" s="353">
        <f t="shared" si="3"/>
        <v>0</v>
      </c>
      <c r="M38" s="535"/>
    </row>
    <row r="39" spans="1:13" s="28" customFormat="1">
      <c r="A39" s="495" t="s">
        <v>17</v>
      </c>
      <c r="B39" s="499" t="s">
        <v>53</v>
      </c>
      <c r="C39" s="92">
        <f t="shared" ref="C39:H39" si="8">C40+C41</f>
        <v>0</v>
      </c>
      <c r="D39" s="92"/>
      <c r="E39" s="92">
        <f t="shared" si="8"/>
        <v>0</v>
      </c>
      <c r="F39" s="92">
        <f t="shared" si="8"/>
        <v>0</v>
      </c>
      <c r="G39" s="92"/>
      <c r="H39" s="92">
        <f t="shared" si="8"/>
        <v>0</v>
      </c>
      <c r="I39" s="497" t="e">
        <f t="shared" si="2"/>
        <v>#DIV/0!</v>
      </c>
      <c r="J39" s="497" t="e">
        <f>G39/D39</f>
        <v>#DIV/0!</v>
      </c>
      <c r="K39" s="497" t="e">
        <f>H39/E39</f>
        <v>#DIV/0!</v>
      </c>
      <c r="L39" s="353">
        <f t="shared" si="3"/>
        <v>0</v>
      </c>
    </row>
    <row r="40" spans="1:13" s="28" customFormat="1">
      <c r="A40" s="536" t="s">
        <v>573</v>
      </c>
      <c r="B40" s="537" t="s">
        <v>574</v>
      </c>
      <c r="C40" s="92"/>
      <c r="D40" s="92"/>
      <c r="E40" s="92"/>
      <c r="F40" s="92">
        <f>G40+H40</f>
        <v>0</v>
      </c>
      <c r="G40" s="92"/>
      <c r="H40" s="92"/>
      <c r="I40" s="497" t="e">
        <f t="shared" si="2"/>
        <v>#DIV/0!</v>
      </c>
      <c r="J40" s="497" t="e">
        <f>G40/D40</f>
        <v>#DIV/0!</v>
      </c>
      <c r="K40" s="497"/>
      <c r="L40" s="353">
        <f t="shared" si="3"/>
        <v>0</v>
      </c>
    </row>
    <row r="41" spans="1:13" s="28" customFormat="1">
      <c r="A41" s="538" t="s">
        <v>495</v>
      </c>
      <c r="B41" s="539" t="s">
        <v>575</v>
      </c>
      <c r="C41" s="92">
        <f t="shared" ref="C41:H41" si="9">C42+C43</f>
        <v>0</v>
      </c>
      <c r="D41" s="92">
        <f t="shared" si="9"/>
        <v>0</v>
      </c>
      <c r="E41" s="92">
        <f t="shared" si="9"/>
        <v>0</v>
      </c>
      <c r="F41" s="92">
        <f t="shared" si="9"/>
        <v>0</v>
      </c>
      <c r="G41" s="92">
        <f t="shared" si="9"/>
        <v>0</v>
      </c>
      <c r="H41" s="92">
        <f t="shared" si="9"/>
        <v>0</v>
      </c>
      <c r="I41" s="497" t="e">
        <f t="shared" si="2"/>
        <v>#DIV/0!</v>
      </c>
      <c r="J41" s="497" t="e">
        <f>G41/D41</f>
        <v>#DIV/0!</v>
      </c>
      <c r="K41" s="497" t="e">
        <f>H41/E41</f>
        <v>#DIV/0!</v>
      </c>
      <c r="L41" s="353">
        <f t="shared" si="3"/>
        <v>0</v>
      </c>
    </row>
    <row r="42" spans="1:13">
      <c r="A42" s="540" t="s">
        <v>401</v>
      </c>
      <c r="B42" s="541" t="s">
        <v>576</v>
      </c>
      <c r="C42" s="92">
        <f>[9]PL14!C41</f>
        <v>0</v>
      </c>
      <c r="D42" s="92">
        <f>C42</f>
        <v>0</v>
      </c>
      <c r="E42" s="91"/>
      <c r="F42" s="92"/>
      <c r="G42" s="92"/>
      <c r="H42" s="92"/>
      <c r="I42" s="497" t="e">
        <f t="shared" si="2"/>
        <v>#DIV/0!</v>
      </c>
      <c r="J42" s="497" t="e">
        <f>G42/D42</f>
        <v>#DIV/0!</v>
      </c>
      <c r="K42" s="497"/>
      <c r="L42" s="353">
        <f t="shared" si="3"/>
        <v>0</v>
      </c>
    </row>
    <row r="43" spans="1:13">
      <c r="A43" s="540" t="s">
        <v>404</v>
      </c>
      <c r="B43" s="541" t="s">
        <v>577</v>
      </c>
      <c r="C43" s="92"/>
      <c r="D43" s="92"/>
      <c r="E43" s="92"/>
      <c r="F43" s="92"/>
      <c r="G43" s="92"/>
      <c r="H43" s="92"/>
      <c r="I43" s="497" t="e">
        <f t="shared" si="2"/>
        <v>#DIV/0!</v>
      </c>
      <c r="J43" s="497" t="e">
        <f>G43/D43</f>
        <v>#DIV/0!</v>
      </c>
      <c r="K43" s="497" t="e">
        <f>H43/E43</f>
        <v>#DIV/0!</v>
      </c>
      <c r="L43" s="353">
        <f t="shared" si="3"/>
        <v>0</v>
      </c>
    </row>
    <row r="44" spans="1:13" ht="42" customHeight="1">
      <c r="A44" s="415">
        <v>1</v>
      </c>
      <c r="B44" s="104" t="s">
        <v>578</v>
      </c>
      <c r="C44" s="91"/>
      <c r="D44" s="91"/>
      <c r="E44" s="91"/>
      <c r="F44" s="91"/>
      <c r="G44" s="91"/>
      <c r="H44" s="91"/>
      <c r="I44" s="498" t="e">
        <f t="shared" si="2"/>
        <v>#DIV/0!</v>
      </c>
      <c r="J44" s="498" t="e">
        <f t="shared" si="2"/>
        <v>#DIV/0!</v>
      </c>
      <c r="K44" s="498"/>
      <c r="L44" s="353">
        <f t="shared" si="3"/>
        <v>0</v>
      </c>
    </row>
    <row r="45" spans="1:13">
      <c r="A45" s="415"/>
      <c r="B45" s="104"/>
      <c r="C45" s="91"/>
      <c r="D45" s="91"/>
      <c r="E45" s="91"/>
      <c r="F45" s="91"/>
      <c r="G45" s="91"/>
      <c r="H45" s="91"/>
      <c r="I45" s="498"/>
      <c r="J45" s="498"/>
      <c r="K45" s="498"/>
      <c r="L45" s="353"/>
    </row>
    <row r="46" spans="1:13">
      <c r="A46" s="543"/>
      <c r="B46" s="542"/>
      <c r="C46" s="91"/>
      <c r="D46" s="91"/>
      <c r="E46" s="91"/>
      <c r="F46" s="91"/>
      <c r="G46" s="91"/>
      <c r="H46" s="91"/>
      <c r="I46" s="498"/>
      <c r="J46" s="498"/>
      <c r="K46" s="498"/>
      <c r="L46" s="353"/>
    </row>
    <row r="47" spans="1:13">
      <c r="A47" s="543"/>
      <c r="B47" s="542"/>
      <c r="C47" s="91"/>
      <c r="D47" s="91"/>
      <c r="E47" s="91"/>
      <c r="F47" s="91"/>
      <c r="G47" s="91"/>
      <c r="H47" s="91"/>
      <c r="I47" s="498"/>
      <c r="J47" s="498"/>
      <c r="K47" s="498"/>
      <c r="L47" s="353"/>
    </row>
    <row r="48" spans="1:13">
      <c r="A48" s="543"/>
      <c r="B48" s="542"/>
      <c r="C48" s="91"/>
      <c r="D48" s="91"/>
      <c r="E48" s="91"/>
      <c r="F48" s="91"/>
      <c r="G48" s="91"/>
      <c r="H48" s="91"/>
      <c r="I48" s="498"/>
      <c r="J48" s="498"/>
      <c r="K48" s="498"/>
      <c r="L48" s="353"/>
    </row>
    <row r="49" spans="1:12" ht="21.75" customHeight="1">
      <c r="A49" s="495" t="s">
        <v>54</v>
      </c>
      <c r="B49" s="499" t="s">
        <v>431</v>
      </c>
      <c r="C49" s="529"/>
      <c r="D49" s="91"/>
      <c r="E49" s="91"/>
      <c r="F49" s="529"/>
      <c r="G49" s="91"/>
      <c r="H49" s="91"/>
      <c r="I49" s="498"/>
      <c r="J49" s="498"/>
      <c r="K49" s="498"/>
      <c r="L49" s="353">
        <f>F49-G49-H49</f>
        <v>0</v>
      </c>
    </row>
    <row r="50" spans="1:12" ht="15.95" customHeight="1">
      <c r="A50" s="138"/>
      <c r="B50" s="138"/>
      <c r="C50" s="138"/>
      <c r="D50" s="138"/>
      <c r="E50" s="138"/>
      <c r="F50" s="138"/>
      <c r="G50" s="138"/>
      <c r="H50" s="138"/>
      <c r="I50" s="138"/>
      <c r="J50" s="138"/>
      <c r="K50" s="138"/>
    </row>
    <row r="51" spans="1:12" ht="41.25" customHeight="1">
      <c r="A51" s="127" t="s">
        <v>649</v>
      </c>
      <c r="B51" s="127"/>
    </row>
    <row r="52" spans="1:12" ht="9.75" customHeight="1">
      <c r="A52" s="127"/>
      <c r="B52" s="127"/>
    </row>
    <row r="53" spans="1:12" ht="18.75" customHeight="1">
      <c r="A53" s="127"/>
    </row>
  </sheetData>
  <mergeCells count="18">
    <mergeCell ref="K6:K8"/>
    <mergeCell ref="J1:K1"/>
    <mergeCell ref="A2:K2"/>
    <mergeCell ref="A3:K3"/>
    <mergeCell ref="F4:K4"/>
    <mergeCell ref="A5:A8"/>
    <mergeCell ref="B5:B8"/>
    <mergeCell ref="C5:C8"/>
    <mergeCell ref="D5:E5"/>
    <mergeCell ref="F5:F8"/>
    <mergeCell ref="G5:H5"/>
    <mergeCell ref="I5:K5"/>
    <mergeCell ref="D6:D8"/>
    <mergeCell ref="E6:E8"/>
    <mergeCell ref="G6:G8"/>
    <mergeCell ref="H6:H8"/>
    <mergeCell ref="I6:I8"/>
    <mergeCell ref="J6:J8"/>
  </mergeCells>
  <dataValidations count="2">
    <dataValidation allowBlank="1" showInputMessage="1" showErrorMessage="1" prompt="Trả nợ vay" 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16 JC65516 SY65516 ACU65516 AMQ65516 AWM65516 BGI65516 BQE65516 CAA65516 CJW65516 CTS65516 DDO65516 DNK65516 DXG65516 EHC65516 EQY65516 FAU65516 FKQ65516 FUM65516 GEI65516 GOE65516 GYA65516 HHW65516 HRS65516 IBO65516 ILK65516 IVG65516 JFC65516 JOY65516 JYU65516 KIQ65516 KSM65516 LCI65516 LME65516 LWA65516 MFW65516 MPS65516 MZO65516 NJK65516 NTG65516 ODC65516 OMY65516 OWU65516 PGQ65516 PQM65516 QAI65516 QKE65516 QUA65516 RDW65516 RNS65516 RXO65516 SHK65516 SRG65516 TBC65516 TKY65516 TUU65516 UEQ65516 UOM65516 UYI65516 VIE65516 VSA65516 WBW65516 WLS65516 WVO65516 G131052 JC131052 SY131052 ACU131052 AMQ131052 AWM131052 BGI131052 BQE131052 CAA131052 CJW131052 CTS131052 DDO131052 DNK131052 DXG131052 EHC131052 EQY131052 FAU131052 FKQ131052 FUM131052 GEI131052 GOE131052 GYA131052 HHW131052 HRS131052 IBO131052 ILK131052 IVG131052 JFC131052 JOY131052 JYU131052 KIQ131052 KSM131052 LCI131052 LME131052 LWA131052 MFW131052 MPS131052 MZO131052 NJK131052 NTG131052 ODC131052 OMY131052 OWU131052 PGQ131052 PQM131052 QAI131052 QKE131052 QUA131052 RDW131052 RNS131052 RXO131052 SHK131052 SRG131052 TBC131052 TKY131052 TUU131052 UEQ131052 UOM131052 UYI131052 VIE131052 VSA131052 WBW131052 WLS131052 WVO131052 G196588 JC196588 SY196588 ACU196588 AMQ196588 AWM196588 BGI196588 BQE196588 CAA196588 CJW196588 CTS196588 DDO196588 DNK196588 DXG196588 EHC196588 EQY196588 FAU196588 FKQ196588 FUM196588 GEI196588 GOE196588 GYA196588 HHW196588 HRS196588 IBO196588 ILK196588 IVG196588 JFC196588 JOY196588 JYU196588 KIQ196588 KSM196588 LCI196588 LME196588 LWA196588 MFW196588 MPS196588 MZO196588 NJK196588 NTG196588 ODC196588 OMY196588 OWU196588 PGQ196588 PQM196588 QAI196588 QKE196588 QUA196588 RDW196588 RNS196588 RXO196588 SHK196588 SRG196588 TBC196588 TKY196588 TUU196588 UEQ196588 UOM196588 UYI196588 VIE196588 VSA196588 WBW196588 WLS196588 WVO196588 G262124 JC262124 SY262124 ACU262124 AMQ262124 AWM262124 BGI262124 BQE262124 CAA262124 CJW262124 CTS262124 DDO262124 DNK262124 DXG262124 EHC262124 EQY262124 FAU262124 FKQ262124 FUM262124 GEI262124 GOE262124 GYA262124 HHW262124 HRS262124 IBO262124 ILK262124 IVG262124 JFC262124 JOY262124 JYU262124 KIQ262124 KSM262124 LCI262124 LME262124 LWA262124 MFW262124 MPS262124 MZO262124 NJK262124 NTG262124 ODC262124 OMY262124 OWU262124 PGQ262124 PQM262124 QAI262124 QKE262124 QUA262124 RDW262124 RNS262124 RXO262124 SHK262124 SRG262124 TBC262124 TKY262124 TUU262124 UEQ262124 UOM262124 UYI262124 VIE262124 VSA262124 WBW262124 WLS262124 WVO262124 G327660 JC327660 SY327660 ACU327660 AMQ327660 AWM327660 BGI327660 BQE327660 CAA327660 CJW327660 CTS327660 DDO327660 DNK327660 DXG327660 EHC327660 EQY327660 FAU327660 FKQ327660 FUM327660 GEI327660 GOE327660 GYA327660 HHW327660 HRS327660 IBO327660 ILK327660 IVG327660 JFC327660 JOY327660 JYU327660 KIQ327660 KSM327660 LCI327660 LME327660 LWA327660 MFW327660 MPS327660 MZO327660 NJK327660 NTG327660 ODC327660 OMY327660 OWU327660 PGQ327660 PQM327660 QAI327660 QKE327660 QUA327660 RDW327660 RNS327660 RXO327660 SHK327660 SRG327660 TBC327660 TKY327660 TUU327660 UEQ327660 UOM327660 UYI327660 VIE327660 VSA327660 WBW327660 WLS327660 WVO327660 G393196 JC393196 SY393196 ACU393196 AMQ393196 AWM393196 BGI393196 BQE393196 CAA393196 CJW393196 CTS393196 DDO393196 DNK393196 DXG393196 EHC393196 EQY393196 FAU393196 FKQ393196 FUM393196 GEI393196 GOE393196 GYA393196 HHW393196 HRS393196 IBO393196 ILK393196 IVG393196 JFC393196 JOY393196 JYU393196 KIQ393196 KSM393196 LCI393196 LME393196 LWA393196 MFW393196 MPS393196 MZO393196 NJK393196 NTG393196 ODC393196 OMY393196 OWU393196 PGQ393196 PQM393196 QAI393196 QKE393196 QUA393196 RDW393196 RNS393196 RXO393196 SHK393196 SRG393196 TBC393196 TKY393196 TUU393196 UEQ393196 UOM393196 UYI393196 VIE393196 VSA393196 WBW393196 WLS393196 WVO393196 G458732 JC458732 SY458732 ACU458732 AMQ458732 AWM458732 BGI458732 BQE458732 CAA458732 CJW458732 CTS458732 DDO458732 DNK458732 DXG458732 EHC458732 EQY458732 FAU458732 FKQ458732 FUM458732 GEI458732 GOE458732 GYA458732 HHW458732 HRS458732 IBO458732 ILK458732 IVG458732 JFC458732 JOY458732 JYU458732 KIQ458732 KSM458732 LCI458732 LME458732 LWA458732 MFW458732 MPS458732 MZO458732 NJK458732 NTG458732 ODC458732 OMY458732 OWU458732 PGQ458732 PQM458732 QAI458732 QKE458732 QUA458732 RDW458732 RNS458732 RXO458732 SHK458732 SRG458732 TBC458732 TKY458732 TUU458732 UEQ458732 UOM458732 UYI458732 VIE458732 VSA458732 WBW458732 WLS458732 WVO458732 G524268 JC524268 SY524268 ACU524268 AMQ524268 AWM524268 BGI524268 BQE524268 CAA524268 CJW524268 CTS524268 DDO524268 DNK524268 DXG524268 EHC524268 EQY524268 FAU524268 FKQ524268 FUM524268 GEI524268 GOE524268 GYA524268 HHW524268 HRS524268 IBO524268 ILK524268 IVG524268 JFC524268 JOY524268 JYU524268 KIQ524268 KSM524268 LCI524268 LME524268 LWA524268 MFW524268 MPS524268 MZO524268 NJK524268 NTG524268 ODC524268 OMY524268 OWU524268 PGQ524268 PQM524268 QAI524268 QKE524268 QUA524268 RDW524268 RNS524268 RXO524268 SHK524268 SRG524268 TBC524268 TKY524268 TUU524268 UEQ524268 UOM524268 UYI524268 VIE524268 VSA524268 WBW524268 WLS524268 WVO524268 G589804 JC589804 SY589804 ACU589804 AMQ589804 AWM589804 BGI589804 BQE589804 CAA589804 CJW589804 CTS589804 DDO589804 DNK589804 DXG589804 EHC589804 EQY589804 FAU589804 FKQ589804 FUM589804 GEI589804 GOE589804 GYA589804 HHW589804 HRS589804 IBO589804 ILK589804 IVG589804 JFC589804 JOY589804 JYU589804 KIQ589804 KSM589804 LCI589804 LME589804 LWA589804 MFW589804 MPS589804 MZO589804 NJK589804 NTG589804 ODC589804 OMY589804 OWU589804 PGQ589804 PQM589804 QAI589804 QKE589804 QUA589804 RDW589804 RNS589804 RXO589804 SHK589804 SRG589804 TBC589804 TKY589804 TUU589804 UEQ589804 UOM589804 UYI589804 VIE589804 VSA589804 WBW589804 WLS589804 WVO589804 G655340 JC655340 SY655340 ACU655340 AMQ655340 AWM655340 BGI655340 BQE655340 CAA655340 CJW655340 CTS655340 DDO655340 DNK655340 DXG655340 EHC655340 EQY655340 FAU655340 FKQ655340 FUM655340 GEI655340 GOE655340 GYA655340 HHW655340 HRS655340 IBO655340 ILK655340 IVG655340 JFC655340 JOY655340 JYU655340 KIQ655340 KSM655340 LCI655340 LME655340 LWA655340 MFW655340 MPS655340 MZO655340 NJK655340 NTG655340 ODC655340 OMY655340 OWU655340 PGQ655340 PQM655340 QAI655340 QKE655340 QUA655340 RDW655340 RNS655340 RXO655340 SHK655340 SRG655340 TBC655340 TKY655340 TUU655340 UEQ655340 UOM655340 UYI655340 VIE655340 VSA655340 WBW655340 WLS655340 WVO655340 G720876 JC720876 SY720876 ACU720876 AMQ720876 AWM720876 BGI720876 BQE720876 CAA720876 CJW720876 CTS720876 DDO720876 DNK720876 DXG720876 EHC720876 EQY720876 FAU720876 FKQ720876 FUM720876 GEI720876 GOE720876 GYA720876 HHW720876 HRS720876 IBO720876 ILK720876 IVG720876 JFC720876 JOY720876 JYU720876 KIQ720876 KSM720876 LCI720876 LME720876 LWA720876 MFW720876 MPS720876 MZO720876 NJK720876 NTG720876 ODC720876 OMY720876 OWU720876 PGQ720876 PQM720876 QAI720876 QKE720876 QUA720876 RDW720876 RNS720876 RXO720876 SHK720876 SRG720876 TBC720876 TKY720876 TUU720876 UEQ720876 UOM720876 UYI720876 VIE720876 VSA720876 WBW720876 WLS720876 WVO720876 G786412 JC786412 SY786412 ACU786412 AMQ786412 AWM786412 BGI786412 BQE786412 CAA786412 CJW786412 CTS786412 DDO786412 DNK786412 DXG786412 EHC786412 EQY786412 FAU786412 FKQ786412 FUM786412 GEI786412 GOE786412 GYA786412 HHW786412 HRS786412 IBO786412 ILK786412 IVG786412 JFC786412 JOY786412 JYU786412 KIQ786412 KSM786412 LCI786412 LME786412 LWA786412 MFW786412 MPS786412 MZO786412 NJK786412 NTG786412 ODC786412 OMY786412 OWU786412 PGQ786412 PQM786412 QAI786412 QKE786412 QUA786412 RDW786412 RNS786412 RXO786412 SHK786412 SRG786412 TBC786412 TKY786412 TUU786412 UEQ786412 UOM786412 UYI786412 VIE786412 VSA786412 WBW786412 WLS786412 WVO786412 G851948 JC851948 SY851948 ACU851948 AMQ851948 AWM851948 BGI851948 BQE851948 CAA851948 CJW851948 CTS851948 DDO851948 DNK851948 DXG851948 EHC851948 EQY851948 FAU851948 FKQ851948 FUM851948 GEI851948 GOE851948 GYA851948 HHW851948 HRS851948 IBO851948 ILK851948 IVG851948 JFC851948 JOY851948 JYU851948 KIQ851948 KSM851948 LCI851948 LME851948 LWA851948 MFW851948 MPS851948 MZO851948 NJK851948 NTG851948 ODC851948 OMY851948 OWU851948 PGQ851948 PQM851948 QAI851948 QKE851948 QUA851948 RDW851948 RNS851948 RXO851948 SHK851948 SRG851948 TBC851948 TKY851948 TUU851948 UEQ851948 UOM851948 UYI851948 VIE851948 VSA851948 WBW851948 WLS851948 WVO851948 G917484 JC917484 SY917484 ACU917484 AMQ917484 AWM917484 BGI917484 BQE917484 CAA917484 CJW917484 CTS917484 DDO917484 DNK917484 DXG917484 EHC917484 EQY917484 FAU917484 FKQ917484 FUM917484 GEI917484 GOE917484 GYA917484 HHW917484 HRS917484 IBO917484 ILK917484 IVG917484 JFC917484 JOY917484 JYU917484 KIQ917484 KSM917484 LCI917484 LME917484 LWA917484 MFW917484 MPS917484 MZO917484 NJK917484 NTG917484 ODC917484 OMY917484 OWU917484 PGQ917484 PQM917484 QAI917484 QKE917484 QUA917484 RDW917484 RNS917484 RXO917484 SHK917484 SRG917484 TBC917484 TKY917484 TUU917484 UEQ917484 UOM917484 UYI917484 VIE917484 VSA917484 WBW917484 WLS917484 WVO917484 G983020 JC983020 SY983020 ACU983020 AMQ983020 AWM983020 BGI983020 BQE983020 CAA983020 CJW983020 CTS983020 DDO983020 DNK983020 DXG983020 EHC983020 EQY983020 FAU983020 FKQ983020 FUM983020 GEI983020 GOE983020 GYA983020 HHW983020 HRS983020 IBO983020 ILK983020 IVG983020 JFC983020 JOY983020 JYU983020 KIQ983020 KSM983020 LCI983020 LME983020 LWA983020 MFW983020 MPS983020 MZO983020 NJK983020 NTG983020 ODC983020 OMY983020 OWU983020 PGQ983020 PQM983020 QAI983020 QKE983020 QUA983020 RDW983020 RNS983020 RXO983020 SHK983020 SRG983020 TBC983020 TKY983020 TUU983020 UEQ983020 UOM983020 UYI983020 VIE983020 VSA983020 WBW983020 WLS983020 WVO983020"/>
    <dataValidation allowBlank="1" showInputMessage="1" showErrorMessage="1" prompt="QĐ số 401/QĐ-UBND ngày 07/07/2022" sqref="G65582:G65584 JC65582:JC65584 SY65582:SY65584 ACU65582:ACU65584 AMQ65582:AMQ65584 AWM65582:AWM65584 BGI65582:BGI65584 BQE65582:BQE65584 CAA65582:CAA65584 CJW65582:CJW65584 CTS65582:CTS65584 DDO65582:DDO65584 DNK65582:DNK65584 DXG65582:DXG65584 EHC65582:EHC65584 EQY65582:EQY65584 FAU65582:FAU65584 FKQ65582:FKQ65584 FUM65582:FUM65584 GEI65582:GEI65584 GOE65582:GOE65584 GYA65582:GYA65584 HHW65582:HHW65584 HRS65582:HRS65584 IBO65582:IBO65584 ILK65582:ILK65584 IVG65582:IVG65584 JFC65582:JFC65584 JOY65582:JOY65584 JYU65582:JYU65584 KIQ65582:KIQ65584 KSM65582:KSM65584 LCI65582:LCI65584 LME65582:LME65584 LWA65582:LWA65584 MFW65582:MFW65584 MPS65582:MPS65584 MZO65582:MZO65584 NJK65582:NJK65584 NTG65582:NTG65584 ODC65582:ODC65584 OMY65582:OMY65584 OWU65582:OWU65584 PGQ65582:PGQ65584 PQM65582:PQM65584 QAI65582:QAI65584 QKE65582:QKE65584 QUA65582:QUA65584 RDW65582:RDW65584 RNS65582:RNS65584 RXO65582:RXO65584 SHK65582:SHK65584 SRG65582:SRG65584 TBC65582:TBC65584 TKY65582:TKY65584 TUU65582:TUU65584 UEQ65582:UEQ65584 UOM65582:UOM65584 UYI65582:UYI65584 VIE65582:VIE65584 VSA65582:VSA65584 WBW65582:WBW65584 WLS65582:WLS65584 WVO65582:WVO65584 G131118:G131120 JC131118:JC131120 SY131118:SY131120 ACU131118:ACU131120 AMQ131118:AMQ131120 AWM131118:AWM131120 BGI131118:BGI131120 BQE131118:BQE131120 CAA131118:CAA131120 CJW131118:CJW131120 CTS131118:CTS131120 DDO131118:DDO131120 DNK131118:DNK131120 DXG131118:DXG131120 EHC131118:EHC131120 EQY131118:EQY131120 FAU131118:FAU131120 FKQ131118:FKQ131120 FUM131118:FUM131120 GEI131118:GEI131120 GOE131118:GOE131120 GYA131118:GYA131120 HHW131118:HHW131120 HRS131118:HRS131120 IBO131118:IBO131120 ILK131118:ILK131120 IVG131118:IVG131120 JFC131118:JFC131120 JOY131118:JOY131120 JYU131118:JYU131120 KIQ131118:KIQ131120 KSM131118:KSM131120 LCI131118:LCI131120 LME131118:LME131120 LWA131118:LWA131120 MFW131118:MFW131120 MPS131118:MPS131120 MZO131118:MZO131120 NJK131118:NJK131120 NTG131118:NTG131120 ODC131118:ODC131120 OMY131118:OMY131120 OWU131118:OWU131120 PGQ131118:PGQ131120 PQM131118:PQM131120 QAI131118:QAI131120 QKE131118:QKE131120 QUA131118:QUA131120 RDW131118:RDW131120 RNS131118:RNS131120 RXO131118:RXO131120 SHK131118:SHK131120 SRG131118:SRG131120 TBC131118:TBC131120 TKY131118:TKY131120 TUU131118:TUU131120 UEQ131118:UEQ131120 UOM131118:UOM131120 UYI131118:UYI131120 VIE131118:VIE131120 VSA131118:VSA131120 WBW131118:WBW131120 WLS131118:WLS131120 WVO131118:WVO131120 G196654:G196656 JC196654:JC196656 SY196654:SY196656 ACU196654:ACU196656 AMQ196654:AMQ196656 AWM196654:AWM196656 BGI196654:BGI196656 BQE196654:BQE196656 CAA196654:CAA196656 CJW196654:CJW196656 CTS196654:CTS196656 DDO196654:DDO196656 DNK196654:DNK196656 DXG196654:DXG196656 EHC196654:EHC196656 EQY196654:EQY196656 FAU196654:FAU196656 FKQ196654:FKQ196656 FUM196654:FUM196656 GEI196654:GEI196656 GOE196654:GOE196656 GYA196654:GYA196656 HHW196654:HHW196656 HRS196654:HRS196656 IBO196654:IBO196656 ILK196654:ILK196656 IVG196654:IVG196656 JFC196654:JFC196656 JOY196654:JOY196656 JYU196654:JYU196656 KIQ196654:KIQ196656 KSM196654:KSM196656 LCI196654:LCI196656 LME196654:LME196656 LWA196654:LWA196656 MFW196654:MFW196656 MPS196654:MPS196656 MZO196654:MZO196656 NJK196654:NJK196656 NTG196654:NTG196656 ODC196654:ODC196656 OMY196654:OMY196656 OWU196654:OWU196656 PGQ196654:PGQ196656 PQM196654:PQM196656 QAI196654:QAI196656 QKE196654:QKE196656 QUA196654:QUA196656 RDW196654:RDW196656 RNS196654:RNS196656 RXO196654:RXO196656 SHK196654:SHK196656 SRG196654:SRG196656 TBC196654:TBC196656 TKY196654:TKY196656 TUU196654:TUU196656 UEQ196654:UEQ196656 UOM196654:UOM196656 UYI196654:UYI196656 VIE196654:VIE196656 VSA196654:VSA196656 WBW196654:WBW196656 WLS196654:WLS196656 WVO196654:WVO196656 G262190:G262192 JC262190:JC262192 SY262190:SY262192 ACU262190:ACU262192 AMQ262190:AMQ262192 AWM262190:AWM262192 BGI262190:BGI262192 BQE262190:BQE262192 CAA262190:CAA262192 CJW262190:CJW262192 CTS262190:CTS262192 DDO262190:DDO262192 DNK262190:DNK262192 DXG262190:DXG262192 EHC262190:EHC262192 EQY262190:EQY262192 FAU262190:FAU262192 FKQ262190:FKQ262192 FUM262190:FUM262192 GEI262190:GEI262192 GOE262190:GOE262192 GYA262190:GYA262192 HHW262190:HHW262192 HRS262190:HRS262192 IBO262190:IBO262192 ILK262190:ILK262192 IVG262190:IVG262192 JFC262190:JFC262192 JOY262190:JOY262192 JYU262190:JYU262192 KIQ262190:KIQ262192 KSM262190:KSM262192 LCI262190:LCI262192 LME262190:LME262192 LWA262190:LWA262192 MFW262190:MFW262192 MPS262190:MPS262192 MZO262190:MZO262192 NJK262190:NJK262192 NTG262190:NTG262192 ODC262190:ODC262192 OMY262190:OMY262192 OWU262190:OWU262192 PGQ262190:PGQ262192 PQM262190:PQM262192 QAI262190:QAI262192 QKE262190:QKE262192 QUA262190:QUA262192 RDW262190:RDW262192 RNS262190:RNS262192 RXO262190:RXO262192 SHK262190:SHK262192 SRG262190:SRG262192 TBC262190:TBC262192 TKY262190:TKY262192 TUU262190:TUU262192 UEQ262190:UEQ262192 UOM262190:UOM262192 UYI262190:UYI262192 VIE262190:VIE262192 VSA262190:VSA262192 WBW262190:WBW262192 WLS262190:WLS262192 WVO262190:WVO262192 G327726:G327728 JC327726:JC327728 SY327726:SY327728 ACU327726:ACU327728 AMQ327726:AMQ327728 AWM327726:AWM327728 BGI327726:BGI327728 BQE327726:BQE327728 CAA327726:CAA327728 CJW327726:CJW327728 CTS327726:CTS327728 DDO327726:DDO327728 DNK327726:DNK327728 DXG327726:DXG327728 EHC327726:EHC327728 EQY327726:EQY327728 FAU327726:FAU327728 FKQ327726:FKQ327728 FUM327726:FUM327728 GEI327726:GEI327728 GOE327726:GOE327728 GYA327726:GYA327728 HHW327726:HHW327728 HRS327726:HRS327728 IBO327726:IBO327728 ILK327726:ILK327728 IVG327726:IVG327728 JFC327726:JFC327728 JOY327726:JOY327728 JYU327726:JYU327728 KIQ327726:KIQ327728 KSM327726:KSM327728 LCI327726:LCI327728 LME327726:LME327728 LWA327726:LWA327728 MFW327726:MFW327728 MPS327726:MPS327728 MZO327726:MZO327728 NJK327726:NJK327728 NTG327726:NTG327728 ODC327726:ODC327728 OMY327726:OMY327728 OWU327726:OWU327728 PGQ327726:PGQ327728 PQM327726:PQM327728 QAI327726:QAI327728 QKE327726:QKE327728 QUA327726:QUA327728 RDW327726:RDW327728 RNS327726:RNS327728 RXO327726:RXO327728 SHK327726:SHK327728 SRG327726:SRG327728 TBC327726:TBC327728 TKY327726:TKY327728 TUU327726:TUU327728 UEQ327726:UEQ327728 UOM327726:UOM327728 UYI327726:UYI327728 VIE327726:VIE327728 VSA327726:VSA327728 WBW327726:WBW327728 WLS327726:WLS327728 WVO327726:WVO327728 G393262:G393264 JC393262:JC393264 SY393262:SY393264 ACU393262:ACU393264 AMQ393262:AMQ393264 AWM393262:AWM393264 BGI393262:BGI393264 BQE393262:BQE393264 CAA393262:CAA393264 CJW393262:CJW393264 CTS393262:CTS393264 DDO393262:DDO393264 DNK393262:DNK393264 DXG393262:DXG393264 EHC393262:EHC393264 EQY393262:EQY393264 FAU393262:FAU393264 FKQ393262:FKQ393264 FUM393262:FUM393264 GEI393262:GEI393264 GOE393262:GOE393264 GYA393262:GYA393264 HHW393262:HHW393264 HRS393262:HRS393264 IBO393262:IBO393264 ILK393262:ILK393264 IVG393262:IVG393264 JFC393262:JFC393264 JOY393262:JOY393264 JYU393262:JYU393264 KIQ393262:KIQ393264 KSM393262:KSM393264 LCI393262:LCI393264 LME393262:LME393264 LWA393262:LWA393264 MFW393262:MFW393264 MPS393262:MPS393264 MZO393262:MZO393264 NJK393262:NJK393264 NTG393262:NTG393264 ODC393262:ODC393264 OMY393262:OMY393264 OWU393262:OWU393264 PGQ393262:PGQ393264 PQM393262:PQM393264 QAI393262:QAI393264 QKE393262:QKE393264 QUA393262:QUA393264 RDW393262:RDW393264 RNS393262:RNS393264 RXO393262:RXO393264 SHK393262:SHK393264 SRG393262:SRG393264 TBC393262:TBC393264 TKY393262:TKY393264 TUU393262:TUU393264 UEQ393262:UEQ393264 UOM393262:UOM393264 UYI393262:UYI393264 VIE393262:VIE393264 VSA393262:VSA393264 WBW393262:WBW393264 WLS393262:WLS393264 WVO393262:WVO393264 G458798:G458800 JC458798:JC458800 SY458798:SY458800 ACU458798:ACU458800 AMQ458798:AMQ458800 AWM458798:AWM458800 BGI458798:BGI458800 BQE458798:BQE458800 CAA458798:CAA458800 CJW458798:CJW458800 CTS458798:CTS458800 DDO458798:DDO458800 DNK458798:DNK458800 DXG458798:DXG458800 EHC458798:EHC458800 EQY458798:EQY458800 FAU458798:FAU458800 FKQ458798:FKQ458800 FUM458798:FUM458800 GEI458798:GEI458800 GOE458798:GOE458800 GYA458798:GYA458800 HHW458798:HHW458800 HRS458798:HRS458800 IBO458798:IBO458800 ILK458798:ILK458800 IVG458798:IVG458800 JFC458798:JFC458800 JOY458798:JOY458800 JYU458798:JYU458800 KIQ458798:KIQ458800 KSM458798:KSM458800 LCI458798:LCI458800 LME458798:LME458800 LWA458798:LWA458800 MFW458798:MFW458800 MPS458798:MPS458800 MZO458798:MZO458800 NJK458798:NJK458800 NTG458798:NTG458800 ODC458798:ODC458800 OMY458798:OMY458800 OWU458798:OWU458800 PGQ458798:PGQ458800 PQM458798:PQM458800 QAI458798:QAI458800 QKE458798:QKE458800 QUA458798:QUA458800 RDW458798:RDW458800 RNS458798:RNS458800 RXO458798:RXO458800 SHK458798:SHK458800 SRG458798:SRG458800 TBC458798:TBC458800 TKY458798:TKY458800 TUU458798:TUU458800 UEQ458798:UEQ458800 UOM458798:UOM458800 UYI458798:UYI458800 VIE458798:VIE458800 VSA458798:VSA458800 WBW458798:WBW458800 WLS458798:WLS458800 WVO458798:WVO458800 G524334:G524336 JC524334:JC524336 SY524334:SY524336 ACU524334:ACU524336 AMQ524334:AMQ524336 AWM524334:AWM524336 BGI524334:BGI524336 BQE524334:BQE524336 CAA524334:CAA524336 CJW524334:CJW524336 CTS524334:CTS524336 DDO524334:DDO524336 DNK524334:DNK524336 DXG524334:DXG524336 EHC524334:EHC524336 EQY524334:EQY524336 FAU524334:FAU524336 FKQ524334:FKQ524336 FUM524334:FUM524336 GEI524334:GEI524336 GOE524334:GOE524336 GYA524334:GYA524336 HHW524334:HHW524336 HRS524334:HRS524336 IBO524334:IBO524336 ILK524334:ILK524336 IVG524334:IVG524336 JFC524334:JFC524336 JOY524334:JOY524336 JYU524334:JYU524336 KIQ524334:KIQ524336 KSM524334:KSM524336 LCI524334:LCI524336 LME524334:LME524336 LWA524334:LWA524336 MFW524334:MFW524336 MPS524334:MPS524336 MZO524334:MZO524336 NJK524334:NJK524336 NTG524334:NTG524336 ODC524334:ODC524336 OMY524334:OMY524336 OWU524334:OWU524336 PGQ524334:PGQ524336 PQM524334:PQM524336 QAI524334:QAI524336 QKE524334:QKE524336 QUA524334:QUA524336 RDW524334:RDW524336 RNS524334:RNS524336 RXO524334:RXO524336 SHK524334:SHK524336 SRG524334:SRG524336 TBC524334:TBC524336 TKY524334:TKY524336 TUU524334:TUU524336 UEQ524334:UEQ524336 UOM524334:UOM524336 UYI524334:UYI524336 VIE524334:VIE524336 VSA524334:VSA524336 WBW524334:WBW524336 WLS524334:WLS524336 WVO524334:WVO524336 G589870:G589872 JC589870:JC589872 SY589870:SY589872 ACU589870:ACU589872 AMQ589870:AMQ589872 AWM589870:AWM589872 BGI589870:BGI589872 BQE589870:BQE589872 CAA589870:CAA589872 CJW589870:CJW589872 CTS589870:CTS589872 DDO589870:DDO589872 DNK589870:DNK589872 DXG589870:DXG589872 EHC589870:EHC589872 EQY589870:EQY589872 FAU589870:FAU589872 FKQ589870:FKQ589872 FUM589870:FUM589872 GEI589870:GEI589872 GOE589870:GOE589872 GYA589870:GYA589872 HHW589870:HHW589872 HRS589870:HRS589872 IBO589870:IBO589872 ILK589870:ILK589872 IVG589870:IVG589872 JFC589870:JFC589872 JOY589870:JOY589872 JYU589870:JYU589872 KIQ589870:KIQ589872 KSM589870:KSM589872 LCI589870:LCI589872 LME589870:LME589872 LWA589870:LWA589872 MFW589870:MFW589872 MPS589870:MPS589872 MZO589870:MZO589872 NJK589870:NJK589872 NTG589870:NTG589872 ODC589870:ODC589872 OMY589870:OMY589872 OWU589870:OWU589872 PGQ589870:PGQ589872 PQM589870:PQM589872 QAI589870:QAI589872 QKE589870:QKE589872 QUA589870:QUA589872 RDW589870:RDW589872 RNS589870:RNS589872 RXO589870:RXO589872 SHK589870:SHK589872 SRG589870:SRG589872 TBC589870:TBC589872 TKY589870:TKY589872 TUU589870:TUU589872 UEQ589870:UEQ589872 UOM589870:UOM589872 UYI589870:UYI589872 VIE589870:VIE589872 VSA589870:VSA589872 WBW589870:WBW589872 WLS589870:WLS589872 WVO589870:WVO589872 G655406:G655408 JC655406:JC655408 SY655406:SY655408 ACU655406:ACU655408 AMQ655406:AMQ655408 AWM655406:AWM655408 BGI655406:BGI655408 BQE655406:BQE655408 CAA655406:CAA655408 CJW655406:CJW655408 CTS655406:CTS655408 DDO655406:DDO655408 DNK655406:DNK655408 DXG655406:DXG655408 EHC655406:EHC655408 EQY655406:EQY655408 FAU655406:FAU655408 FKQ655406:FKQ655408 FUM655406:FUM655408 GEI655406:GEI655408 GOE655406:GOE655408 GYA655406:GYA655408 HHW655406:HHW655408 HRS655406:HRS655408 IBO655406:IBO655408 ILK655406:ILK655408 IVG655406:IVG655408 JFC655406:JFC655408 JOY655406:JOY655408 JYU655406:JYU655408 KIQ655406:KIQ655408 KSM655406:KSM655408 LCI655406:LCI655408 LME655406:LME655408 LWA655406:LWA655408 MFW655406:MFW655408 MPS655406:MPS655408 MZO655406:MZO655408 NJK655406:NJK655408 NTG655406:NTG655408 ODC655406:ODC655408 OMY655406:OMY655408 OWU655406:OWU655408 PGQ655406:PGQ655408 PQM655406:PQM655408 QAI655406:QAI655408 QKE655406:QKE655408 QUA655406:QUA655408 RDW655406:RDW655408 RNS655406:RNS655408 RXO655406:RXO655408 SHK655406:SHK655408 SRG655406:SRG655408 TBC655406:TBC655408 TKY655406:TKY655408 TUU655406:TUU655408 UEQ655406:UEQ655408 UOM655406:UOM655408 UYI655406:UYI655408 VIE655406:VIE655408 VSA655406:VSA655408 WBW655406:WBW655408 WLS655406:WLS655408 WVO655406:WVO655408 G720942:G720944 JC720942:JC720944 SY720942:SY720944 ACU720942:ACU720944 AMQ720942:AMQ720944 AWM720942:AWM720944 BGI720942:BGI720944 BQE720942:BQE720944 CAA720942:CAA720944 CJW720942:CJW720944 CTS720942:CTS720944 DDO720942:DDO720944 DNK720942:DNK720944 DXG720942:DXG720944 EHC720942:EHC720944 EQY720942:EQY720944 FAU720942:FAU720944 FKQ720942:FKQ720944 FUM720942:FUM720944 GEI720942:GEI720944 GOE720942:GOE720944 GYA720942:GYA720944 HHW720942:HHW720944 HRS720942:HRS720944 IBO720942:IBO720944 ILK720942:ILK720944 IVG720942:IVG720944 JFC720942:JFC720944 JOY720942:JOY720944 JYU720942:JYU720944 KIQ720942:KIQ720944 KSM720942:KSM720944 LCI720942:LCI720944 LME720942:LME720944 LWA720942:LWA720944 MFW720942:MFW720944 MPS720942:MPS720944 MZO720942:MZO720944 NJK720942:NJK720944 NTG720942:NTG720944 ODC720942:ODC720944 OMY720942:OMY720944 OWU720942:OWU720944 PGQ720942:PGQ720944 PQM720942:PQM720944 QAI720942:QAI720944 QKE720942:QKE720944 QUA720942:QUA720944 RDW720942:RDW720944 RNS720942:RNS720944 RXO720942:RXO720944 SHK720942:SHK720944 SRG720942:SRG720944 TBC720942:TBC720944 TKY720942:TKY720944 TUU720942:TUU720944 UEQ720942:UEQ720944 UOM720942:UOM720944 UYI720942:UYI720944 VIE720942:VIE720944 VSA720942:VSA720944 WBW720942:WBW720944 WLS720942:WLS720944 WVO720942:WVO720944 G786478:G786480 JC786478:JC786480 SY786478:SY786480 ACU786478:ACU786480 AMQ786478:AMQ786480 AWM786478:AWM786480 BGI786478:BGI786480 BQE786478:BQE786480 CAA786478:CAA786480 CJW786478:CJW786480 CTS786478:CTS786480 DDO786478:DDO786480 DNK786478:DNK786480 DXG786478:DXG786480 EHC786478:EHC786480 EQY786478:EQY786480 FAU786478:FAU786480 FKQ786478:FKQ786480 FUM786478:FUM786480 GEI786478:GEI786480 GOE786478:GOE786480 GYA786478:GYA786480 HHW786478:HHW786480 HRS786478:HRS786480 IBO786478:IBO786480 ILK786478:ILK786480 IVG786478:IVG786480 JFC786478:JFC786480 JOY786478:JOY786480 JYU786478:JYU786480 KIQ786478:KIQ786480 KSM786478:KSM786480 LCI786478:LCI786480 LME786478:LME786480 LWA786478:LWA786480 MFW786478:MFW786480 MPS786478:MPS786480 MZO786478:MZO786480 NJK786478:NJK786480 NTG786478:NTG786480 ODC786478:ODC786480 OMY786478:OMY786480 OWU786478:OWU786480 PGQ786478:PGQ786480 PQM786478:PQM786480 QAI786478:QAI786480 QKE786478:QKE786480 QUA786478:QUA786480 RDW786478:RDW786480 RNS786478:RNS786480 RXO786478:RXO786480 SHK786478:SHK786480 SRG786478:SRG786480 TBC786478:TBC786480 TKY786478:TKY786480 TUU786478:TUU786480 UEQ786478:UEQ786480 UOM786478:UOM786480 UYI786478:UYI786480 VIE786478:VIE786480 VSA786478:VSA786480 WBW786478:WBW786480 WLS786478:WLS786480 WVO786478:WVO786480 G852014:G852016 JC852014:JC852016 SY852014:SY852016 ACU852014:ACU852016 AMQ852014:AMQ852016 AWM852014:AWM852016 BGI852014:BGI852016 BQE852014:BQE852016 CAA852014:CAA852016 CJW852014:CJW852016 CTS852014:CTS852016 DDO852014:DDO852016 DNK852014:DNK852016 DXG852014:DXG852016 EHC852014:EHC852016 EQY852014:EQY852016 FAU852014:FAU852016 FKQ852014:FKQ852016 FUM852014:FUM852016 GEI852014:GEI852016 GOE852014:GOE852016 GYA852014:GYA852016 HHW852014:HHW852016 HRS852014:HRS852016 IBO852014:IBO852016 ILK852014:ILK852016 IVG852014:IVG852016 JFC852014:JFC852016 JOY852014:JOY852016 JYU852014:JYU852016 KIQ852014:KIQ852016 KSM852014:KSM852016 LCI852014:LCI852016 LME852014:LME852016 LWA852014:LWA852016 MFW852014:MFW852016 MPS852014:MPS852016 MZO852014:MZO852016 NJK852014:NJK852016 NTG852014:NTG852016 ODC852014:ODC852016 OMY852014:OMY852016 OWU852014:OWU852016 PGQ852014:PGQ852016 PQM852014:PQM852016 QAI852014:QAI852016 QKE852014:QKE852016 QUA852014:QUA852016 RDW852014:RDW852016 RNS852014:RNS852016 RXO852014:RXO852016 SHK852014:SHK852016 SRG852014:SRG852016 TBC852014:TBC852016 TKY852014:TKY852016 TUU852014:TUU852016 UEQ852014:UEQ852016 UOM852014:UOM852016 UYI852014:UYI852016 VIE852014:VIE852016 VSA852014:VSA852016 WBW852014:WBW852016 WLS852014:WLS852016 WVO852014:WVO852016 G917550:G917552 JC917550:JC917552 SY917550:SY917552 ACU917550:ACU917552 AMQ917550:AMQ917552 AWM917550:AWM917552 BGI917550:BGI917552 BQE917550:BQE917552 CAA917550:CAA917552 CJW917550:CJW917552 CTS917550:CTS917552 DDO917550:DDO917552 DNK917550:DNK917552 DXG917550:DXG917552 EHC917550:EHC917552 EQY917550:EQY917552 FAU917550:FAU917552 FKQ917550:FKQ917552 FUM917550:FUM917552 GEI917550:GEI917552 GOE917550:GOE917552 GYA917550:GYA917552 HHW917550:HHW917552 HRS917550:HRS917552 IBO917550:IBO917552 ILK917550:ILK917552 IVG917550:IVG917552 JFC917550:JFC917552 JOY917550:JOY917552 JYU917550:JYU917552 KIQ917550:KIQ917552 KSM917550:KSM917552 LCI917550:LCI917552 LME917550:LME917552 LWA917550:LWA917552 MFW917550:MFW917552 MPS917550:MPS917552 MZO917550:MZO917552 NJK917550:NJK917552 NTG917550:NTG917552 ODC917550:ODC917552 OMY917550:OMY917552 OWU917550:OWU917552 PGQ917550:PGQ917552 PQM917550:PQM917552 QAI917550:QAI917552 QKE917550:QKE917552 QUA917550:QUA917552 RDW917550:RDW917552 RNS917550:RNS917552 RXO917550:RXO917552 SHK917550:SHK917552 SRG917550:SRG917552 TBC917550:TBC917552 TKY917550:TKY917552 TUU917550:TUU917552 UEQ917550:UEQ917552 UOM917550:UOM917552 UYI917550:UYI917552 VIE917550:VIE917552 VSA917550:VSA917552 WBW917550:WBW917552 WLS917550:WLS917552 WVO917550:WVO917552 G983086:G983088 JC983086:JC983088 SY983086:SY983088 ACU983086:ACU983088 AMQ983086:AMQ983088 AWM983086:AWM983088 BGI983086:BGI983088 BQE983086:BQE983088 CAA983086:CAA983088 CJW983086:CJW983088 CTS983086:CTS983088 DDO983086:DDO983088 DNK983086:DNK983088 DXG983086:DXG983088 EHC983086:EHC983088 EQY983086:EQY983088 FAU983086:FAU983088 FKQ983086:FKQ983088 FUM983086:FUM983088 GEI983086:GEI983088 GOE983086:GOE983088 GYA983086:GYA983088 HHW983086:HHW983088 HRS983086:HRS983088 IBO983086:IBO983088 ILK983086:ILK983088 IVG983086:IVG983088 JFC983086:JFC983088 JOY983086:JOY983088 JYU983086:JYU983088 KIQ983086:KIQ983088 KSM983086:KSM983088 LCI983086:LCI983088 LME983086:LME983088 LWA983086:LWA983088 MFW983086:MFW983088 MPS983086:MPS983088 MZO983086:MZO983088 NJK983086:NJK983088 NTG983086:NTG983088 ODC983086:ODC983088 OMY983086:OMY983088 OWU983086:OWU983088 PGQ983086:PGQ983088 PQM983086:PQM983088 QAI983086:QAI983088 QKE983086:QKE983088 QUA983086:QUA983088 RDW983086:RDW983088 RNS983086:RNS983088 RXO983086:RXO983088 SHK983086:SHK983088 SRG983086:SRG983088 TBC983086:TBC983088 TKY983086:TKY983088 TUU983086:TUU983088 UEQ983086:UEQ983088 UOM983086:UOM983088 UYI983086:UYI983088 VIE983086:VIE983088 VSA983086:VSA983088 WBW983086:WBW983088 WLS983086:WLS983088 WVO983086:WVO983088"/>
  </dataValidations>
  <printOptions horizontalCentered="1"/>
  <pageMargins left="0.23622047244094491" right="0.31496062992125984" top="0.35433070866141736" bottom="0.55118110236220474" header="0.15748031496062992" footer="0.19685039370078741"/>
  <pageSetup paperSize="9" scale="67" fitToHeight="0" orientation="landscape" r:id="rId1"/>
  <headerFooter alignWithMargins="0">
    <oddHeader xml:space="preserve">&amp;C                                                                                                                      </oddHeader>
    <oddFooter xml:space="preserve">&amp;C
&amp;".VnTimeH,Regular"
&amp;P/&amp;N&amp;".VnTime,  Italic"&amp;8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2"/>
  <sheetViews>
    <sheetView zoomScale="70" zoomScaleNormal="70" workbookViewId="0">
      <pane xSplit="2" ySplit="8" topLeftCell="C51" activePane="bottomRight" state="frozen"/>
      <selection activeCell="D18" sqref="D18"/>
      <selection pane="topRight" activeCell="D18" sqref="D18"/>
      <selection pane="bottomLeft" activeCell="D18" sqref="D18"/>
      <selection pane="bottomRight" activeCell="B58" sqref="B58"/>
    </sheetView>
  </sheetViews>
  <sheetFormatPr defaultRowHeight="15.75" outlineLevelCol="1"/>
  <cols>
    <col min="1" max="1" width="5.109375" style="548" customWidth="1"/>
    <col min="2" max="2" width="73.6640625" style="548" customWidth="1"/>
    <col min="3" max="4" width="13.77734375" style="548" customWidth="1"/>
    <col min="5" max="5" width="13.77734375" style="548" hidden="1" customWidth="1" outlineLevel="1"/>
    <col min="6" max="6" width="15" style="548" hidden="1" customWidth="1" outlineLevel="1"/>
    <col min="7" max="7" width="13.77734375" style="548" hidden="1" customWidth="1" outlineLevel="1"/>
    <col min="8" max="8" width="13.6640625" style="581" customWidth="1" collapsed="1"/>
    <col min="9" max="9" width="12" style="581" customWidth="1"/>
    <col min="10" max="10" width="19.6640625" style="548" hidden="1" customWidth="1" outlineLevel="1"/>
    <col min="11" max="11" width="15.33203125" style="548" hidden="1" customWidth="1" outlineLevel="1"/>
    <col min="12" max="12" width="9" style="548" collapsed="1"/>
    <col min="13" max="256" width="9" style="548"/>
    <col min="257" max="257" width="5.109375" style="548" customWidth="1"/>
    <col min="258" max="258" width="73.6640625" style="548" customWidth="1"/>
    <col min="259" max="260" width="13.77734375" style="548" customWidth="1"/>
    <col min="261" max="263" width="0" style="548" hidden="1" customWidth="1"/>
    <col min="264" max="264" width="13.6640625" style="548" customWidth="1"/>
    <col min="265" max="265" width="12" style="548" customWidth="1"/>
    <col min="266" max="267" width="0" style="548" hidden="1" customWidth="1"/>
    <col min="268" max="512" width="9" style="548"/>
    <col min="513" max="513" width="5.109375" style="548" customWidth="1"/>
    <col min="514" max="514" width="73.6640625" style="548" customWidth="1"/>
    <col min="515" max="516" width="13.77734375" style="548" customWidth="1"/>
    <col min="517" max="519" width="0" style="548" hidden="1" customWidth="1"/>
    <col min="520" max="520" width="13.6640625" style="548" customWidth="1"/>
    <col min="521" max="521" width="12" style="548" customWidth="1"/>
    <col min="522" max="523" width="0" style="548" hidden="1" customWidth="1"/>
    <col min="524" max="768" width="9" style="548"/>
    <col min="769" max="769" width="5.109375" style="548" customWidth="1"/>
    <col min="770" max="770" width="73.6640625" style="548" customWidth="1"/>
    <col min="771" max="772" width="13.77734375" style="548" customWidth="1"/>
    <col min="773" max="775" width="0" style="548" hidden="1" customWidth="1"/>
    <col min="776" max="776" width="13.6640625" style="548" customWidth="1"/>
    <col min="777" max="777" width="12" style="548" customWidth="1"/>
    <col min="778" max="779" width="0" style="548" hidden="1" customWidth="1"/>
    <col min="780" max="1024" width="9" style="548"/>
    <col min="1025" max="1025" width="5.109375" style="548" customWidth="1"/>
    <col min="1026" max="1026" width="73.6640625" style="548" customWidth="1"/>
    <col min="1027" max="1028" width="13.77734375" style="548" customWidth="1"/>
    <col min="1029" max="1031" width="0" style="548" hidden="1" customWidth="1"/>
    <col min="1032" max="1032" width="13.6640625" style="548" customWidth="1"/>
    <col min="1033" max="1033" width="12" style="548" customWidth="1"/>
    <col min="1034" max="1035" width="0" style="548" hidden="1" customWidth="1"/>
    <col min="1036" max="1280" width="9" style="548"/>
    <col min="1281" max="1281" width="5.109375" style="548" customWidth="1"/>
    <col min="1282" max="1282" width="73.6640625" style="548" customWidth="1"/>
    <col min="1283" max="1284" width="13.77734375" style="548" customWidth="1"/>
    <col min="1285" max="1287" width="0" style="548" hidden="1" customWidth="1"/>
    <col min="1288" max="1288" width="13.6640625" style="548" customWidth="1"/>
    <col min="1289" max="1289" width="12" style="548" customWidth="1"/>
    <col min="1290" max="1291" width="0" style="548" hidden="1" customWidth="1"/>
    <col min="1292" max="1536" width="9" style="548"/>
    <col min="1537" max="1537" width="5.109375" style="548" customWidth="1"/>
    <col min="1538" max="1538" width="73.6640625" style="548" customWidth="1"/>
    <col min="1539" max="1540" width="13.77734375" style="548" customWidth="1"/>
    <col min="1541" max="1543" width="0" style="548" hidden="1" customWidth="1"/>
    <col min="1544" max="1544" width="13.6640625" style="548" customWidth="1"/>
    <col min="1545" max="1545" width="12" style="548" customWidth="1"/>
    <col min="1546" max="1547" width="0" style="548" hidden="1" customWidth="1"/>
    <col min="1548" max="1792" width="9" style="548"/>
    <col min="1793" max="1793" width="5.109375" style="548" customWidth="1"/>
    <col min="1794" max="1794" width="73.6640625" style="548" customWidth="1"/>
    <col min="1795" max="1796" width="13.77734375" style="548" customWidth="1"/>
    <col min="1797" max="1799" width="0" style="548" hidden="1" customWidth="1"/>
    <col min="1800" max="1800" width="13.6640625" style="548" customWidth="1"/>
    <col min="1801" max="1801" width="12" style="548" customWidth="1"/>
    <col min="1802" max="1803" width="0" style="548" hidden="1" customWidth="1"/>
    <col min="1804" max="2048" width="9" style="548"/>
    <col min="2049" max="2049" width="5.109375" style="548" customWidth="1"/>
    <col min="2050" max="2050" width="73.6640625" style="548" customWidth="1"/>
    <col min="2051" max="2052" width="13.77734375" style="548" customWidth="1"/>
    <col min="2053" max="2055" width="0" style="548" hidden="1" customWidth="1"/>
    <col min="2056" max="2056" width="13.6640625" style="548" customWidth="1"/>
    <col min="2057" max="2057" width="12" style="548" customWidth="1"/>
    <col min="2058" max="2059" width="0" style="548" hidden="1" customWidth="1"/>
    <col min="2060" max="2304" width="9" style="548"/>
    <col min="2305" max="2305" width="5.109375" style="548" customWidth="1"/>
    <col min="2306" max="2306" width="73.6640625" style="548" customWidth="1"/>
    <col min="2307" max="2308" width="13.77734375" style="548" customWidth="1"/>
    <col min="2309" max="2311" width="0" style="548" hidden="1" customWidth="1"/>
    <col min="2312" max="2312" width="13.6640625" style="548" customWidth="1"/>
    <col min="2313" max="2313" width="12" style="548" customWidth="1"/>
    <col min="2314" max="2315" width="0" style="548" hidden="1" customWidth="1"/>
    <col min="2316" max="2560" width="9" style="548"/>
    <col min="2561" max="2561" width="5.109375" style="548" customWidth="1"/>
    <col min="2562" max="2562" width="73.6640625" style="548" customWidth="1"/>
    <col min="2563" max="2564" width="13.77734375" style="548" customWidth="1"/>
    <col min="2565" max="2567" width="0" style="548" hidden="1" customWidth="1"/>
    <col min="2568" max="2568" width="13.6640625" style="548" customWidth="1"/>
    <col min="2569" max="2569" width="12" style="548" customWidth="1"/>
    <col min="2570" max="2571" width="0" style="548" hidden="1" customWidth="1"/>
    <col min="2572" max="2816" width="9" style="548"/>
    <col min="2817" max="2817" width="5.109375" style="548" customWidth="1"/>
    <col min="2818" max="2818" width="73.6640625" style="548" customWidth="1"/>
    <col min="2819" max="2820" width="13.77734375" style="548" customWidth="1"/>
    <col min="2821" max="2823" width="0" style="548" hidden="1" customWidth="1"/>
    <col min="2824" max="2824" width="13.6640625" style="548" customWidth="1"/>
    <col min="2825" max="2825" width="12" style="548" customWidth="1"/>
    <col min="2826" max="2827" width="0" style="548" hidden="1" customWidth="1"/>
    <col min="2828" max="3072" width="9" style="548"/>
    <col min="3073" max="3073" width="5.109375" style="548" customWidth="1"/>
    <col min="3074" max="3074" width="73.6640625" style="548" customWidth="1"/>
    <col min="3075" max="3076" width="13.77734375" style="548" customWidth="1"/>
    <col min="3077" max="3079" width="0" style="548" hidden="1" customWidth="1"/>
    <col min="3080" max="3080" width="13.6640625" style="548" customWidth="1"/>
    <col min="3081" max="3081" width="12" style="548" customWidth="1"/>
    <col min="3082" max="3083" width="0" style="548" hidden="1" customWidth="1"/>
    <col min="3084" max="3328" width="9" style="548"/>
    <col min="3329" max="3329" width="5.109375" style="548" customWidth="1"/>
    <col min="3330" max="3330" width="73.6640625" style="548" customWidth="1"/>
    <col min="3331" max="3332" width="13.77734375" style="548" customWidth="1"/>
    <col min="3333" max="3335" width="0" style="548" hidden="1" customWidth="1"/>
    <col min="3336" max="3336" width="13.6640625" style="548" customWidth="1"/>
    <col min="3337" max="3337" width="12" style="548" customWidth="1"/>
    <col min="3338" max="3339" width="0" style="548" hidden="1" customWidth="1"/>
    <col min="3340" max="3584" width="9" style="548"/>
    <col min="3585" max="3585" width="5.109375" style="548" customWidth="1"/>
    <col min="3586" max="3586" width="73.6640625" style="548" customWidth="1"/>
    <col min="3587" max="3588" width="13.77734375" style="548" customWidth="1"/>
    <col min="3589" max="3591" width="0" style="548" hidden="1" customWidth="1"/>
    <col min="3592" max="3592" width="13.6640625" style="548" customWidth="1"/>
    <col min="3593" max="3593" width="12" style="548" customWidth="1"/>
    <col min="3594" max="3595" width="0" style="548" hidden="1" customWidth="1"/>
    <col min="3596" max="3840" width="9" style="548"/>
    <col min="3841" max="3841" width="5.109375" style="548" customWidth="1"/>
    <col min="3842" max="3842" width="73.6640625" style="548" customWidth="1"/>
    <col min="3843" max="3844" width="13.77734375" style="548" customWidth="1"/>
    <col min="3845" max="3847" width="0" style="548" hidden="1" customWidth="1"/>
    <col min="3848" max="3848" width="13.6640625" style="548" customWidth="1"/>
    <col min="3849" max="3849" width="12" style="548" customWidth="1"/>
    <col min="3850" max="3851" width="0" style="548" hidden="1" customWidth="1"/>
    <col min="3852" max="4096" width="9" style="548"/>
    <col min="4097" max="4097" width="5.109375" style="548" customWidth="1"/>
    <col min="4098" max="4098" width="73.6640625" style="548" customWidth="1"/>
    <col min="4099" max="4100" width="13.77734375" style="548" customWidth="1"/>
    <col min="4101" max="4103" width="0" style="548" hidden="1" customWidth="1"/>
    <col min="4104" max="4104" width="13.6640625" style="548" customWidth="1"/>
    <col min="4105" max="4105" width="12" style="548" customWidth="1"/>
    <col min="4106" max="4107" width="0" style="548" hidden="1" customWidth="1"/>
    <col min="4108" max="4352" width="9" style="548"/>
    <col min="4353" max="4353" width="5.109375" style="548" customWidth="1"/>
    <col min="4354" max="4354" width="73.6640625" style="548" customWidth="1"/>
    <col min="4355" max="4356" width="13.77734375" style="548" customWidth="1"/>
    <col min="4357" max="4359" width="0" style="548" hidden="1" customWidth="1"/>
    <col min="4360" max="4360" width="13.6640625" style="548" customWidth="1"/>
    <col min="4361" max="4361" width="12" style="548" customWidth="1"/>
    <col min="4362" max="4363" width="0" style="548" hidden="1" customWidth="1"/>
    <col min="4364" max="4608" width="9" style="548"/>
    <col min="4609" max="4609" width="5.109375" style="548" customWidth="1"/>
    <col min="4610" max="4610" width="73.6640625" style="548" customWidth="1"/>
    <col min="4611" max="4612" width="13.77734375" style="548" customWidth="1"/>
    <col min="4613" max="4615" width="0" style="548" hidden="1" customWidth="1"/>
    <col min="4616" max="4616" width="13.6640625" style="548" customWidth="1"/>
    <col min="4617" max="4617" width="12" style="548" customWidth="1"/>
    <col min="4618" max="4619" width="0" style="548" hidden="1" customWidth="1"/>
    <col min="4620" max="4864" width="9" style="548"/>
    <col min="4865" max="4865" width="5.109375" style="548" customWidth="1"/>
    <col min="4866" max="4866" width="73.6640625" style="548" customWidth="1"/>
    <col min="4867" max="4868" width="13.77734375" style="548" customWidth="1"/>
    <col min="4869" max="4871" width="0" style="548" hidden="1" customWidth="1"/>
    <col min="4872" max="4872" width="13.6640625" style="548" customWidth="1"/>
    <col min="4873" max="4873" width="12" style="548" customWidth="1"/>
    <col min="4874" max="4875" width="0" style="548" hidden="1" customWidth="1"/>
    <col min="4876" max="5120" width="9" style="548"/>
    <col min="5121" max="5121" width="5.109375" style="548" customWidth="1"/>
    <col min="5122" max="5122" width="73.6640625" style="548" customWidth="1"/>
    <col min="5123" max="5124" width="13.77734375" style="548" customWidth="1"/>
    <col min="5125" max="5127" width="0" style="548" hidden="1" customWidth="1"/>
    <col min="5128" max="5128" width="13.6640625" style="548" customWidth="1"/>
    <col min="5129" max="5129" width="12" style="548" customWidth="1"/>
    <col min="5130" max="5131" width="0" style="548" hidden="1" customWidth="1"/>
    <col min="5132" max="5376" width="9" style="548"/>
    <col min="5377" max="5377" width="5.109375" style="548" customWidth="1"/>
    <col min="5378" max="5378" width="73.6640625" style="548" customWidth="1"/>
    <col min="5379" max="5380" width="13.77734375" style="548" customWidth="1"/>
    <col min="5381" max="5383" width="0" style="548" hidden="1" customWidth="1"/>
    <col min="5384" max="5384" width="13.6640625" style="548" customWidth="1"/>
    <col min="5385" max="5385" width="12" style="548" customWidth="1"/>
    <col min="5386" max="5387" width="0" style="548" hidden="1" customWidth="1"/>
    <col min="5388" max="5632" width="9" style="548"/>
    <col min="5633" max="5633" width="5.109375" style="548" customWidth="1"/>
    <col min="5634" max="5634" width="73.6640625" style="548" customWidth="1"/>
    <col min="5635" max="5636" width="13.77734375" style="548" customWidth="1"/>
    <col min="5637" max="5639" width="0" style="548" hidden="1" customWidth="1"/>
    <col min="5640" max="5640" width="13.6640625" style="548" customWidth="1"/>
    <col min="5641" max="5641" width="12" style="548" customWidth="1"/>
    <col min="5642" max="5643" width="0" style="548" hidden="1" customWidth="1"/>
    <col min="5644" max="5888" width="9" style="548"/>
    <col min="5889" max="5889" width="5.109375" style="548" customWidth="1"/>
    <col min="5890" max="5890" width="73.6640625" style="548" customWidth="1"/>
    <col min="5891" max="5892" width="13.77734375" style="548" customWidth="1"/>
    <col min="5893" max="5895" width="0" style="548" hidden="1" customWidth="1"/>
    <col min="5896" max="5896" width="13.6640625" style="548" customWidth="1"/>
    <col min="5897" max="5897" width="12" style="548" customWidth="1"/>
    <col min="5898" max="5899" width="0" style="548" hidden="1" customWidth="1"/>
    <col min="5900" max="6144" width="9" style="548"/>
    <col min="6145" max="6145" width="5.109375" style="548" customWidth="1"/>
    <col min="6146" max="6146" width="73.6640625" style="548" customWidth="1"/>
    <col min="6147" max="6148" width="13.77734375" style="548" customWidth="1"/>
    <col min="6149" max="6151" width="0" style="548" hidden="1" customWidth="1"/>
    <col min="6152" max="6152" width="13.6640625" style="548" customWidth="1"/>
    <col min="6153" max="6153" width="12" style="548" customWidth="1"/>
    <col min="6154" max="6155" width="0" style="548" hidden="1" customWidth="1"/>
    <col min="6156" max="6400" width="9" style="548"/>
    <col min="6401" max="6401" width="5.109375" style="548" customWidth="1"/>
    <col min="6402" max="6402" width="73.6640625" style="548" customWidth="1"/>
    <col min="6403" max="6404" width="13.77734375" style="548" customWidth="1"/>
    <col min="6405" max="6407" width="0" style="548" hidden="1" customWidth="1"/>
    <col min="6408" max="6408" width="13.6640625" style="548" customWidth="1"/>
    <col min="6409" max="6409" width="12" style="548" customWidth="1"/>
    <col min="6410" max="6411" width="0" style="548" hidden="1" customWidth="1"/>
    <col min="6412" max="6656" width="9" style="548"/>
    <col min="6657" max="6657" width="5.109375" style="548" customWidth="1"/>
    <col min="6658" max="6658" width="73.6640625" style="548" customWidth="1"/>
    <col min="6659" max="6660" width="13.77734375" style="548" customWidth="1"/>
    <col min="6661" max="6663" width="0" style="548" hidden="1" customWidth="1"/>
    <col min="6664" max="6664" width="13.6640625" style="548" customWidth="1"/>
    <col min="6665" max="6665" width="12" style="548" customWidth="1"/>
    <col min="6666" max="6667" width="0" style="548" hidden="1" customWidth="1"/>
    <col min="6668" max="6912" width="9" style="548"/>
    <col min="6913" max="6913" width="5.109375" style="548" customWidth="1"/>
    <col min="6914" max="6914" width="73.6640625" style="548" customWidth="1"/>
    <col min="6915" max="6916" width="13.77734375" style="548" customWidth="1"/>
    <col min="6917" max="6919" width="0" style="548" hidden="1" customWidth="1"/>
    <col min="6920" max="6920" width="13.6640625" style="548" customWidth="1"/>
    <col min="6921" max="6921" width="12" style="548" customWidth="1"/>
    <col min="6922" max="6923" width="0" style="548" hidden="1" customWidth="1"/>
    <col min="6924" max="7168" width="9" style="548"/>
    <col min="7169" max="7169" width="5.109375" style="548" customWidth="1"/>
    <col min="7170" max="7170" width="73.6640625" style="548" customWidth="1"/>
    <col min="7171" max="7172" width="13.77734375" style="548" customWidth="1"/>
    <col min="7173" max="7175" width="0" style="548" hidden="1" customWidth="1"/>
    <col min="7176" max="7176" width="13.6640625" style="548" customWidth="1"/>
    <col min="7177" max="7177" width="12" style="548" customWidth="1"/>
    <col min="7178" max="7179" width="0" style="548" hidden="1" customWidth="1"/>
    <col min="7180" max="7424" width="9" style="548"/>
    <col min="7425" max="7425" width="5.109375" style="548" customWidth="1"/>
    <col min="7426" max="7426" width="73.6640625" style="548" customWidth="1"/>
    <col min="7427" max="7428" width="13.77734375" style="548" customWidth="1"/>
    <col min="7429" max="7431" width="0" style="548" hidden="1" customWidth="1"/>
    <col min="7432" max="7432" width="13.6640625" style="548" customWidth="1"/>
    <col min="7433" max="7433" width="12" style="548" customWidth="1"/>
    <col min="7434" max="7435" width="0" style="548" hidden="1" customWidth="1"/>
    <col min="7436" max="7680" width="9" style="548"/>
    <col min="7681" max="7681" width="5.109375" style="548" customWidth="1"/>
    <col min="7682" max="7682" width="73.6640625" style="548" customWidth="1"/>
    <col min="7683" max="7684" width="13.77734375" style="548" customWidth="1"/>
    <col min="7685" max="7687" width="0" style="548" hidden="1" customWidth="1"/>
    <col min="7688" max="7688" width="13.6640625" style="548" customWidth="1"/>
    <col min="7689" max="7689" width="12" style="548" customWidth="1"/>
    <col min="7690" max="7691" width="0" style="548" hidden="1" customWidth="1"/>
    <col min="7692" max="7936" width="9" style="548"/>
    <col min="7937" max="7937" width="5.109375" style="548" customWidth="1"/>
    <col min="7938" max="7938" width="73.6640625" style="548" customWidth="1"/>
    <col min="7939" max="7940" width="13.77734375" style="548" customWidth="1"/>
    <col min="7941" max="7943" width="0" style="548" hidden="1" customWidth="1"/>
    <col min="7944" max="7944" width="13.6640625" style="548" customWidth="1"/>
    <col min="7945" max="7945" width="12" style="548" customWidth="1"/>
    <col min="7946" max="7947" width="0" style="548" hidden="1" customWidth="1"/>
    <col min="7948" max="8192" width="9" style="548"/>
    <col min="8193" max="8193" width="5.109375" style="548" customWidth="1"/>
    <col min="8194" max="8194" width="73.6640625" style="548" customWidth="1"/>
    <col min="8195" max="8196" width="13.77734375" style="548" customWidth="1"/>
    <col min="8197" max="8199" width="0" style="548" hidden="1" customWidth="1"/>
    <col min="8200" max="8200" width="13.6640625" style="548" customWidth="1"/>
    <col min="8201" max="8201" width="12" style="548" customWidth="1"/>
    <col min="8202" max="8203" width="0" style="548" hidden="1" customWidth="1"/>
    <col min="8204" max="8448" width="9" style="548"/>
    <col min="8449" max="8449" width="5.109375" style="548" customWidth="1"/>
    <col min="8450" max="8450" width="73.6640625" style="548" customWidth="1"/>
    <col min="8451" max="8452" width="13.77734375" style="548" customWidth="1"/>
    <col min="8453" max="8455" width="0" style="548" hidden="1" customWidth="1"/>
    <col min="8456" max="8456" width="13.6640625" style="548" customWidth="1"/>
    <col min="8457" max="8457" width="12" style="548" customWidth="1"/>
    <col min="8458" max="8459" width="0" style="548" hidden="1" customWidth="1"/>
    <col min="8460" max="8704" width="9" style="548"/>
    <col min="8705" max="8705" width="5.109375" style="548" customWidth="1"/>
    <col min="8706" max="8706" width="73.6640625" style="548" customWidth="1"/>
    <col min="8707" max="8708" width="13.77734375" style="548" customWidth="1"/>
    <col min="8709" max="8711" width="0" style="548" hidden="1" customWidth="1"/>
    <col min="8712" max="8712" width="13.6640625" style="548" customWidth="1"/>
    <col min="8713" max="8713" width="12" style="548" customWidth="1"/>
    <col min="8714" max="8715" width="0" style="548" hidden="1" customWidth="1"/>
    <col min="8716" max="8960" width="9" style="548"/>
    <col min="8961" max="8961" width="5.109375" style="548" customWidth="1"/>
    <col min="8962" max="8962" width="73.6640625" style="548" customWidth="1"/>
    <col min="8963" max="8964" width="13.77734375" style="548" customWidth="1"/>
    <col min="8965" max="8967" width="0" style="548" hidden="1" customWidth="1"/>
    <col min="8968" max="8968" width="13.6640625" style="548" customWidth="1"/>
    <col min="8969" max="8969" width="12" style="548" customWidth="1"/>
    <col min="8970" max="8971" width="0" style="548" hidden="1" customWidth="1"/>
    <col min="8972" max="9216" width="9" style="548"/>
    <col min="9217" max="9217" width="5.109375" style="548" customWidth="1"/>
    <col min="9218" max="9218" width="73.6640625" style="548" customWidth="1"/>
    <col min="9219" max="9220" width="13.77734375" style="548" customWidth="1"/>
    <col min="9221" max="9223" width="0" style="548" hidden="1" customWidth="1"/>
    <col min="9224" max="9224" width="13.6640625" style="548" customWidth="1"/>
    <col min="9225" max="9225" width="12" style="548" customWidth="1"/>
    <col min="9226" max="9227" width="0" style="548" hidden="1" customWidth="1"/>
    <col min="9228" max="9472" width="9" style="548"/>
    <col min="9473" max="9473" width="5.109375" style="548" customWidth="1"/>
    <col min="9474" max="9474" width="73.6640625" style="548" customWidth="1"/>
    <col min="9475" max="9476" width="13.77734375" style="548" customWidth="1"/>
    <col min="9477" max="9479" width="0" style="548" hidden="1" customWidth="1"/>
    <col min="9480" max="9480" width="13.6640625" style="548" customWidth="1"/>
    <col min="9481" max="9481" width="12" style="548" customWidth="1"/>
    <col min="9482" max="9483" width="0" style="548" hidden="1" customWidth="1"/>
    <col min="9484" max="9728" width="9" style="548"/>
    <col min="9729" max="9729" width="5.109375" style="548" customWidth="1"/>
    <col min="9730" max="9730" width="73.6640625" style="548" customWidth="1"/>
    <col min="9731" max="9732" width="13.77734375" style="548" customWidth="1"/>
    <col min="9733" max="9735" width="0" style="548" hidden="1" customWidth="1"/>
    <col min="9736" max="9736" width="13.6640625" style="548" customWidth="1"/>
    <col min="9737" max="9737" width="12" style="548" customWidth="1"/>
    <col min="9738" max="9739" width="0" style="548" hidden="1" customWidth="1"/>
    <col min="9740" max="9984" width="9" style="548"/>
    <col min="9985" max="9985" width="5.109375" style="548" customWidth="1"/>
    <col min="9986" max="9986" width="73.6640625" style="548" customWidth="1"/>
    <col min="9987" max="9988" width="13.77734375" style="548" customWidth="1"/>
    <col min="9989" max="9991" width="0" style="548" hidden="1" customWidth="1"/>
    <col min="9992" max="9992" width="13.6640625" style="548" customWidth="1"/>
    <col min="9993" max="9993" width="12" style="548" customWidth="1"/>
    <col min="9994" max="9995" width="0" style="548" hidden="1" customWidth="1"/>
    <col min="9996" max="10240" width="9" style="548"/>
    <col min="10241" max="10241" width="5.109375" style="548" customWidth="1"/>
    <col min="10242" max="10242" width="73.6640625" style="548" customWidth="1"/>
    <col min="10243" max="10244" width="13.77734375" style="548" customWidth="1"/>
    <col min="10245" max="10247" width="0" style="548" hidden="1" customWidth="1"/>
    <col min="10248" max="10248" width="13.6640625" style="548" customWidth="1"/>
    <col min="10249" max="10249" width="12" style="548" customWidth="1"/>
    <col min="10250" max="10251" width="0" style="548" hidden="1" customWidth="1"/>
    <col min="10252" max="10496" width="9" style="548"/>
    <col min="10497" max="10497" width="5.109375" style="548" customWidth="1"/>
    <col min="10498" max="10498" width="73.6640625" style="548" customWidth="1"/>
    <col min="10499" max="10500" width="13.77734375" style="548" customWidth="1"/>
    <col min="10501" max="10503" width="0" style="548" hidden="1" customWidth="1"/>
    <col min="10504" max="10504" width="13.6640625" style="548" customWidth="1"/>
    <col min="10505" max="10505" width="12" style="548" customWidth="1"/>
    <col min="10506" max="10507" width="0" style="548" hidden="1" customWidth="1"/>
    <col min="10508" max="10752" width="9" style="548"/>
    <col min="10753" max="10753" width="5.109375" style="548" customWidth="1"/>
    <col min="10754" max="10754" width="73.6640625" style="548" customWidth="1"/>
    <col min="10755" max="10756" width="13.77734375" style="548" customWidth="1"/>
    <col min="10757" max="10759" width="0" style="548" hidden="1" customWidth="1"/>
    <col min="10760" max="10760" width="13.6640625" style="548" customWidth="1"/>
    <col min="10761" max="10761" width="12" style="548" customWidth="1"/>
    <col min="10762" max="10763" width="0" style="548" hidden="1" customWidth="1"/>
    <col min="10764" max="11008" width="9" style="548"/>
    <col min="11009" max="11009" width="5.109375" style="548" customWidth="1"/>
    <col min="11010" max="11010" width="73.6640625" style="548" customWidth="1"/>
    <col min="11011" max="11012" width="13.77734375" style="548" customWidth="1"/>
    <col min="11013" max="11015" width="0" style="548" hidden="1" customWidth="1"/>
    <col min="11016" max="11016" width="13.6640625" style="548" customWidth="1"/>
    <col min="11017" max="11017" width="12" style="548" customWidth="1"/>
    <col min="11018" max="11019" width="0" style="548" hidden="1" customWidth="1"/>
    <col min="11020" max="11264" width="9" style="548"/>
    <col min="11265" max="11265" width="5.109375" style="548" customWidth="1"/>
    <col min="11266" max="11266" width="73.6640625" style="548" customWidth="1"/>
    <col min="11267" max="11268" width="13.77734375" style="548" customWidth="1"/>
    <col min="11269" max="11271" width="0" style="548" hidden="1" customWidth="1"/>
    <col min="11272" max="11272" width="13.6640625" style="548" customWidth="1"/>
    <col min="11273" max="11273" width="12" style="548" customWidth="1"/>
    <col min="11274" max="11275" width="0" style="548" hidden="1" customWidth="1"/>
    <col min="11276" max="11520" width="9" style="548"/>
    <col min="11521" max="11521" width="5.109375" style="548" customWidth="1"/>
    <col min="11522" max="11522" width="73.6640625" style="548" customWidth="1"/>
    <col min="11523" max="11524" width="13.77734375" style="548" customWidth="1"/>
    <col min="11525" max="11527" width="0" style="548" hidden="1" customWidth="1"/>
    <col min="11528" max="11528" width="13.6640625" style="548" customWidth="1"/>
    <col min="11529" max="11529" width="12" style="548" customWidth="1"/>
    <col min="11530" max="11531" width="0" style="548" hidden="1" customWidth="1"/>
    <col min="11532" max="11776" width="9" style="548"/>
    <col min="11777" max="11777" width="5.109375" style="548" customWidth="1"/>
    <col min="11778" max="11778" width="73.6640625" style="548" customWidth="1"/>
    <col min="11779" max="11780" width="13.77734375" style="548" customWidth="1"/>
    <col min="11781" max="11783" width="0" style="548" hidden="1" customWidth="1"/>
    <col min="11784" max="11784" width="13.6640625" style="548" customWidth="1"/>
    <col min="11785" max="11785" width="12" style="548" customWidth="1"/>
    <col min="11786" max="11787" width="0" style="548" hidden="1" customWidth="1"/>
    <col min="11788" max="12032" width="9" style="548"/>
    <col min="12033" max="12033" width="5.109375" style="548" customWidth="1"/>
    <col min="12034" max="12034" width="73.6640625" style="548" customWidth="1"/>
    <col min="12035" max="12036" width="13.77734375" style="548" customWidth="1"/>
    <col min="12037" max="12039" width="0" style="548" hidden="1" customWidth="1"/>
    <col min="12040" max="12040" width="13.6640625" style="548" customWidth="1"/>
    <col min="12041" max="12041" width="12" style="548" customWidth="1"/>
    <col min="12042" max="12043" width="0" style="548" hidden="1" customWidth="1"/>
    <col min="12044" max="12288" width="9" style="548"/>
    <col min="12289" max="12289" width="5.109375" style="548" customWidth="1"/>
    <col min="12290" max="12290" width="73.6640625" style="548" customWidth="1"/>
    <col min="12291" max="12292" width="13.77734375" style="548" customWidth="1"/>
    <col min="12293" max="12295" width="0" style="548" hidden="1" customWidth="1"/>
    <col min="12296" max="12296" width="13.6640625" style="548" customWidth="1"/>
    <col min="12297" max="12297" width="12" style="548" customWidth="1"/>
    <col min="12298" max="12299" width="0" style="548" hidden="1" customWidth="1"/>
    <col min="12300" max="12544" width="9" style="548"/>
    <col min="12545" max="12545" width="5.109375" style="548" customWidth="1"/>
    <col min="12546" max="12546" width="73.6640625" style="548" customWidth="1"/>
    <col min="12547" max="12548" width="13.77734375" style="548" customWidth="1"/>
    <col min="12549" max="12551" width="0" style="548" hidden="1" customWidth="1"/>
    <col min="12552" max="12552" width="13.6640625" style="548" customWidth="1"/>
    <col min="12553" max="12553" width="12" style="548" customWidth="1"/>
    <col min="12554" max="12555" width="0" style="548" hidden="1" customWidth="1"/>
    <col min="12556" max="12800" width="9" style="548"/>
    <col min="12801" max="12801" width="5.109375" style="548" customWidth="1"/>
    <col min="12802" max="12802" width="73.6640625" style="548" customWidth="1"/>
    <col min="12803" max="12804" width="13.77734375" style="548" customWidth="1"/>
    <col min="12805" max="12807" width="0" style="548" hidden="1" customWidth="1"/>
    <col min="12808" max="12808" width="13.6640625" style="548" customWidth="1"/>
    <col min="12809" max="12809" width="12" style="548" customWidth="1"/>
    <col min="12810" max="12811" width="0" style="548" hidden="1" customWidth="1"/>
    <col min="12812" max="13056" width="9" style="548"/>
    <col min="13057" max="13057" width="5.109375" style="548" customWidth="1"/>
    <col min="13058" max="13058" width="73.6640625" style="548" customWidth="1"/>
    <col min="13059" max="13060" width="13.77734375" style="548" customWidth="1"/>
    <col min="13061" max="13063" width="0" style="548" hidden="1" customWidth="1"/>
    <col min="13064" max="13064" width="13.6640625" style="548" customWidth="1"/>
    <col min="13065" max="13065" width="12" style="548" customWidth="1"/>
    <col min="13066" max="13067" width="0" style="548" hidden="1" customWidth="1"/>
    <col min="13068" max="13312" width="9" style="548"/>
    <col min="13313" max="13313" width="5.109375" style="548" customWidth="1"/>
    <col min="13314" max="13314" width="73.6640625" style="548" customWidth="1"/>
    <col min="13315" max="13316" width="13.77734375" style="548" customWidth="1"/>
    <col min="13317" max="13319" width="0" style="548" hidden="1" customWidth="1"/>
    <col min="13320" max="13320" width="13.6640625" style="548" customWidth="1"/>
    <col min="13321" max="13321" width="12" style="548" customWidth="1"/>
    <col min="13322" max="13323" width="0" style="548" hidden="1" customWidth="1"/>
    <col min="13324" max="13568" width="9" style="548"/>
    <col min="13569" max="13569" width="5.109375" style="548" customWidth="1"/>
    <col min="13570" max="13570" width="73.6640625" style="548" customWidth="1"/>
    <col min="13571" max="13572" width="13.77734375" style="548" customWidth="1"/>
    <col min="13573" max="13575" width="0" style="548" hidden="1" customWidth="1"/>
    <col min="13576" max="13576" width="13.6640625" style="548" customWidth="1"/>
    <col min="13577" max="13577" width="12" style="548" customWidth="1"/>
    <col min="13578" max="13579" width="0" style="548" hidden="1" customWidth="1"/>
    <col min="13580" max="13824" width="9" style="548"/>
    <col min="13825" max="13825" width="5.109375" style="548" customWidth="1"/>
    <col min="13826" max="13826" width="73.6640625" style="548" customWidth="1"/>
    <col min="13827" max="13828" width="13.77734375" style="548" customWidth="1"/>
    <col min="13829" max="13831" width="0" style="548" hidden="1" customWidth="1"/>
    <col min="13832" max="13832" width="13.6640625" style="548" customWidth="1"/>
    <col min="13833" max="13833" width="12" style="548" customWidth="1"/>
    <col min="13834" max="13835" width="0" style="548" hidden="1" customWidth="1"/>
    <col min="13836" max="14080" width="9" style="548"/>
    <col min="14081" max="14081" width="5.109375" style="548" customWidth="1"/>
    <col min="14082" max="14082" width="73.6640625" style="548" customWidth="1"/>
    <col min="14083" max="14084" width="13.77734375" style="548" customWidth="1"/>
    <col min="14085" max="14087" width="0" style="548" hidden="1" customWidth="1"/>
    <col min="14088" max="14088" width="13.6640625" style="548" customWidth="1"/>
    <col min="14089" max="14089" width="12" style="548" customWidth="1"/>
    <col min="14090" max="14091" width="0" style="548" hidden="1" customWidth="1"/>
    <col min="14092" max="14336" width="9" style="548"/>
    <col min="14337" max="14337" width="5.109375" style="548" customWidth="1"/>
    <col min="14338" max="14338" width="73.6640625" style="548" customWidth="1"/>
    <col min="14339" max="14340" width="13.77734375" style="548" customWidth="1"/>
    <col min="14341" max="14343" width="0" style="548" hidden="1" customWidth="1"/>
    <col min="14344" max="14344" width="13.6640625" style="548" customWidth="1"/>
    <col min="14345" max="14345" width="12" style="548" customWidth="1"/>
    <col min="14346" max="14347" width="0" style="548" hidden="1" customWidth="1"/>
    <col min="14348" max="14592" width="9" style="548"/>
    <col min="14593" max="14593" width="5.109375" style="548" customWidth="1"/>
    <col min="14594" max="14594" width="73.6640625" style="548" customWidth="1"/>
    <col min="14595" max="14596" width="13.77734375" style="548" customWidth="1"/>
    <col min="14597" max="14599" width="0" style="548" hidden="1" customWidth="1"/>
    <col min="14600" max="14600" width="13.6640625" style="548" customWidth="1"/>
    <col min="14601" max="14601" width="12" style="548" customWidth="1"/>
    <col min="14602" max="14603" width="0" style="548" hidden="1" customWidth="1"/>
    <col min="14604" max="14848" width="9" style="548"/>
    <col min="14849" max="14849" width="5.109375" style="548" customWidth="1"/>
    <col min="14850" max="14850" width="73.6640625" style="548" customWidth="1"/>
    <col min="14851" max="14852" width="13.77734375" style="548" customWidth="1"/>
    <col min="14853" max="14855" width="0" style="548" hidden="1" customWidth="1"/>
    <col min="14856" max="14856" width="13.6640625" style="548" customWidth="1"/>
    <col min="14857" max="14857" width="12" style="548" customWidth="1"/>
    <col min="14858" max="14859" width="0" style="548" hidden="1" customWidth="1"/>
    <col min="14860" max="15104" width="9" style="548"/>
    <col min="15105" max="15105" width="5.109375" style="548" customWidth="1"/>
    <col min="15106" max="15106" width="73.6640625" style="548" customWidth="1"/>
    <col min="15107" max="15108" width="13.77734375" style="548" customWidth="1"/>
    <col min="15109" max="15111" width="0" style="548" hidden="1" customWidth="1"/>
    <col min="15112" max="15112" width="13.6640625" style="548" customWidth="1"/>
    <col min="15113" max="15113" width="12" style="548" customWidth="1"/>
    <col min="15114" max="15115" width="0" style="548" hidden="1" customWidth="1"/>
    <col min="15116" max="15360" width="9" style="548"/>
    <col min="15361" max="15361" width="5.109375" style="548" customWidth="1"/>
    <col min="15362" max="15362" width="73.6640625" style="548" customWidth="1"/>
    <col min="15363" max="15364" width="13.77734375" style="548" customWidth="1"/>
    <col min="15365" max="15367" width="0" style="548" hidden="1" customWidth="1"/>
    <col min="15368" max="15368" width="13.6640625" style="548" customWidth="1"/>
    <col min="15369" max="15369" width="12" style="548" customWidth="1"/>
    <col min="15370" max="15371" width="0" style="548" hidden="1" customWidth="1"/>
    <col min="15372" max="15616" width="9" style="548"/>
    <col min="15617" max="15617" width="5.109375" style="548" customWidth="1"/>
    <col min="15618" max="15618" width="73.6640625" style="548" customWidth="1"/>
    <col min="15619" max="15620" width="13.77734375" style="548" customWidth="1"/>
    <col min="15621" max="15623" width="0" style="548" hidden="1" customWidth="1"/>
    <col min="15624" max="15624" width="13.6640625" style="548" customWidth="1"/>
    <col min="15625" max="15625" width="12" style="548" customWidth="1"/>
    <col min="15626" max="15627" width="0" style="548" hidden="1" customWidth="1"/>
    <col min="15628" max="15872" width="9" style="548"/>
    <col min="15873" max="15873" width="5.109375" style="548" customWidth="1"/>
    <col min="15874" max="15874" width="73.6640625" style="548" customWidth="1"/>
    <col min="15875" max="15876" width="13.77734375" style="548" customWidth="1"/>
    <col min="15877" max="15879" width="0" style="548" hidden="1" customWidth="1"/>
    <col min="15880" max="15880" width="13.6640625" style="548" customWidth="1"/>
    <col min="15881" max="15881" width="12" style="548" customWidth="1"/>
    <col min="15882" max="15883" width="0" style="548" hidden="1" customWidth="1"/>
    <col min="15884" max="16128" width="9" style="548"/>
    <col min="16129" max="16129" width="5.109375" style="548" customWidth="1"/>
    <col min="16130" max="16130" width="73.6640625" style="548" customWidth="1"/>
    <col min="16131" max="16132" width="13.77734375" style="548" customWidth="1"/>
    <col min="16133" max="16135" width="0" style="548" hidden="1" customWidth="1"/>
    <col min="16136" max="16136" width="13.6640625" style="548" customWidth="1"/>
    <col min="16137" max="16137" width="12" style="548" customWidth="1"/>
    <col min="16138" max="16139" width="0" style="548" hidden="1" customWidth="1"/>
    <col min="16140" max="16384" width="9" style="548"/>
  </cols>
  <sheetData>
    <row r="1" spans="1:11" ht="21" customHeight="1">
      <c r="A1" s="544"/>
      <c r="B1" s="544"/>
      <c r="C1" s="545"/>
      <c r="D1" s="546"/>
      <c r="E1" s="546"/>
      <c r="F1" s="546"/>
      <c r="G1" s="546"/>
      <c r="H1" s="547"/>
      <c r="I1" s="547" t="s">
        <v>650</v>
      </c>
    </row>
    <row r="2" spans="1:11" ht="21" customHeight="1">
      <c r="A2" s="858" t="s">
        <v>651</v>
      </c>
      <c r="B2" s="858"/>
      <c r="C2" s="858"/>
      <c r="D2" s="858"/>
      <c r="E2" s="858"/>
      <c r="F2" s="858"/>
      <c r="G2" s="858"/>
      <c r="H2" s="858"/>
      <c r="I2" s="858"/>
    </row>
    <row r="3" spans="1:11" ht="21" customHeight="1">
      <c r="A3" s="859" t="s">
        <v>652</v>
      </c>
      <c r="B3" s="859"/>
      <c r="C3" s="859"/>
      <c r="D3" s="859"/>
      <c r="E3" s="859"/>
      <c r="F3" s="859"/>
      <c r="G3" s="859"/>
      <c r="H3" s="859"/>
      <c r="I3" s="859"/>
    </row>
    <row r="4" spans="1:11" ht="19.5" customHeight="1">
      <c r="A4" s="549"/>
      <c r="B4" s="549"/>
      <c r="C4" s="550"/>
      <c r="D4" s="860" t="s">
        <v>0</v>
      </c>
      <c r="E4" s="860"/>
      <c r="F4" s="860"/>
      <c r="G4" s="860"/>
      <c r="H4" s="860"/>
      <c r="I4" s="860"/>
      <c r="J4" s="551"/>
    </row>
    <row r="5" spans="1:11" s="553" customFormat="1" ht="23.25" customHeight="1">
      <c r="A5" s="861" t="s">
        <v>78</v>
      </c>
      <c r="B5" s="861" t="s">
        <v>2</v>
      </c>
      <c r="C5" s="862" t="s">
        <v>412</v>
      </c>
      <c r="D5" s="862" t="s">
        <v>463</v>
      </c>
      <c r="E5" s="863" t="s">
        <v>75</v>
      </c>
      <c r="F5" s="864"/>
      <c r="G5" s="865"/>
      <c r="H5" s="861" t="s">
        <v>1</v>
      </c>
      <c r="I5" s="861"/>
      <c r="J5" s="552"/>
    </row>
    <row r="6" spans="1:11" s="553" customFormat="1" ht="23.25" customHeight="1">
      <c r="A6" s="861"/>
      <c r="B6" s="861"/>
      <c r="C6" s="862"/>
      <c r="D6" s="862"/>
      <c r="E6" s="866" t="s">
        <v>653</v>
      </c>
      <c r="F6" s="866" t="s">
        <v>654</v>
      </c>
      <c r="G6" s="866" t="s">
        <v>655</v>
      </c>
      <c r="H6" s="868" t="s">
        <v>3</v>
      </c>
      <c r="I6" s="866" t="s">
        <v>80</v>
      </c>
    </row>
    <row r="7" spans="1:11" s="553" customFormat="1" ht="54.75" customHeight="1">
      <c r="A7" s="861"/>
      <c r="B7" s="861"/>
      <c r="C7" s="862"/>
      <c r="D7" s="862"/>
      <c r="E7" s="867"/>
      <c r="F7" s="867"/>
      <c r="G7" s="867"/>
      <c r="H7" s="869"/>
      <c r="I7" s="867"/>
      <c r="J7" s="552"/>
    </row>
    <row r="8" spans="1:11" s="556" customFormat="1" ht="17.25" customHeight="1">
      <c r="A8" s="554" t="s">
        <v>4</v>
      </c>
      <c r="B8" s="554" t="s">
        <v>5</v>
      </c>
      <c r="C8" s="554">
        <v>1</v>
      </c>
      <c r="D8" s="554">
        <f>C8+1</f>
        <v>2</v>
      </c>
      <c r="E8" s="554"/>
      <c r="F8" s="554"/>
      <c r="G8" s="554"/>
      <c r="H8" s="554" t="s">
        <v>6</v>
      </c>
      <c r="I8" s="554" t="s">
        <v>7</v>
      </c>
      <c r="J8" s="555"/>
    </row>
    <row r="9" spans="1:11" s="562" customFormat="1" ht="19.5" customHeight="1">
      <c r="A9" s="557"/>
      <c r="B9" s="558" t="s">
        <v>34</v>
      </c>
      <c r="C9" s="559">
        <f t="shared" ref="C9:H9" si="0">C10+C11+C50</f>
        <v>0</v>
      </c>
      <c r="D9" s="559">
        <f t="shared" si="0"/>
        <v>0</v>
      </c>
      <c r="E9" s="559">
        <f t="shared" si="0"/>
        <v>0</v>
      </c>
      <c r="F9" s="559">
        <f t="shared" si="0"/>
        <v>0</v>
      </c>
      <c r="G9" s="559">
        <f t="shared" si="0"/>
        <v>0</v>
      </c>
      <c r="H9" s="559">
        <f t="shared" si="0"/>
        <v>0</v>
      </c>
      <c r="I9" s="560" t="e">
        <f>D9/C9%</f>
        <v>#DIV/0!</v>
      </c>
      <c r="J9" s="561">
        <f>D9-[9]PL22!G10</f>
        <v>-5995177.4077320006</v>
      </c>
      <c r="K9" s="561">
        <f>D9-D10</f>
        <v>0</v>
      </c>
    </row>
    <row r="10" spans="1:11" s="562" customFormat="1" ht="19.5" customHeight="1">
      <c r="A10" s="563" t="s">
        <v>4</v>
      </c>
      <c r="B10" s="564" t="s">
        <v>656</v>
      </c>
      <c r="C10" s="565"/>
      <c r="D10" s="565">
        <f>E10+F10+G10</f>
        <v>0</v>
      </c>
      <c r="E10" s="565">
        <f>C10</f>
        <v>0</v>
      </c>
      <c r="F10" s="565"/>
      <c r="G10" s="565"/>
      <c r="H10" s="566">
        <f>D10-C10</f>
        <v>0</v>
      </c>
      <c r="I10" s="560" t="e">
        <f>D10/C10%</f>
        <v>#DIV/0!</v>
      </c>
      <c r="J10" s="561"/>
    </row>
    <row r="11" spans="1:11" s="562" customFormat="1" ht="19.5" customHeight="1">
      <c r="A11" s="563" t="s">
        <v>5</v>
      </c>
      <c r="B11" s="564" t="s">
        <v>657</v>
      </c>
      <c r="C11" s="565">
        <f t="shared" ref="C11:H11" si="1">C12+C29+C43+C44+C45+C46+C47+C48+C49</f>
        <v>0</v>
      </c>
      <c r="D11" s="565">
        <f t="shared" si="1"/>
        <v>0</v>
      </c>
      <c r="E11" s="565">
        <f t="shared" si="1"/>
        <v>0</v>
      </c>
      <c r="F11" s="565">
        <f t="shared" si="1"/>
        <v>0</v>
      </c>
      <c r="G11" s="565">
        <f t="shared" si="1"/>
        <v>0</v>
      </c>
      <c r="H11" s="565">
        <f t="shared" si="1"/>
        <v>0</v>
      </c>
      <c r="I11" s="560" t="e">
        <f>D11/C11%</f>
        <v>#DIV/0!</v>
      </c>
      <c r="J11" s="561">
        <f>D11-[9]PL22!G11</f>
        <v>-3410372.4077320006</v>
      </c>
    </row>
    <row r="12" spans="1:11" s="562" customFormat="1" ht="19.5" customHeight="1">
      <c r="A12" s="563" t="s">
        <v>8</v>
      </c>
      <c r="B12" s="564" t="s">
        <v>55</v>
      </c>
      <c r="C12" s="565">
        <f t="shared" ref="C12:H12" si="2">C13+C27+C28</f>
        <v>0</v>
      </c>
      <c r="D12" s="565"/>
      <c r="E12" s="565">
        <f t="shared" si="2"/>
        <v>0</v>
      </c>
      <c r="F12" s="565">
        <f t="shared" si="2"/>
        <v>0</v>
      </c>
      <c r="G12" s="565">
        <f t="shared" si="2"/>
        <v>0</v>
      </c>
      <c r="H12" s="565">
        <f t="shared" si="2"/>
        <v>0</v>
      </c>
      <c r="I12" s="567" t="e">
        <f>D12/C12%</f>
        <v>#DIV/0!</v>
      </c>
      <c r="J12" s="568"/>
    </row>
    <row r="13" spans="1:11" s="572" customFormat="1" ht="19.5" customHeight="1">
      <c r="A13" s="569">
        <v>1</v>
      </c>
      <c r="B13" s="570" t="s">
        <v>37</v>
      </c>
      <c r="C13" s="571">
        <f t="shared" ref="C13:H13" si="3">SUM(C14:C26)</f>
        <v>0</v>
      </c>
      <c r="D13" s="571">
        <f t="shared" si="3"/>
        <v>0</v>
      </c>
      <c r="E13" s="571">
        <f t="shared" si="3"/>
        <v>0</v>
      </c>
      <c r="F13" s="571">
        <f t="shared" si="3"/>
        <v>0</v>
      </c>
      <c r="G13" s="571">
        <f t="shared" si="3"/>
        <v>0</v>
      </c>
      <c r="H13" s="571">
        <f t="shared" si="3"/>
        <v>0</v>
      </c>
      <c r="I13" s="567" t="e">
        <f t="shared" ref="I13:I26" si="4">D13/C13%</f>
        <v>#DIV/0!</v>
      </c>
    </row>
    <row r="14" spans="1:11" s="572" customFormat="1" ht="19.5" customHeight="1">
      <c r="A14" s="573" t="s">
        <v>12</v>
      </c>
      <c r="B14" s="570" t="s">
        <v>56</v>
      </c>
      <c r="C14" s="571"/>
      <c r="D14" s="571"/>
      <c r="E14" s="571"/>
      <c r="F14" s="571"/>
      <c r="G14" s="571"/>
      <c r="H14" s="574">
        <f>D14-C14</f>
        <v>0</v>
      </c>
      <c r="I14" s="567" t="e">
        <f t="shared" si="4"/>
        <v>#DIV/0!</v>
      </c>
    </row>
    <row r="15" spans="1:11" s="572" customFormat="1" ht="19.5" customHeight="1">
      <c r="A15" s="573" t="s">
        <v>12</v>
      </c>
      <c r="B15" s="570" t="s">
        <v>57</v>
      </c>
      <c r="C15" s="571"/>
      <c r="D15" s="571"/>
      <c r="E15" s="571"/>
      <c r="F15" s="571"/>
      <c r="G15" s="571"/>
      <c r="H15" s="574">
        <f t="shared" ref="H15:H24" si="5">D15-C15</f>
        <v>0</v>
      </c>
      <c r="I15" s="567"/>
    </row>
    <row r="16" spans="1:11" s="572" customFormat="1" ht="19.5" customHeight="1">
      <c r="A16" s="573" t="s">
        <v>12</v>
      </c>
      <c r="B16" s="47" t="s">
        <v>60</v>
      </c>
      <c r="C16" s="571"/>
      <c r="D16" s="571"/>
      <c r="E16" s="571"/>
      <c r="F16" s="571"/>
      <c r="G16" s="571"/>
      <c r="H16" s="574">
        <f t="shared" si="5"/>
        <v>0</v>
      </c>
      <c r="I16" s="567" t="e">
        <f t="shared" si="4"/>
        <v>#DIV/0!</v>
      </c>
    </row>
    <row r="17" spans="1:10" s="572" customFormat="1" ht="19.5" customHeight="1">
      <c r="A17" s="573" t="s">
        <v>12</v>
      </c>
      <c r="B17" s="47" t="s">
        <v>61</v>
      </c>
      <c r="C17" s="571"/>
      <c r="D17" s="571"/>
      <c r="E17" s="571"/>
      <c r="F17" s="571"/>
      <c r="G17" s="571"/>
      <c r="H17" s="574">
        <f t="shared" si="5"/>
        <v>0</v>
      </c>
      <c r="I17" s="567"/>
    </row>
    <row r="18" spans="1:10" s="572" customFormat="1" ht="19.5" customHeight="1">
      <c r="A18" s="573" t="s">
        <v>12</v>
      </c>
      <c r="B18" s="47" t="s">
        <v>62</v>
      </c>
      <c r="C18" s="571"/>
      <c r="D18" s="571"/>
      <c r="E18" s="571"/>
      <c r="F18" s="571"/>
      <c r="G18" s="571"/>
      <c r="H18" s="574">
        <f t="shared" si="5"/>
        <v>0</v>
      </c>
      <c r="I18" s="567" t="e">
        <f t="shared" si="4"/>
        <v>#DIV/0!</v>
      </c>
    </row>
    <row r="19" spans="1:10" s="572" customFormat="1" ht="19.5" customHeight="1">
      <c r="A19" s="573" t="s">
        <v>12</v>
      </c>
      <c r="B19" s="47" t="s">
        <v>63</v>
      </c>
      <c r="C19" s="571"/>
      <c r="D19" s="571"/>
      <c r="E19" s="571"/>
      <c r="F19" s="571"/>
      <c r="G19" s="571"/>
      <c r="H19" s="574">
        <f t="shared" si="5"/>
        <v>0</v>
      </c>
      <c r="I19" s="567" t="e">
        <f t="shared" si="4"/>
        <v>#DIV/0!</v>
      </c>
    </row>
    <row r="20" spans="1:10" s="572" customFormat="1" ht="19.5" customHeight="1">
      <c r="A20" s="573" t="s">
        <v>12</v>
      </c>
      <c r="B20" s="47" t="s">
        <v>64</v>
      </c>
      <c r="C20" s="571"/>
      <c r="D20" s="571"/>
      <c r="E20" s="571"/>
      <c r="F20" s="571"/>
      <c r="G20" s="571"/>
      <c r="H20" s="574">
        <f t="shared" si="5"/>
        <v>0</v>
      </c>
      <c r="I20" s="567" t="e">
        <f t="shared" si="4"/>
        <v>#DIV/0!</v>
      </c>
    </row>
    <row r="21" spans="1:10" s="550" customFormat="1" ht="19.5" customHeight="1">
      <c r="A21" s="573" t="s">
        <v>12</v>
      </c>
      <c r="B21" s="47" t="s">
        <v>65</v>
      </c>
      <c r="C21" s="571"/>
      <c r="D21" s="571"/>
      <c r="E21" s="571"/>
      <c r="F21" s="571"/>
      <c r="G21" s="571"/>
      <c r="H21" s="574">
        <f t="shared" si="5"/>
        <v>0</v>
      </c>
      <c r="I21" s="567" t="e">
        <f t="shared" si="4"/>
        <v>#DIV/0!</v>
      </c>
    </row>
    <row r="22" spans="1:10" s="572" customFormat="1" ht="19.5" customHeight="1">
      <c r="A22" s="573" t="s">
        <v>12</v>
      </c>
      <c r="B22" s="47" t="s">
        <v>66</v>
      </c>
      <c r="C22" s="571"/>
      <c r="D22" s="571"/>
      <c r="E22" s="571"/>
      <c r="F22" s="571"/>
      <c r="G22" s="571"/>
      <c r="H22" s="574">
        <f t="shared" si="5"/>
        <v>0</v>
      </c>
      <c r="I22" s="567"/>
    </row>
    <row r="23" spans="1:10" s="550" customFormat="1" ht="19.5" customHeight="1">
      <c r="A23" s="573" t="s">
        <v>12</v>
      </c>
      <c r="B23" s="47" t="s">
        <v>67</v>
      </c>
      <c r="C23" s="571"/>
      <c r="D23" s="571"/>
      <c r="E23" s="571"/>
      <c r="F23" s="571"/>
      <c r="G23" s="571"/>
      <c r="H23" s="574">
        <f t="shared" si="5"/>
        <v>0</v>
      </c>
      <c r="I23" s="567" t="e">
        <f t="shared" si="4"/>
        <v>#DIV/0!</v>
      </c>
    </row>
    <row r="24" spans="1:10" s="572" customFormat="1" ht="19.5" customHeight="1">
      <c r="A24" s="573" t="s">
        <v>12</v>
      </c>
      <c r="B24" s="47" t="s">
        <v>58</v>
      </c>
      <c r="C24" s="571"/>
      <c r="D24" s="571"/>
      <c r="E24" s="571"/>
      <c r="F24" s="571"/>
      <c r="G24" s="571"/>
      <c r="H24" s="574">
        <f t="shared" si="5"/>
        <v>0</v>
      </c>
      <c r="I24" s="567" t="e">
        <f t="shared" si="4"/>
        <v>#DIV/0!</v>
      </c>
    </row>
    <row r="25" spans="1:10" s="572" customFormat="1" ht="19.5" customHeight="1">
      <c r="A25" s="573" t="s">
        <v>12</v>
      </c>
      <c r="B25" s="47" t="s">
        <v>59</v>
      </c>
      <c r="C25" s="571"/>
      <c r="D25" s="571"/>
      <c r="E25" s="571"/>
      <c r="F25" s="571"/>
      <c r="G25" s="571"/>
      <c r="H25" s="574">
        <f>D25-C25</f>
        <v>0</v>
      </c>
      <c r="I25" s="567"/>
    </row>
    <row r="26" spans="1:10" s="550" customFormat="1" ht="19.5" customHeight="1">
      <c r="A26" s="573" t="s">
        <v>12</v>
      </c>
      <c r="B26" s="47" t="s">
        <v>68</v>
      </c>
      <c r="C26" s="571"/>
      <c r="D26" s="571"/>
      <c r="E26" s="571"/>
      <c r="F26" s="571"/>
      <c r="G26" s="571"/>
      <c r="H26" s="574">
        <f>D26-C26</f>
        <v>0</v>
      </c>
      <c r="I26" s="567" t="e">
        <f t="shared" si="4"/>
        <v>#DIV/0!</v>
      </c>
    </row>
    <row r="27" spans="1:10" s="550" customFormat="1" ht="58.5" customHeight="1">
      <c r="A27" s="569">
        <v>2</v>
      </c>
      <c r="B27" s="575" t="s">
        <v>44</v>
      </c>
      <c r="C27" s="571"/>
      <c r="D27" s="571"/>
      <c r="E27" s="571"/>
      <c r="F27" s="571"/>
      <c r="G27" s="571"/>
      <c r="H27" s="574"/>
      <c r="I27" s="567"/>
    </row>
    <row r="28" spans="1:10" s="550" customFormat="1" ht="19.5" customHeight="1">
      <c r="A28" s="573">
        <v>3</v>
      </c>
      <c r="B28" s="47" t="s">
        <v>45</v>
      </c>
      <c r="C28" s="571"/>
      <c r="D28" s="571"/>
      <c r="E28" s="571"/>
      <c r="F28" s="571"/>
      <c r="G28" s="571"/>
      <c r="H28" s="574"/>
      <c r="I28" s="567"/>
    </row>
    <row r="29" spans="1:10" s="562" customFormat="1" ht="19.5" customHeight="1">
      <c r="A29" s="563" t="s">
        <v>17</v>
      </c>
      <c r="B29" s="564" t="s">
        <v>46</v>
      </c>
      <c r="C29" s="565">
        <f t="shared" ref="C29:H29" si="6">SUM(C30:C42)</f>
        <v>0</v>
      </c>
      <c r="D29" s="565">
        <f t="shared" si="6"/>
        <v>0</v>
      </c>
      <c r="E29" s="565">
        <f t="shared" si="6"/>
        <v>0</v>
      </c>
      <c r="F29" s="565">
        <f t="shared" si="6"/>
        <v>0</v>
      </c>
      <c r="G29" s="565">
        <f t="shared" si="6"/>
        <v>0</v>
      </c>
      <c r="H29" s="565">
        <f t="shared" si="6"/>
        <v>0</v>
      </c>
      <c r="I29" s="560" t="e">
        <f>D29/C29%</f>
        <v>#DIV/0!</v>
      </c>
      <c r="J29" s="561">
        <f>D29-[9]PL24!E11</f>
        <v>-1956212</v>
      </c>
    </row>
    <row r="30" spans="1:10" s="572" customFormat="1" ht="19.5" customHeight="1">
      <c r="A30" s="573" t="s">
        <v>12</v>
      </c>
      <c r="B30" s="570" t="s">
        <v>56</v>
      </c>
      <c r="C30" s="571"/>
      <c r="D30" s="571"/>
      <c r="E30" s="571"/>
      <c r="F30" s="571"/>
      <c r="G30" s="571"/>
      <c r="H30" s="574">
        <f t="shared" ref="H30:H48" si="7">D30-C30</f>
        <v>0</v>
      </c>
      <c r="I30" s="567" t="e">
        <f>D30/C30%</f>
        <v>#DIV/0!</v>
      </c>
    </row>
    <row r="31" spans="1:10" s="572" customFormat="1" ht="19.5" customHeight="1">
      <c r="A31" s="573" t="s">
        <v>12</v>
      </c>
      <c r="B31" s="570" t="s">
        <v>658</v>
      </c>
      <c r="C31" s="571"/>
      <c r="D31" s="571"/>
      <c r="E31" s="571"/>
      <c r="F31" s="571"/>
      <c r="G31" s="571"/>
      <c r="H31" s="574">
        <f t="shared" si="7"/>
        <v>0</v>
      </c>
      <c r="I31" s="567" t="e">
        <f t="shared" ref="I31:I53" si="8">D31/C31%</f>
        <v>#DIV/0!</v>
      </c>
    </row>
    <row r="32" spans="1:10" s="572" customFormat="1" ht="19.5" customHeight="1">
      <c r="A32" s="573" t="s">
        <v>12</v>
      </c>
      <c r="B32" s="47" t="s">
        <v>58</v>
      </c>
      <c r="C32" s="571"/>
      <c r="D32" s="571"/>
      <c r="E32" s="571"/>
      <c r="F32" s="571"/>
      <c r="G32" s="571"/>
      <c r="H32" s="574">
        <f t="shared" si="7"/>
        <v>0</v>
      </c>
      <c r="I32" s="567" t="e">
        <f t="shared" si="8"/>
        <v>#DIV/0!</v>
      </c>
    </row>
    <row r="33" spans="1:9" s="572" customFormat="1" ht="19.5" customHeight="1">
      <c r="A33" s="573" t="s">
        <v>12</v>
      </c>
      <c r="B33" s="47" t="s">
        <v>59</v>
      </c>
      <c r="C33" s="571"/>
      <c r="D33" s="571"/>
      <c r="E33" s="571"/>
      <c r="F33" s="571"/>
      <c r="G33" s="571"/>
      <c r="H33" s="574">
        <f t="shared" si="7"/>
        <v>0</v>
      </c>
      <c r="I33" s="567" t="e">
        <f t="shared" si="8"/>
        <v>#DIV/0!</v>
      </c>
    </row>
    <row r="34" spans="1:9" s="572" customFormat="1" ht="19.5" customHeight="1">
      <c r="A34" s="573" t="s">
        <v>12</v>
      </c>
      <c r="B34" s="47" t="s">
        <v>60</v>
      </c>
      <c r="C34" s="571"/>
      <c r="D34" s="571"/>
      <c r="E34" s="571"/>
      <c r="F34" s="571"/>
      <c r="G34" s="571"/>
      <c r="H34" s="574">
        <f t="shared" si="7"/>
        <v>0</v>
      </c>
      <c r="I34" s="567" t="e">
        <f t="shared" si="8"/>
        <v>#DIV/0!</v>
      </c>
    </row>
    <row r="35" spans="1:9" s="572" customFormat="1" ht="19.5" customHeight="1">
      <c r="A35" s="573" t="s">
        <v>12</v>
      </c>
      <c r="B35" s="47" t="s">
        <v>61</v>
      </c>
      <c r="C35" s="571"/>
      <c r="D35" s="571"/>
      <c r="E35" s="571"/>
      <c r="F35" s="571"/>
      <c r="G35" s="571"/>
      <c r="H35" s="574">
        <f t="shared" si="7"/>
        <v>0</v>
      </c>
      <c r="I35" s="567" t="e">
        <f t="shared" si="8"/>
        <v>#DIV/0!</v>
      </c>
    </row>
    <row r="36" spans="1:9" s="572" customFormat="1" ht="19.5" customHeight="1">
      <c r="A36" s="573" t="s">
        <v>12</v>
      </c>
      <c r="B36" s="47" t="s">
        <v>62</v>
      </c>
      <c r="C36" s="571"/>
      <c r="D36" s="571"/>
      <c r="E36" s="571"/>
      <c r="F36" s="571"/>
      <c r="G36" s="571"/>
      <c r="H36" s="574">
        <f t="shared" si="7"/>
        <v>0</v>
      </c>
      <c r="I36" s="567" t="e">
        <f t="shared" si="8"/>
        <v>#DIV/0!</v>
      </c>
    </row>
    <row r="37" spans="1:9" s="572" customFormat="1" ht="19.5" customHeight="1">
      <c r="A37" s="573" t="s">
        <v>12</v>
      </c>
      <c r="B37" s="47" t="s">
        <v>63</v>
      </c>
      <c r="C37" s="571"/>
      <c r="D37" s="571"/>
      <c r="E37" s="571"/>
      <c r="F37" s="571"/>
      <c r="G37" s="571"/>
      <c r="H37" s="574">
        <f t="shared" si="7"/>
        <v>0</v>
      </c>
      <c r="I37" s="567" t="e">
        <f t="shared" si="8"/>
        <v>#DIV/0!</v>
      </c>
    </row>
    <row r="38" spans="1:9" s="572" customFormat="1" ht="19.5" customHeight="1">
      <c r="A38" s="573" t="s">
        <v>12</v>
      </c>
      <c r="B38" s="47" t="s">
        <v>64</v>
      </c>
      <c r="C38" s="571"/>
      <c r="D38" s="571"/>
      <c r="E38" s="571"/>
      <c r="F38" s="571"/>
      <c r="G38" s="571"/>
      <c r="H38" s="574">
        <f t="shared" si="7"/>
        <v>0</v>
      </c>
      <c r="I38" s="567" t="e">
        <f t="shared" si="8"/>
        <v>#DIV/0!</v>
      </c>
    </row>
    <row r="39" spans="1:9" s="550" customFormat="1" ht="19.5" customHeight="1">
      <c r="A39" s="573" t="s">
        <v>12</v>
      </c>
      <c r="B39" s="47" t="s">
        <v>65</v>
      </c>
      <c r="C39" s="571"/>
      <c r="D39" s="571"/>
      <c r="E39" s="571"/>
      <c r="F39" s="571"/>
      <c r="G39" s="571"/>
      <c r="H39" s="574">
        <f t="shared" si="7"/>
        <v>0</v>
      </c>
      <c r="I39" s="567" t="e">
        <f t="shared" si="8"/>
        <v>#DIV/0!</v>
      </c>
    </row>
    <row r="40" spans="1:9" s="572" customFormat="1" ht="19.5" customHeight="1">
      <c r="A40" s="573" t="s">
        <v>12</v>
      </c>
      <c r="B40" s="47" t="s">
        <v>66</v>
      </c>
      <c r="C40" s="571"/>
      <c r="D40" s="571"/>
      <c r="E40" s="571"/>
      <c r="F40" s="571"/>
      <c r="G40" s="571"/>
      <c r="H40" s="574">
        <f t="shared" si="7"/>
        <v>0</v>
      </c>
      <c r="I40" s="567" t="e">
        <f t="shared" si="8"/>
        <v>#DIV/0!</v>
      </c>
    </row>
    <row r="41" spans="1:9" s="550" customFormat="1" ht="19.5" customHeight="1">
      <c r="A41" s="573" t="s">
        <v>12</v>
      </c>
      <c r="B41" s="47" t="s">
        <v>67</v>
      </c>
      <c r="C41" s="571"/>
      <c r="D41" s="571"/>
      <c r="E41" s="571"/>
      <c r="F41" s="571"/>
      <c r="G41" s="571"/>
      <c r="H41" s="574">
        <f t="shared" si="7"/>
        <v>0</v>
      </c>
      <c r="I41" s="567" t="e">
        <f t="shared" si="8"/>
        <v>#DIV/0!</v>
      </c>
    </row>
    <row r="42" spans="1:9" s="550" customFormat="1" ht="19.5" customHeight="1">
      <c r="A42" s="573" t="s">
        <v>12</v>
      </c>
      <c r="B42" s="47" t="s">
        <v>69</v>
      </c>
      <c r="C42" s="571"/>
      <c r="D42" s="571"/>
      <c r="E42" s="571"/>
      <c r="F42" s="571"/>
      <c r="G42" s="571"/>
      <c r="H42" s="574">
        <f t="shared" si="7"/>
        <v>0</v>
      </c>
      <c r="I42" s="567" t="e">
        <f t="shared" si="8"/>
        <v>#DIV/0!</v>
      </c>
    </row>
    <row r="43" spans="1:9" s="562" customFormat="1" ht="19.5" customHeight="1">
      <c r="A43" s="563" t="s">
        <v>23</v>
      </c>
      <c r="B43" s="564" t="s">
        <v>659</v>
      </c>
      <c r="C43" s="565"/>
      <c r="D43" s="565"/>
      <c r="E43" s="565"/>
      <c r="F43" s="565"/>
      <c r="G43" s="565"/>
      <c r="H43" s="566">
        <f t="shared" si="7"/>
        <v>0</v>
      </c>
      <c r="I43" s="560" t="e">
        <f t="shared" si="8"/>
        <v>#DIV/0!</v>
      </c>
    </row>
    <row r="44" spans="1:9" s="562" customFormat="1" ht="19.5" customHeight="1">
      <c r="A44" s="563" t="s">
        <v>48</v>
      </c>
      <c r="B44" s="564" t="s">
        <v>660</v>
      </c>
      <c r="C44" s="565"/>
      <c r="D44" s="565"/>
      <c r="E44" s="565"/>
      <c r="F44" s="565"/>
      <c r="G44" s="565"/>
      <c r="H44" s="566">
        <f t="shared" si="7"/>
        <v>0</v>
      </c>
      <c r="I44" s="560" t="e">
        <f t="shared" si="8"/>
        <v>#DIV/0!</v>
      </c>
    </row>
    <row r="45" spans="1:9" s="562" customFormat="1" ht="19.5" customHeight="1">
      <c r="A45" s="563" t="s">
        <v>244</v>
      </c>
      <c r="B45" s="564" t="s">
        <v>49</v>
      </c>
      <c r="C45" s="565"/>
      <c r="D45" s="565"/>
      <c r="E45" s="565"/>
      <c r="F45" s="565"/>
      <c r="G45" s="565"/>
      <c r="H45" s="566">
        <f t="shared" si="7"/>
        <v>0</v>
      </c>
      <c r="I45" s="560" t="e">
        <f t="shared" si="8"/>
        <v>#DIV/0!</v>
      </c>
    </row>
    <row r="46" spans="1:9" s="562" customFormat="1" ht="19.5" customHeight="1">
      <c r="A46" s="563" t="s">
        <v>274</v>
      </c>
      <c r="B46" s="564" t="s">
        <v>50</v>
      </c>
      <c r="C46" s="565"/>
      <c r="D46" s="565"/>
      <c r="E46" s="565"/>
      <c r="F46" s="565"/>
      <c r="G46" s="565"/>
      <c r="H46" s="566">
        <f t="shared" si="7"/>
        <v>0</v>
      </c>
      <c r="I46" s="560"/>
    </row>
    <row r="47" spans="1:9" s="562" customFormat="1" ht="19.5" customHeight="1">
      <c r="A47" s="563" t="s">
        <v>565</v>
      </c>
      <c r="B47" s="564" t="s">
        <v>661</v>
      </c>
      <c r="C47" s="565"/>
      <c r="D47" s="565"/>
      <c r="E47" s="565"/>
      <c r="F47" s="565"/>
      <c r="G47" s="565"/>
      <c r="H47" s="566">
        <f t="shared" si="7"/>
        <v>0</v>
      </c>
      <c r="I47" s="560" t="e">
        <f t="shared" si="8"/>
        <v>#DIV/0!</v>
      </c>
    </row>
    <row r="48" spans="1:9" s="562" customFormat="1" ht="75">
      <c r="A48" s="563" t="s">
        <v>567</v>
      </c>
      <c r="B48" s="576" t="s">
        <v>566</v>
      </c>
      <c r="C48" s="565"/>
      <c r="D48" s="565"/>
      <c r="E48" s="565"/>
      <c r="F48" s="565"/>
      <c r="G48" s="565"/>
      <c r="H48" s="566">
        <f t="shared" si="7"/>
        <v>0</v>
      </c>
      <c r="I48" s="560" t="e">
        <f t="shared" si="8"/>
        <v>#DIV/0!</v>
      </c>
    </row>
    <row r="49" spans="1:9" s="562" customFormat="1" ht="27" customHeight="1">
      <c r="A49" s="563" t="s">
        <v>662</v>
      </c>
      <c r="B49" s="564" t="s">
        <v>568</v>
      </c>
      <c r="C49" s="565"/>
      <c r="D49" s="565"/>
      <c r="E49" s="565"/>
      <c r="F49" s="565"/>
      <c r="G49" s="565"/>
      <c r="H49" s="566"/>
      <c r="I49" s="567"/>
    </row>
    <row r="50" spans="1:9" s="562" customFormat="1" ht="34.5" customHeight="1">
      <c r="A50" s="563" t="s">
        <v>54</v>
      </c>
      <c r="B50" s="576" t="s">
        <v>663</v>
      </c>
      <c r="C50" s="565"/>
      <c r="D50" s="565"/>
      <c r="E50" s="565">
        <f t="shared" ref="E50:H50" si="9">E52+E53+E51</f>
        <v>0</v>
      </c>
      <c r="F50" s="565">
        <f t="shared" si="9"/>
        <v>0</v>
      </c>
      <c r="G50" s="565">
        <f t="shared" si="9"/>
        <v>0</v>
      </c>
      <c r="H50" s="565">
        <f t="shared" si="9"/>
        <v>0</v>
      </c>
      <c r="I50" s="560" t="e">
        <f t="shared" si="8"/>
        <v>#DIV/0!</v>
      </c>
    </row>
    <row r="51" spans="1:9" s="562" customFormat="1" ht="34.5" customHeight="1">
      <c r="A51" s="563" t="s">
        <v>8</v>
      </c>
      <c r="B51" s="576" t="s">
        <v>664</v>
      </c>
      <c r="C51" s="565"/>
      <c r="D51" s="565"/>
      <c r="E51" s="565"/>
      <c r="F51" s="565"/>
      <c r="G51" s="565"/>
      <c r="H51" s="565">
        <f>D51-C51</f>
        <v>0</v>
      </c>
      <c r="I51" s="560" t="e">
        <f t="shared" si="8"/>
        <v>#DIV/0!</v>
      </c>
    </row>
    <row r="52" spans="1:9" s="562" customFormat="1" ht="31.5" customHeight="1">
      <c r="A52" s="563" t="s">
        <v>17</v>
      </c>
      <c r="B52" s="576" t="s">
        <v>574</v>
      </c>
      <c r="C52" s="565"/>
      <c r="D52" s="565"/>
      <c r="E52" s="565"/>
      <c r="F52" s="565"/>
      <c r="G52" s="565"/>
      <c r="H52" s="565">
        <f>D52-C52</f>
        <v>0</v>
      </c>
      <c r="I52" s="560" t="e">
        <f t="shared" si="8"/>
        <v>#DIV/0!</v>
      </c>
    </row>
    <row r="53" spans="1:9" s="562" customFormat="1" ht="52.5" customHeight="1">
      <c r="A53" s="563" t="s">
        <v>23</v>
      </c>
      <c r="B53" s="576" t="s">
        <v>665</v>
      </c>
      <c r="C53" s="565"/>
      <c r="D53" s="565"/>
      <c r="E53" s="565"/>
      <c r="F53" s="565"/>
      <c r="G53" s="565"/>
      <c r="H53" s="565">
        <f>D53-C53</f>
        <v>0</v>
      </c>
      <c r="I53" s="560" t="e">
        <f t="shared" si="8"/>
        <v>#DIV/0!</v>
      </c>
    </row>
    <row r="54" spans="1:9" s="562" customFormat="1" ht="19.5" customHeight="1">
      <c r="A54" s="563" t="s">
        <v>450</v>
      </c>
      <c r="B54" s="564" t="s">
        <v>70</v>
      </c>
      <c r="C54" s="565"/>
      <c r="D54" s="565"/>
      <c r="E54" s="565"/>
      <c r="F54" s="565"/>
      <c r="G54" s="565"/>
      <c r="H54" s="566"/>
      <c r="I54" s="560"/>
    </row>
    <row r="55" spans="1:9" ht="15.95" customHeight="1">
      <c r="A55" s="577"/>
      <c r="B55" s="577"/>
      <c r="C55" s="578"/>
      <c r="D55" s="578"/>
      <c r="E55" s="578"/>
      <c r="F55" s="578"/>
      <c r="G55" s="578"/>
      <c r="H55" s="579"/>
      <c r="I55" s="580"/>
    </row>
    <row r="56" spans="1:9" ht="6" customHeight="1">
      <c r="A56" s="550"/>
      <c r="B56" s="550"/>
      <c r="C56" s="550"/>
      <c r="D56" s="550"/>
      <c r="E56" s="550"/>
      <c r="F56" s="550"/>
      <c r="G56" s="550"/>
    </row>
    <row r="57" spans="1:9" ht="20.25" customHeight="1">
      <c r="A57" s="582" t="s">
        <v>666</v>
      </c>
      <c r="B57" s="582"/>
    </row>
    <row r="58" spans="1:9" ht="20.25" customHeight="1">
      <c r="A58" s="582"/>
      <c r="B58" s="582" t="s">
        <v>667</v>
      </c>
    </row>
    <row r="59" spans="1:9" ht="20.25" customHeight="1">
      <c r="A59" s="582"/>
      <c r="B59" s="857" t="s">
        <v>583</v>
      </c>
      <c r="C59" s="857"/>
      <c r="D59" s="857"/>
      <c r="E59" s="857"/>
      <c r="F59" s="857"/>
      <c r="G59" s="857"/>
      <c r="H59" s="857"/>
      <c r="I59" s="857"/>
    </row>
    <row r="60" spans="1:9" ht="20.25" customHeight="1">
      <c r="A60" s="582"/>
      <c r="B60" s="857" t="s">
        <v>668</v>
      </c>
      <c r="C60" s="857"/>
      <c r="D60" s="857"/>
      <c r="E60" s="857"/>
      <c r="F60" s="857"/>
      <c r="G60" s="857"/>
      <c r="H60" s="857"/>
      <c r="I60" s="857"/>
    </row>
    <row r="61" spans="1:9" ht="18.75">
      <c r="A61" s="550"/>
      <c r="B61" s="550"/>
      <c r="C61" s="550"/>
      <c r="D61" s="550"/>
      <c r="E61" s="550"/>
      <c r="F61" s="550"/>
      <c r="G61" s="550"/>
    </row>
    <row r="62" spans="1:9" ht="18.75">
      <c r="A62" s="550"/>
      <c r="B62" s="550"/>
      <c r="C62" s="550"/>
      <c r="D62" s="550"/>
      <c r="E62" s="550"/>
      <c r="F62" s="550"/>
      <c r="G62" s="550"/>
    </row>
  </sheetData>
  <mergeCells count="16">
    <mergeCell ref="B60:I60"/>
    <mergeCell ref="A2:I2"/>
    <mergeCell ref="A3:I3"/>
    <mergeCell ref="D4:I4"/>
    <mergeCell ref="A5:A7"/>
    <mergeCell ref="B5:B7"/>
    <mergeCell ref="C5:C7"/>
    <mergeCell ref="D5:D7"/>
    <mergeCell ref="E5:G5"/>
    <mergeCell ref="H5:I5"/>
    <mergeCell ref="E6:E7"/>
    <mergeCell ref="F6:F7"/>
    <mergeCell ref="G6:G7"/>
    <mergeCell ref="H6:H7"/>
    <mergeCell ref="I6:I7"/>
    <mergeCell ref="B59:I59"/>
  </mergeCells>
  <printOptions horizontalCentered="1"/>
  <pageMargins left="0.31" right="0.36" top="0.33" bottom="0.47" header="0.2" footer="0.2"/>
  <pageSetup paperSize="9" scale="68" fitToHeight="0" orientation="portrait" r:id="rId1"/>
  <headerFooter alignWithMargins="0">
    <oddFooter>&amp;C&amp;".VnTime,  Italic"&amp;8
&amp;".VnTimeH,Regular"&amp;12&amp;P/&amp;N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25"/>
  <sheetViews>
    <sheetView zoomScale="70" zoomScaleNormal="70" workbookViewId="0">
      <pane xSplit="2" ySplit="9" topLeftCell="C25" activePane="bottomRight" state="frozen"/>
      <selection activeCell="D18" sqref="D18"/>
      <selection pane="topRight" activeCell="D18" sqref="D18"/>
      <selection pane="bottomLeft" activeCell="D18" sqref="D18"/>
      <selection pane="bottomRight" activeCell="I110" sqref="I110"/>
    </sheetView>
  </sheetViews>
  <sheetFormatPr defaultRowHeight="15.75" outlineLevelCol="1"/>
  <cols>
    <col min="1" max="1" width="6" style="548" customWidth="1"/>
    <col min="2" max="2" width="48.88671875" style="599" customWidth="1"/>
    <col min="3" max="3" width="12.77734375" style="548" customWidth="1"/>
    <col min="4" max="4" width="12.109375" style="548" customWidth="1"/>
    <col min="5" max="5" width="13" style="548" customWidth="1"/>
    <col min="6" max="6" width="11.77734375" style="548" customWidth="1"/>
    <col min="7" max="7" width="21.21875" style="548" customWidth="1"/>
    <col min="8" max="10" width="13.33203125" style="548" customWidth="1"/>
    <col min="11" max="11" width="15.109375" style="548" customWidth="1"/>
    <col min="12" max="12" width="15.6640625" style="548" hidden="1" customWidth="1" outlineLevel="1"/>
    <col min="13" max="13" width="14.6640625" style="548" customWidth="1" collapsed="1"/>
    <col min="14" max="256" width="9" style="548"/>
    <col min="257" max="257" width="6" style="548" customWidth="1"/>
    <col min="258" max="258" width="48.88671875" style="548" customWidth="1"/>
    <col min="259" max="259" width="12.77734375" style="548" customWidth="1"/>
    <col min="260" max="260" width="12.109375" style="548" customWidth="1"/>
    <col min="261" max="261" width="13" style="548" customWidth="1"/>
    <col min="262" max="262" width="11.77734375" style="548" customWidth="1"/>
    <col min="263" max="263" width="21.21875" style="548" customWidth="1"/>
    <col min="264" max="266" width="13.33203125" style="548" customWidth="1"/>
    <col min="267" max="267" width="15.109375" style="548" customWidth="1"/>
    <col min="268" max="268" width="0" style="548" hidden="1" customWidth="1"/>
    <col min="269" max="269" width="14.6640625" style="548" customWidth="1"/>
    <col min="270" max="512" width="9" style="548"/>
    <col min="513" max="513" width="6" style="548" customWidth="1"/>
    <col min="514" max="514" width="48.88671875" style="548" customWidth="1"/>
    <col min="515" max="515" width="12.77734375" style="548" customWidth="1"/>
    <col min="516" max="516" width="12.109375" style="548" customWidth="1"/>
    <col min="517" max="517" width="13" style="548" customWidth="1"/>
    <col min="518" max="518" width="11.77734375" style="548" customWidth="1"/>
    <col min="519" max="519" width="21.21875" style="548" customWidth="1"/>
    <col min="520" max="522" width="13.33203125" style="548" customWidth="1"/>
    <col min="523" max="523" width="15.109375" style="548" customWidth="1"/>
    <col min="524" max="524" width="0" style="548" hidden="1" customWidth="1"/>
    <col min="525" max="525" width="14.6640625" style="548" customWidth="1"/>
    <col min="526" max="768" width="9" style="548"/>
    <col min="769" max="769" width="6" style="548" customWidth="1"/>
    <col min="770" max="770" width="48.88671875" style="548" customWidth="1"/>
    <col min="771" max="771" width="12.77734375" style="548" customWidth="1"/>
    <col min="772" max="772" width="12.109375" style="548" customWidth="1"/>
    <col min="773" max="773" width="13" style="548" customWidth="1"/>
    <col min="774" max="774" width="11.77734375" style="548" customWidth="1"/>
    <col min="775" max="775" width="21.21875" style="548" customWidth="1"/>
    <col min="776" max="778" width="13.33203125" style="548" customWidth="1"/>
    <col min="779" max="779" width="15.109375" style="548" customWidth="1"/>
    <col min="780" max="780" width="0" style="548" hidden="1" customWidth="1"/>
    <col min="781" max="781" width="14.6640625" style="548" customWidth="1"/>
    <col min="782" max="1024" width="9" style="548"/>
    <col min="1025" max="1025" width="6" style="548" customWidth="1"/>
    <col min="1026" max="1026" width="48.88671875" style="548" customWidth="1"/>
    <col min="1027" max="1027" width="12.77734375" style="548" customWidth="1"/>
    <col min="1028" max="1028" width="12.109375" style="548" customWidth="1"/>
    <col min="1029" max="1029" width="13" style="548" customWidth="1"/>
    <col min="1030" max="1030" width="11.77734375" style="548" customWidth="1"/>
    <col min="1031" max="1031" width="21.21875" style="548" customWidth="1"/>
    <col min="1032" max="1034" width="13.33203125" style="548" customWidth="1"/>
    <col min="1035" max="1035" width="15.109375" style="548" customWidth="1"/>
    <col min="1036" max="1036" width="0" style="548" hidden="1" customWidth="1"/>
    <col min="1037" max="1037" width="14.6640625" style="548" customWidth="1"/>
    <col min="1038" max="1280" width="9" style="548"/>
    <col min="1281" max="1281" width="6" style="548" customWidth="1"/>
    <col min="1282" max="1282" width="48.88671875" style="548" customWidth="1"/>
    <col min="1283" max="1283" width="12.77734375" style="548" customWidth="1"/>
    <col min="1284" max="1284" width="12.109375" style="548" customWidth="1"/>
    <col min="1285" max="1285" width="13" style="548" customWidth="1"/>
    <col min="1286" max="1286" width="11.77734375" style="548" customWidth="1"/>
    <col min="1287" max="1287" width="21.21875" style="548" customWidth="1"/>
    <col min="1288" max="1290" width="13.33203125" style="548" customWidth="1"/>
    <col min="1291" max="1291" width="15.109375" style="548" customWidth="1"/>
    <col min="1292" max="1292" width="0" style="548" hidden="1" customWidth="1"/>
    <col min="1293" max="1293" width="14.6640625" style="548" customWidth="1"/>
    <col min="1294" max="1536" width="9" style="548"/>
    <col min="1537" max="1537" width="6" style="548" customWidth="1"/>
    <col min="1538" max="1538" width="48.88671875" style="548" customWidth="1"/>
    <col min="1539" max="1539" width="12.77734375" style="548" customWidth="1"/>
    <col min="1540" max="1540" width="12.109375" style="548" customWidth="1"/>
    <col min="1541" max="1541" width="13" style="548" customWidth="1"/>
    <col min="1542" max="1542" width="11.77734375" style="548" customWidth="1"/>
    <col min="1543" max="1543" width="21.21875" style="548" customWidth="1"/>
    <col min="1544" max="1546" width="13.33203125" style="548" customWidth="1"/>
    <col min="1547" max="1547" width="15.109375" style="548" customWidth="1"/>
    <col min="1548" max="1548" width="0" style="548" hidden="1" customWidth="1"/>
    <col min="1549" max="1549" width="14.6640625" style="548" customWidth="1"/>
    <col min="1550" max="1792" width="9" style="548"/>
    <col min="1793" max="1793" width="6" style="548" customWidth="1"/>
    <col min="1794" max="1794" width="48.88671875" style="548" customWidth="1"/>
    <col min="1795" max="1795" width="12.77734375" style="548" customWidth="1"/>
    <col min="1796" max="1796" width="12.109375" style="548" customWidth="1"/>
    <col min="1797" max="1797" width="13" style="548" customWidth="1"/>
    <col min="1798" max="1798" width="11.77734375" style="548" customWidth="1"/>
    <col min="1799" max="1799" width="21.21875" style="548" customWidth="1"/>
    <col min="1800" max="1802" width="13.33203125" style="548" customWidth="1"/>
    <col min="1803" max="1803" width="15.109375" style="548" customWidth="1"/>
    <col min="1804" max="1804" width="0" style="548" hidden="1" customWidth="1"/>
    <col min="1805" max="1805" width="14.6640625" style="548" customWidth="1"/>
    <col min="1806" max="2048" width="9" style="548"/>
    <col min="2049" max="2049" width="6" style="548" customWidth="1"/>
    <col min="2050" max="2050" width="48.88671875" style="548" customWidth="1"/>
    <col min="2051" max="2051" width="12.77734375" style="548" customWidth="1"/>
    <col min="2052" max="2052" width="12.109375" style="548" customWidth="1"/>
    <col min="2053" max="2053" width="13" style="548" customWidth="1"/>
    <col min="2054" max="2054" width="11.77734375" style="548" customWidth="1"/>
    <col min="2055" max="2055" width="21.21875" style="548" customWidth="1"/>
    <col min="2056" max="2058" width="13.33203125" style="548" customWidth="1"/>
    <col min="2059" max="2059" width="15.109375" style="548" customWidth="1"/>
    <col min="2060" max="2060" width="0" style="548" hidden="1" customWidth="1"/>
    <col min="2061" max="2061" width="14.6640625" style="548" customWidth="1"/>
    <col min="2062" max="2304" width="9" style="548"/>
    <col min="2305" max="2305" width="6" style="548" customWidth="1"/>
    <col min="2306" max="2306" width="48.88671875" style="548" customWidth="1"/>
    <col min="2307" max="2307" width="12.77734375" style="548" customWidth="1"/>
    <col min="2308" max="2308" width="12.109375" style="548" customWidth="1"/>
    <col min="2309" max="2309" width="13" style="548" customWidth="1"/>
    <col min="2310" max="2310" width="11.77734375" style="548" customWidth="1"/>
    <col min="2311" max="2311" width="21.21875" style="548" customWidth="1"/>
    <col min="2312" max="2314" width="13.33203125" style="548" customWidth="1"/>
    <col min="2315" max="2315" width="15.109375" style="548" customWidth="1"/>
    <col min="2316" max="2316" width="0" style="548" hidden="1" customWidth="1"/>
    <col min="2317" max="2317" width="14.6640625" style="548" customWidth="1"/>
    <col min="2318" max="2560" width="9" style="548"/>
    <col min="2561" max="2561" width="6" style="548" customWidth="1"/>
    <col min="2562" max="2562" width="48.88671875" style="548" customWidth="1"/>
    <col min="2563" max="2563" width="12.77734375" style="548" customWidth="1"/>
    <col min="2564" max="2564" width="12.109375" style="548" customWidth="1"/>
    <col min="2565" max="2565" width="13" style="548" customWidth="1"/>
    <col min="2566" max="2566" width="11.77734375" style="548" customWidth="1"/>
    <col min="2567" max="2567" width="21.21875" style="548" customWidth="1"/>
    <col min="2568" max="2570" width="13.33203125" style="548" customWidth="1"/>
    <col min="2571" max="2571" width="15.109375" style="548" customWidth="1"/>
    <col min="2572" max="2572" width="0" style="548" hidden="1" customWidth="1"/>
    <col min="2573" max="2573" width="14.6640625" style="548" customWidth="1"/>
    <col min="2574" max="2816" width="9" style="548"/>
    <col min="2817" max="2817" width="6" style="548" customWidth="1"/>
    <col min="2818" max="2818" width="48.88671875" style="548" customWidth="1"/>
    <col min="2819" max="2819" width="12.77734375" style="548" customWidth="1"/>
    <col min="2820" max="2820" width="12.109375" style="548" customWidth="1"/>
    <col min="2821" max="2821" width="13" style="548" customWidth="1"/>
    <col min="2822" max="2822" width="11.77734375" style="548" customWidth="1"/>
    <col min="2823" max="2823" width="21.21875" style="548" customWidth="1"/>
    <col min="2824" max="2826" width="13.33203125" style="548" customWidth="1"/>
    <col min="2827" max="2827" width="15.109375" style="548" customWidth="1"/>
    <col min="2828" max="2828" width="0" style="548" hidden="1" customWidth="1"/>
    <col min="2829" max="2829" width="14.6640625" style="548" customWidth="1"/>
    <col min="2830" max="3072" width="9" style="548"/>
    <col min="3073" max="3073" width="6" style="548" customWidth="1"/>
    <col min="3074" max="3074" width="48.88671875" style="548" customWidth="1"/>
    <col min="3075" max="3075" width="12.77734375" style="548" customWidth="1"/>
    <col min="3076" max="3076" width="12.109375" style="548" customWidth="1"/>
    <col min="3077" max="3077" width="13" style="548" customWidth="1"/>
    <col min="3078" max="3078" width="11.77734375" style="548" customWidth="1"/>
    <col min="3079" max="3079" width="21.21875" style="548" customWidth="1"/>
    <col min="3080" max="3082" width="13.33203125" style="548" customWidth="1"/>
    <col min="3083" max="3083" width="15.109375" style="548" customWidth="1"/>
    <col min="3084" max="3084" width="0" style="548" hidden="1" customWidth="1"/>
    <col min="3085" max="3085" width="14.6640625" style="548" customWidth="1"/>
    <col min="3086" max="3328" width="9" style="548"/>
    <col min="3329" max="3329" width="6" style="548" customWidth="1"/>
    <col min="3330" max="3330" width="48.88671875" style="548" customWidth="1"/>
    <col min="3331" max="3331" width="12.77734375" style="548" customWidth="1"/>
    <col min="3332" max="3332" width="12.109375" style="548" customWidth="1"/>
    <col min="3333" max="3333" width="13" style="548" customWidth="1"/>
    <col min="3334" max="3334" width="11.77734375" style="548" customWidth="1"/>
    <col min="3335" max="3335" width="21.21875" style="548" customWidth="1"/>
    <col min="3336" max="3338" width="13.33203125" style="548" customWidth="1"/>
    <col min="3339" max="3339" width="15.109375" style="548" customWidth="1"/>
    <col min="3340" max="3340" width="0" style="548" hidden="1" customWidth="1"/>
    <col min="3341" max="3341" width="14.6640625" style="548" customWidth="1"/>
    <col min="3342" max="3584" width="9" style="548"/>
    <col min="3585" max="3585" width="6" style="548" customWidth="1"/>
    <col min="3586" max="3586" width="48.88671875" style="548" customWidth="1"/>
    <col min="3587" max="3587" width="12.77734375" style="548" customWidth="1"/>
    <col min="3588" max="3588" width="12.109375" style="548" customWidth="1"/>
    <col min="3589" max="3589" width="13" style="548" customWidth="1"/>
    <col min="3590" max="3590" width="11.77734375" style="548" customWidth="1"/>
    <col min="3591" max="3591" width="21.21875" style="548" customWidth="1"/>
    <col min="3592" max="3594" width="13.33203125" style="548" customWidth="1"/>
    <col min="3595" max="3595" width="15.109375" style="548" customWidth="1"/>
    <col min="3596" max="3596" width="0" style="548" hidden="1" customWidth="1"/>
    <col min="3597" max="3597" width="14.6640625" style="548" customWidth="1"/>
    <col min="3598" max="3840" width="9" style="548"/>
    <col min="3841" max="3841" width="6" style="548" customWidth="1"/>
    <col min="3842" max="3842" width="48.88671875" style="548" customWidth="1"/>
    <col min="3843" max="3843" width="12.77734375" style="548" customWidth="1"/>
    <col min="3844" max="3844" width="12.109375" style="548" customWidth="1"/>
    <col min="3845" max="3845" width="13" style="548" customWidth="1"/>
    <col min="3846" max="3846" width="11.77734375" style="548" customWidth="1"/>
    <col min="3847" max="3847" width="21.21875" style="548" customWidth="1"/>
    <col min="3848" max="3850" width="13.33203125" style="548" customWidth="1"/>
    <col min="3851" max="3851" width="15.109375" style="548" customWidth="1"/>
    <col min="3852" max="3852" width="0" style="548" hidden="1" customWidth="1"/>
    <col min="3853" max="3853" width="14.6640625" style="548" customWidth="1"/>
    <col min="3854" max="4096" width="9" style="548"/>
    <col min="4097" max="4097" width="6" style="548" customWidth="1"/>
    <col min="4098" max="4098" width="48.88671875" style="548" customWidth="1"/>
    <col min="4099" max="4099" width="12.77734375" style="548" customWidth="1"/>
    <col min="4100" max="4100" width="12.109375" style="548" customWidth="1"/>
    <col min="4101" max="4101" width="13" style="548" customWidth="1"/>
    <col min="4102" max="4102" width="11.77734375" style="548" customWidth="1"/>
    <col min="4103" max="4103" width="21.21875" style="548" customWidth="1"/>
    <col min="4104" max="4106" width="13.33203125" style="548" customWidth="1"/>
    <col min="4107" max="4107" width="15.109375" style="548" customWidth="1"/>
    <col min="4108" max="4108" width="0" style="548" hidden="1" customWidth="1"/>
    <col min="4109" max="4109" width="14.6640625" style="548" customWidth="1"/>
    <col min="4110" max="4352" width="9" style="548"/>
    <col min="4353" max="4353" width="6" style="548" customWidth="1"/>
    <col min="4354" max="4354" width="48.88671875" style="548" customWidth="1"/>
    <col min="4355" max="4355" width="12.77734375" style="548" customWidth="1"/>
    <col min="4356" max="4356" width="12.109375" style="548" customWidth="1"/>
    <col min="4357" max="4357" width="13" style="548" customWidth="1"/>
    <col min="4358" max="4358" width="11.77734375" style="548" customWidth="1"/>
    <col min="4359" max="4359" width="21.21875" style="548" customWidth="1"/>
    <col min="4360" max="4362" width="13.33203125" style="548" customWidth="1"/>
    <col min="4363" max="4363" width="15.109375" style="548" customWidth="1"/>
    <col min="4364" max="4364" width="0" style="548" hidden="1" customWidth="1"/>
    <col min="4365" max="4365" width="14.6640625" style="548" customWidth="1"/>
    <col min="4366" max="4608" width="9" style="548"/>
    <col min="4609" max="4609" width="6" style="548" customWidth="1"/>
    <col min="4610" max="4610" width="48.88671875" style="548" customWidth="1"/>
    <col min="4611" max="4611" width="12.77734375" style="548" customWidth="1"/>
    <col min="4612" max="4612" width="12.109375" style="548" customWidth="1"/>
    <col min="4613" max="4613" width="13" style="548" customWidth="1"/>
    <col min="4614" max="4614" width="11.77734375" style="548" customWidth="1"/>
    <col min="4615" max="4615" width="21.21875" style="548" customWidth="1"/>
    <col min="4616" max="4618" width="13.33203125" style="548" customWidth="1"/>
    <col min="4619" max="4619" width="15.109375" style="548" customWidth="1"/>
    <col min="4620" max="4620" width="0" style="548" hidden="1" customWidth="1"/>
    <col min="4621" max="4621" width="14.6640625" style="548" customWidth="1"/>
    <col min="4622" max="4864" width="9" style="548"/>
    <col min="4865" max="4865" width="6" style="548" customWidth="1"/>
    <col min="4866" max="4866" width="48.88671875" style="548" customWidth="1"/>
    <col min="4867" max="4867" width="12.77734375" style="548" customWidth="1"/>
    <col min="4868" max="4868" width="12.109375" style="548" customWidth="1"/>
    <col min="4869" max="4869" width="13" style="548" customWidth="1"/>
    <col min="4870" max="4870" width="11.77734375" style="548" customWidth="1"/>
    <col min="4871" max="4871" width="21.21875" style="548" customWidth="1"/>
    <col min="4872" max="4874" width="13.33203125" style="548" customWidth="1"/>
    <col min="4875" max="4875" width="15.109375" style="548" customWidth="1"/>
    <col min="4876" max="4876" width="0" style="548" hidden="1" customWidth="1"/>
    <col min="4877" max="4877" width="14.6640625" style="548" customWidth="1"/>
    <col min="4878" max="5120" width="9" style="548"/>
    <col min="5121" max="5121" width="6" style="548" customWidth="1"/>
    <col min="5122" max="5122" width="48.88671875" style="548" customWidth="1"/>
    <col min="5123" max="5123" width="12.77734375" style="548" customWidth="1"/>
    <col min="5124" max="5124" width="12.109375" style="548" customWidth="1"/>
    <col min="5125" max="5125" width="13" style="548" customWidth="1"/>
    <col min="5126" max="5126" width="11.77734375" style="548" customWidth="1"/>
    <col min="5127" max="5127" width="21.21875" style="548" customWidth="1"/>
    <col min="5128" max="5130" width="13.33203125" style="548" customWidth="1"/>
    <col min="5131" max="5131" width="15.109375" style="548" customWidth="1"/>
    <col min="5132" max="5132" width="0" style="548" hidden="1" customWidth="1"/>
    <col min="5133" max="5133" width="14.6640625" style="548" customWidth="1"/>
    <col min="5134" max="5376" width="9" style="548"/>
    <col min="5377" max="5377" width="6" style="548" customWidth="1"/>
    <col min="5378" max="5378" width="48.88671875" style="548" customWidth="1"/>
    <col min="5379" max="5379" width="12.77734375" style="548" customWidth="1"/>
    <col min="5380" max="5380" width="12.109375" style="548" customWidth="1"/>
    <col min="5381" max="5381" width="13" style="548" customWidth="1"/>
    <col min="5382" max="5382" width="11.77734375" style="548" customWidth="1"/>
    <col min="5383" max="5383" width="21.21875" style="548" customWidth="1"/>
    <col min="5384" max="5386" width="13.33203125" style="548" customWidth="1"/>
    <col min="5387" max="5387" width="15.109375" style="548" customWidth="1"/>
    <col min="5388" max="5388" width="0" style="548" hidden="1" customWidth="1"/>
    <col min="5389" max="5389" width="14.6640625" style="548" customWidth="1"/>
    <col min="5390" max="5632" width="9" style="548"/>
    <col min="5633" max="5633" width="6" style="548" customWidth="1"/>
    <col min="5634" max="5634" width="48.88671875" style="548" customWidth="1"/>
    <col min="5635" max="5635" width="12.77734375" style="548" customWidth="1"/>
    <col min="5636" max="5636" width="12.109375" style="548" customWidth="1"/>
    <col min="5637" max="5637" width="13" style="548" customWidth="1"/>
    <col min="5638" max="5638" width="11.77734375" style="548" customWidth="1"/>
    <col min="5639" max="5639" width="21.21875" style="548" customWidth="1"/>
    <col min="5640" max="5642" width="13.33203125" style="548" customWidth="1"/>
    <col min="5643" max="5643" width="15.109375" style="548" customWidth="1"/>
    <col min="5644" max="5644" width="0" style="548" hidden="1" customWidth="1"/>
    <col min="5645" max="5645" width="14.6640625" style="548" customWidth="1"/>
    <col min="5646" max="5888" width="9" style="548"/>
    <col min="5889" max="5889" width="6" style="548" customWidth="1"/>
    <col min="5890" max="5890" width="48.88671875" style="548" customWidth="1"/>
    <col min="5891" max="5891" width="12.77734375" style="548" customWidth="1"/>
    <col min="5892" max="5892" width="12.109375" style="548" customWidth="1"/>
    <col min="5893" max="5893" width="13" style="548" customWidth="1"/>
    <col min="5894" max="5894" width="11.77734375" style="548" customWidth="1"/>
    <col min="5895" max="5895" width="21.21875" style="548" customWidth="1"/>
    <col min="5896" max="5898" width="13.33203125" style="548" customWidth="1"/>
    <col min="5899" max="5899" width="15.109375" style="548" customWidth="1"/>
    <col min="5900" max="5900" width="0" style="548" hidden="1" customWidth="1"/>
    <col min="5901" max="5901" width="14.6640625" style="548" customWidth="1"/>
    <col min="5902" max="6144" width="9" style="548"/>
    <col min="6145" max="6145" width="6" style="548" customWidth="1"/>
    <col min="6146" max="6146" width="48.88671875" style="548" customWidth="1"/>
    <col min="6147" max="6147" width="12.77734375" style="548" customWidth="1"/>
    <col min="6148" max="6148" width="12.109375" style="548" customWidth="1"/>
    <col min="6149" max="6149" width="13" style="548" customWidth="1"/>
    <col min="6150" max="6150" width="11.77734375" style="548" customWidth="1"/>
    <col min="6151" max="6151" width="21.21875" style="548" customWidth="1"/>
    <col min="6152" max="6154" width="13.33203125" style="548" customWidth="1"/>
    <col min="6155" max="6155" width="15.109375" style="548" customWidth="1"/>
    <col min="6156" max="6156" width="0" style="548" hidden="1" customWidth="1"/>
    <col min="6157" max="6157" width="14.6640625" style="548" customWidth="1"/>
    <col min="6158" max="6400" width="9" style="548"/>
    <col min="6401" max="6401" width="6" style="548" customWidth="1"/>
    <col min="6402" max="6402" width="48.88671875" style="548" customWidth="1"/>
    <col min="6403" max="6403" width="12.77734375" style="548" customWidth="1"/>
    <col min="6404" max="6404" width="12.109375" style="548" customWidth="1"/>
    <col min="6405" max="6405" width="13" style="548" customWidth="1"/>
    <col min="6406" max="6406" width="11.77734375" style="548" customWidth="1"/>
    <col min="6407" max="6407" width="21.21875" style="548" customWidth="1"/>
    <col min="6408" max="6410" width="13.33203125" style="548" customWidth="1"/>
    <col min="6411" max="6411" width="15.109375" style="548" customWidth="1"/>
    <col min="6412" max="6412" width="0" style="548" hidden="1" customWidth="1"/>
    <col min="6413" max="6413" width="14.6640625" style="548" customWidth="1"/>
    <col min="6414" max="6656" width="9" style="548"/>
    <col min="6657" max="6657" width="6" style="548" customWidth="1"/>
    <col min="6658" max="6658" width="48.88671875" style="548" customWidth="1"/>
    <col min="6659" max="6659" width="12.77734375" style="548" customWidth="1"/>
    <col min="6660" max="6660" width="12.109375" style="548" customWidth="1"/>
    <col min="6661" max="6661" width="13" style="548" customWidth="1"/>
    <col min="6662" max="6662" width="11.77734375" style="548" customWidth="1"/>
    <col min="6663" max="6663" width="21.21875" style="548" customWidth="1"/>
    <col min="6664" max="6666" width="13.33203125" style="548" customWidth="1"/>
    <col min="6667" max="6667" width="15.109375" style="548" customWidth="1"/>
    <col min="6668" max="6668" width="0" style="548" hidden="1" customWidth="1"/>
    <col min="6669" max="6669" width="14.6640625" style="548" customWidth="1"/>
    <col min="6670" max="6912" width="9" style="548"/>
    <col min="6913" max="6913" width="6" style="548" customWidth="1"/>
    <col min="6914" max="6914" width="48.88671875" style="548" customWidth="1"/>
    <col min="6915" max="6915" width="12.77734375" style="548" customWidth="1"/>
    <col min="6916" max="6916" width="12.109375" style="548" customWidth="1"/>
    <col min="6917" max="6917" width="13" style="548" customWidth="1"/>
    <col min="6918" max="6918" width="11.77734375" style="548" customWidth="1"/>
    <col min="6919" max="6919" width="21.21875" style="548" customWidth="1"/>
    <col min="6920" max="6922" width="13.33203125" style="548" customWidth="1"/>
    <col min="6923" max="6923" width="15.109375" style="548" customWidth="1"/>
    <col min="6924" max="6924" width="0" style="548" hidden="1" customWidth="1"/>
    <col min="6925" max="6925" width="14.6640625" style="548" customWidth="1"/>
    <col min="6926" max="7168" width="9" style="548"/>
    <col min="7169" max="7169" width="6" style="548" customWidth="1"/>
    <col min="7170" max="7170" width="48.88671875" style="548" customWidth="1"/>
    <col min="7171" max="7171" width="12.77734375" style="548" customWidth="1"/>
    <col min="7172" max="7172" width="12.109375" style="548" customWidth="1"/>
    <col min="7173" max="7173" width="13" style="548" customWidth="1"/>
    <col min="7174" max="7174" width="11.77734375" style="548" customWidth="1"/>
    <col min="7175" max="7175" width="21.21875" style="548" customWidth="1"/>
    <col min="7176" max="7178" width="13.33203125" style="548" customWidth="1"/>
    <col min="7179" max="7179" width="15.109375" style="548" customWidth="1"/>
    <col min="7180" max="7180" width="0" style="548" hidden="1" customWidth="1"/>
    <col min="7181" max="7181" width="14.6640625" style="548" customWidth="1"/>
    <col min="7182" max="7424" width="9" style="548"/>
    <col min="7425" max="7425" width="6" style="548" customWidth="1"/>
    <col min="7426" max="7426" width="48.88671875" style="548" customWidth="1"/>
    <col min="7427" max="7427" width="12.77734375" style="548" customWidth="1"/>
    <col min="7428" max="7428" width="12.109375" style="548" customWidth="1"/>
    <col min="7429" max="7429" width="13" style="548" customWidth="1"/>
    <col min="7430" max="7430" width="11.77734375" style="548" customWidth="1"/>
    <col min="7431" max="7431" width="21.21875" style="548" customWidth="1"/>
    <col min="7432" max="7434" width="13.33203125" style="548" customWidth="1"/>
    <col min="7435" max="7435" width="15.109375" style="548" customWidth="1"/>
    <col min="7436" max="7436" width="0" style="548" hidden="1" customWidth="1"/>
    <col min="7437" max="7437" width="14.6640625" style="548" customWidth="1"/>
    <col min="7438" max="7680" width="9" style="548"/>
    <col min="7681" max="7681" width="6" style="548" customWidth="1"/>
    <col min="7682" max="7682" width="48.88671875" style="548" customWidth="1"/>
    <col min="7683" max="7683" width="12.77734375" style="548" customWidth="1"/>
    <col min="7684" max="7684" width="12.109375" style="548" customWidth="1"/>
    <col min="7685" max="7685" width="13" style="548" customWidth="1"/>
    <col min="7686" max="7686" width="11.77734375" style="548" customWidth="1"/>
    <col min="7687" max="7687" width="21.21875" style="548" customWidth="1"/>
    <col min="7688" max="7690" width="13.33203125" style="548" customWidth="1"/>
    <col min="7691" max="7691" width="15.109375" style="548" customWidth="1"/>
    <col min="7692" max="7692" width="0" style="548" hidden="1" customWidth="1"/>
    <col min="7693" max="7693" width="14.6640625" style="548" customWidth="1"/>
    <col min="7694" max="7936" width="9" style="548"/>
    <col min="7937" max="7937" width="6" style="548" customWidth="1"/>
    <col min="7938" max="7938" width="48.88671875" style="548" customWidth="1"/>
    <col min="7939" max="7939" width="12.77734375" style="548" customWidth="1"/>
    <col min="7940" max="7940" width="12.109375" style="548" customWidth="1"/>
    <col min="7941" max="7941" width="13" style="548" customWidth="1"/>
    <col min="7942" max="7942" width="11.77734375" style="548" customWidth="1"/>
    <col min="7943" max="7943" width="21.21875" style="548" customWidth="1"/>
    <col min="7944" max="7946" width="13.33203125" style="548" customWidth="1"/>
    <col min="7947" max="7947" width="15.109375" style="548" customWidth="1"/>
    <col min="7948" max="7948" width="0" style="548" hidden="1" customWidth="1"/>
    <col min="7949" max="7949" width="14.6640625" style="548" customWidth="1"/>
    <col min="7950" max="8192" width="9" style="548"/>
    <col min="8193" max="8193" width="6" style="548" customWidth="1"/>
    <col min="8194" max="8194" width="48.88671875" style="548" customWidth="1"/>
    <col min="8195" max="8195" width="12.77734375" style="548" customWidth="1"/>
    <col min="8196" max="8196" width="12.109375" style="548" customWidth="1"/>
    <col min="8197" max="8197" width="13" style="548" customWidth="1"/>
    <col min="8198" max="8198" width="11.77734375" style="548" customWidth="1"/>
    <col min="8199" max="8199" width="21.21875" style="548" customWidth="1"/>
    <col min="8200" max="8202" width="13.33203125" style="548" customWidth="1"/>
    <col min="8203" max="8203" width="15.109375" style="548" customWidth="1"/>
    <col min="8204" max="8204" width="0" style="548" hidden="1" customWidth="1"/>
    <col min="8205" max="8205" width="14.6640625" style="548" customWidth="1"/>
    <col min="8206" max="8448" width="9" style="548"/>
    <col min="8449" max="8449" width="6" style="548" customWidth="1"/>
    <col min="8450" max="8450" width="48.88671875" style="548" customWidth="1"/>
    <col min="8451" max="8451" width="12.77734375" style="548" customWidth="1"/>
    <col min="8452" max="8452" width="12.109375" style="548" customWidth="1"/>
    <col min="8453" max="8453" width="13" style="548" customWidth="1"/>
    <col min="8454" max="8454" width="11.77734375" style="548" customWidth="1"/>
    <col min="8455" max="8455" width="21.21875" style="548" customWidth="1"/>
    <col min="8456" max="8458" width="13.33203125" style="548" customWidth="1"/>
    <col min="8459" max="8459" width="15.109375" style="548" customWidth="1"/>
    <col min="8460" max="8460" width="0" style="548" hidden="1" customWidth="1"/>
    <col min="8461" max="8461" width="14.6640625" style="548" customWidth="1"/>
    <col min="8462" max="8704" width="9" style="548"/>
    <col min="8705" max="8705" width="6" style="548" customWidth="1"/>
    <col min="8706" max="8706" width="48.88671875" style="548" customWidth="1"/>
    <col min="8707" max="8707" width="12.77734375" style="548" customWidth="1"/>
    <col min="8708" max="8708" width="12.109375" style="548" customWidth="1"/>
    <col min="8709" max="8709" width="13" style="548" customWidth="1"/>
    <col min="8710" max="8710" width="11.77734375" style="548" customWidth="1"/>
    <col min="8711" max="8711" width="21.21875" style="548" customWidth="1"/>
    <col min="8712" max="8714" width="13.33203125" style="548" customWidth="1"/>
    <col min="8715" max="8715" width="15.109375" style="548" customWidth="1"/>
    <col min="8716" max="8716" width="0" style="548" hidden="1" customWidth="1"/>
    <col min="8717" max="8717" width="14.6640625" style="548" customWidth="1"/>
    <col min="8718" max="8960" width="9" style="548"/>
    <col min="8961" max="8961" width="6" style="548" customWidth="1"/>
    <col min="8962" max="8962" width="48.88671875" style="548" customWidth="1"/>
    <col min="8963" max="8963" width="12.77734375" style="548" customWidth="1"/>
    <col min="8964" max="8964" width="12.109375" style="548" customWidth="1"/>
    <col min="8965" max="8965" width="13" style="548" customWidth="1"/>
    <col min="8966" max="8966" width="11.77734375" style="548" customWidth="1"/>
    <col min="8967" max="8967" width="21.21875" style="548" customWidth="1"/>
    <col min="8968" max="8970" width="13.33203125" style="548" customWidth="1"/>
    <col min="8971" max="8971" width="15.109375" style="548" customWidth="1"/>
    <col min="8972" max="8972" width="0" style="548" hidden="1" customWidth="1"/>
    <col min="8973" max="8973" width="14.6640625" style="548" customWidth="1"/>
    <col min="8974" max="9216" width="9" style="548"/>
    <col min="9217" max="9217" width="6" style="548" customWidth="1"/>
    <col min="9218" max="9218" width="48.88671875" style="548" customWidth="1"/>
    <col min="9219" max="9219" width="12.77734375" style="548" customWidth="1"/>
    <col min="9220" max="9220" width="12.109375" style="548" customWidth="1"/>
    <col min="9221" max="9221" width="13" style="548" customWidth="1"/>
    <col min="9222" max="9222" width="11.77734375" style="548" customWidth="1"/>
    <col min="9223" max="9223" width="21.21875" style="548" customWidth="1"/>
    <col min="9224" max="9226" width="13.33203125" style="548" customWidth="1"/>
    <col min="9227" max="9227" width="15.109375" style="548" customWidth="1"/>
    <col min="9228" max="9228" width="0" style="548" hidden="1" customWidth="1"/>
    <col min="9229" max="9229" width="14.6640625" style="548" customWidth="1"/>
    <col min="9230" max="9472" width="9" style="548"/>
    <col min="9473" max="9473" width="6" style="548" customWidth="1"/>
    <col min="9474" max="9474" width="48.88671875" style="548" customWidth="1"/>
    <col min="9475" max="9475" width="12.77734375" style="548" customWidth="1"/>
    <col min="9476" max="9476" width="12.109375" style="548" customWidth="1"/>
    <col min="9477" max="9477" width="13" style="548" customWidth="1"/>
    <col min="9478" max="9478" width="11.77734375" style="548" customWidth="1"/>
    <col min="9479" max="9479" width="21.21875" style="548" customWidth="1"/>
    <col min="9480" max="9482" width="13.33203125" style="548" customWidth="1"/>
    <col min="9483" max="9483" width="15.109375" style="548" customWidth="1"/>
    <col min="9484" max="9484" width="0" style="548" hidden="1" customWidth="1"/>
    <col min="9485" max="9485" width="14.6640625" style="548" customWidth="1"/>
    <col min="9486" max="9728" width="9" style="548"/>
    <col min="9729" max="9729" width="6" style="548" customWidth="1"/>
    <col min="9730" max="9730" width="48.88671875" style="548" customWidth="1"/>
    <col min="9731" max="9731" width="12.77734375" style="548" customWidth="1"/>
    <col min="9732" max="9732" width="12.109375" style="548" customWidth="1"/>
    <col min="9733" max="9733" width="13" style="548" customWidth="1"/>
    <col min="9734" max="9734" width="11.77734375" style="548" customWidth="1"/>
    <col min="9735" max="9735" width="21.21875" style="548" customWidth="1"/>
    <col min="9736" max="9738" width="13.33203125" style="548" customWidth="1"/>
    <col min="9739" max="9739" width="15.109375" style="548" customWidth="1"/>
    <col min="9740" max="9740" width="0" style="548" hidden="1" customWidth="1"/>
    <col min="9741" max="9741" width="14.6640625" style="548" customWidth="1"/>
    <col min="9742" max="9984" width="9" style="548"/>
    <col min="9985" max="9985" width="6" style="548" customWidth="1"/>
    <col min="9986" max="9986" width="48.88671875" style="548" customWidth="1"/>
    <col min="9987" max="9987" width="12.77734375" style="548" customWidth="1"/>
    <col min="9988" max="9988" width="12.109375" style="548" customWidth="1"/>
    <col min="9989" max="9989" width="13" style="548" customWidth="1"/>
    <col min="9990" max="9990" width="11.77734375" style="548" customWidth="1"/>
    <col min="9991" max="9991" width="21.21875" style="548" customWidth="1"/>
    <col min="9992" max="9994" width="13.33203125" style="548" customWidth="1"/>
    <col min="9995" max="9995" width="15.109375" style="548" customWidth="1"/>
    <col min="9996" max="9996" width="0" style="548" hidden="1" customWidth="1"/>
    <col min="9997" max="9997" width="14.6640625" style="548" customWidth="1"/>
    <col min="9998" max="10240" width="9" style="548"/>
    <col min="10241" max="10241" width="6" style="548" customWidth="1"/>
    <col min="10242" max="10242" width="48.88671875" style="548" customWidth="1"/>
    <col min="10243" max="10243" width="12.77734375" style="548" customWidth="1"/>
    <col min="10244" max="10244" width="12.109375" style="548" customWidth="1"/>
    <col min="10245" max="10245" width="13" style="548" customWidth="1"/>
    <col min="10246" max="10246" width="11.77734375" style="548" customWidth="1"/>
    <col min="10247" max="10247" width="21.21875" style="548" customWidth="1"/>
    <col min="10248" max="10250" width="13.33203125" style="548" customWidth="1"/>
    <col min="10251" max="10251" width="15.109375" style="548" customWidth="1"/>
    <col min="10252" max="10252" width="0" style="548" hidden="1" customWidth="1"/>
    <col min="10253" max="10253" width="14.6640625" style="548" customWidth="1"/>
    <col min="10254" max="10496" width="9" style="548"/>
    <col min="10497" max="10497" width="6" style="548" customWidth="1"/>
    <col min="10498" max="10498" width="48.88671875" style="548" customWidth="1"/>
    <col min="10499" max="10499" width="12.77734375" style="548" customWidth="1"/>
    <col min="10500" max="10500" width="12.109375" style="548" customWidth="1"/>
    <col min="10501" max="10501" width="13" style="548" customWidth="1"/>
    <col min="10502" max="10502" width="11.77734375" style="548" customWidth="1"/>
    <col min="10503" max="10503" width="21.21875" style="548" customWidth="1"/>
    <col min="10504" max="10506" width="13.33203125" style="548" customWidth="1"/>
    <col min="10507" max="10507" width="15.109375" style="548" customWidth="1"/>
    <col min="10508" max="10508" width="0" style="548" hidden="1" customWidth="1"/>
    <col min="10509" max="10509" width="14.6640625" style="548" customWidth="1"/>
    <col min="10510" max="10752" width="9" style="548"/>
    <col min="10753" max="10753" width="6" style="548" customWidth="1"/>
    <col min="10754" max="10754" width="48.88671875" style="548" customWidth="1"/>
    <col min="10755" max="10755" width="12.77734375" style="548" customWidth="1"/>
    <col min="10756" max="10756" width="12.109375" style="548" customWidth="1"/>
    <col min="10757" max="10757" width="13" style="548" customWidth="1"/>
    <col min="10758" max="10758" width="11.77734375" style="548" customWidth="1"/>
    <col min="10759" max="10759" width="21.21875" style="548" customWidth="1"/>
    <col min="10760" max="10762" width="13.33203125" style="548" customWidth="1"/>
    <col min="10763" max="10763" width="15.109375" style="548" customWidth="1"/>
    <col min="10764" max="10764" width="0" style="548" hidden="1" customWidth="1"/>
    <col min="10765" max="10765" width="14.6640625" style="548" customWidth="1"/>
    <col min="10766" max="11008" width="9" style="548"/>
    <col min="11009" max="11009" width="6" style="548" customWidth="1"/>
    <col min="11010" max="11010" width="48.88671875" style="548" customWidth="1"/>
    <col min="11011" max="11011" width="12.77734375" style="548" customWidth="1"/>
    <col min="11012" max="11012" width="12.109375" style="548" customWidth="1"/>
    <col min="11013" max="11013" width="13" style="548" customWidth="1"/>
    <col min="11014" max="11014" width="11.77734375" style="548" customWidth="1"/>
    <col min="11015" max="11015" width="21.21875" style="548" customWidth="1"/>
    <col min="11016" max="11018" width="13.33203125" style="548" customWidth="1"/>
    <col min="11019" max="11019" width="15.109375" style="548" customWidth="1"/>
    <col min="11020" max="11020" width="0" style="548" hidden="1" customWidth="1"/>
    <col min="11021" max="11021" width="14.6640625" style="548" customWidth="1"/>
    <col min="11022" max="11264" width="9" style="548"/>
    <col min="11265" max="11265" width="6" style="548" customWidth="1"/>
    <col min="11266" max="11266" width="48.88671875" style="548" customWidth="1"/>
    <col min="11267" max="11267" width="12.77734375" style="548" customWidth="1"/>
    <col min="11268" max="11268" width="12.109375" style="548" customWidth="1"/>
    <col min="11269" max="11269" width="13" style="548" customWidth="1"/>
    <col min="11270" max="11270" width="11.77734375" style="548" customWidth="1"/>
    <col min="11271" max="11271" width="21.21875" style="548" customWidth="1"/>
    <col min="11272" max="11274" width="13.33203125" style="548" customWidth="1"/>
    <col min="11275" max="11275" width="15.109375" style="548" customWidth="1"/>
    <col min="11276" max="11276" width="0" style="548" hidden="1" customWidth="1"/>
    <col min="11277" max="11277" width="14.6640625" style="548" customWidth="1"/>
    <col min="11278" max="11520" width="9" style="548"/>
    <col min="11521" max="11521" width="6" style="548" customWidth="1"/>
    <col min="11522" max="11522" width="48.88671875" style="548" customWidth="1"/>
    <col min="11523" max="11523" width="12.77734375" style="548" customWidth="1"/>
    <col min="11524" max="11524" width="12.109375" style="548" customWidth="1"/>
    <col min="11525" max="11525" width="13" style="548" customWidth="1"/>
    <col min="11526" max="11526" width="11.77734375" style="548" customWidth="1"/>
    <col min="11527" max="11527" width="21.21875" style="548" customWidth="1"/>
    <col min="11528" max="11530" width="13.33203125" style="548" customWidth="1"/>
    <col min="11531" max="11531" width="15.109375" style="548" customWidth="1"/>
    <col min="11532" max="11532" width="0" style="548" hidden="1" customWidth="1"/>
    <col min="11533" max="11533" width="14.6640625" style="548" customWidth="1"/>
    <col min="11534" max="11776" width="9" style="548"/>
    <col min="11777" max="11777" width="6" style="548" customWidth="1"/>
    <col min="11778" max="11778" width="48.88671875" style="548" customWidth="1"/>
    <col min="11779" max="11779" width="12.77734375" style="548" customWidth="1"/>
    <col min="11780" max="11780" width="12.109375" style="548" customWidth="1"/>
    <col min="11781" max="11781" width="13" style="548" customWidth="1"/>
    <col min="11782" max="11782" width="11.77734375" style="548" customWidth="1"/>
    <col min="11783" max="11783" width="21.21875" style="548" customWidth="1"/>
    <col min="11784" max="11786" width="13.33203125" style="548" customWidth="1"/>
    <col min="11787" max="11787" width="15.109375" style="548" customWidth="1"/>
    <col min="11788" max="11788" width="0" style="548" hidden="1" customWidth="1"/>
    <col min="11789" max="11789" width="14.6640625" style="548" customWidth="1"/>
    <col min="11790" max="12032" width="9" style="548"/>
    <col min="12033" max="12033" width="6" style="548" customWidth="1"/>
    <col min="12034" max="12034" width="48.88671875" style="548" customWidth="1"/>
    <col min="12035" max="12035" width="12.77734375" style="548" customWidth="1"/>
    <col min="12036" max="12036" width="12.109375" style="548" customWidth="1"/>
    <col min="12037" max="12037" width="13" style="548" customWidth="1"/>
    <col min="12038" max="12038" width="11.77734375" style="548" customWidth="1"/>
    <col min="12039" max="12039" width="21.21875" style="548" customWidth="1"/>
    <col min="12040" max="12042" width="13.33203125" style="548" customWidth="1"/>
    <col min="12043" max="12043" width="15.109375" style="548" customWidth="1"/>
    <col min="12044" max="12044" width="0" style="548" hidden="1" customWidth="1"/>
    <col min="12045" max="12045" width="14.6640625" style="548" customWidth="1"/>
    <col min="12046" max="12288" width="9" style="548"/>
    <col min="12289" max="12289" width="6" style="548" customWidth="1"/>
    <col min="12290" max="12290" width="48.88671875" style="548" customWidth="1"/>
    <col min="12291" max="12291" width="12.77734375" style="548" customWidth="1"/>
    <col min="12292" max="12292" width="12.109375" style="548" customWidth="1"/>
    <col min="12293" max="12293" width="13" style="548" customWidth="1"/>
    <col min="12294" max="12294" width="11.77734375" style="548" customWidth="1"/>
    <col min="12295" max="12295" width="21.21875" style="548" customWidth="1"/>
    <col min="12296" max="12298" width="13.33203125" style="548" customWidth="1"/>
    <col min="12299" max="12299" width="15.109375" style="548" customWidth="1"/>
    <col min="12300" max="12300" width="0" style="548" hidden="1" customWidth="1"/>
    <col min="12301" max="12301" width="14.6640625" style="548" customWidth="1"/>
    <col min="12302" max="12544" width="9" style="548"/>
    <col min="12545" max="12545" width="6" style="548" customWidth="1"/>
    <col min="12546" max="12546" width="48.88671875" style="548" customWidth="1"/>
    <col min="12547" max="12547" width="12.77734375" style="548" customWidth="1"/>
    <col min="12548" max="12548" width="12.109375" style="548" customWidth="1"/>
    <col min="12549" max="12549" width="13" style="548" customWidth="1"/>
    <col min="12550" max="12550" width="11.77734375" style="548" customWidth="1"/>
    <col min="12551" max="12551" width="21.21875" style="548" customWidth="1"/>
    <col min="12552" max="12554" width="13.33203125" style="548" customWidth="1"/>
    <col min="12555" max="12555" width="15.109375" style="548" customWidth="1"/>
    <col min="12556" max="12556" width="0" style="548" hidden="1" customWidth="1"/>
    <col min="12557" max="12557" width="14.6640625" style="548" customWidth="1"/>
    <col min="12558" max="12800" width="9" style="548"/>
    <col min="12801" max="12801" width="6" style="548" customWidth="1"/>
    <col min="12802" max="12802" width="48.88671875" style="548" customWidth="1"/>
    <col min="12803" max="12803" width="12.77734375" style="548" customWidth="1"/>
    <col min="12804" max="12804" width="12.109375" style="548" customWidth="1"/>
    <col min="12805" max="12805" width="13" style="548" customWidth="1"/>
    <col min="12806" max="12806" width="11.77734375" style="548" customWidth="1"/>
    <col min="12807" max="12807" width="21.21875" style="548" customWidth="1"/>
    <col min="12808" max="12810" width="13.33203125" style="548" customWidth="1"/>
    <col min="12811" max="12811" width="15.109375" style="548" customWidth="1"/>
    <col min="12812" max="12812" width="0" style="548" hidden="1" customWidth="1"/>
    <col min="12813" max="12813" width="14.6640625" style="548" customWidth="1"/>
    <col min="12814" max="13056" width="9" style="548"/>
    <col min="13057" max="13057" width="6" style="548" customWidth="1"/>
    <col min="13058" max="13058" width="48.88671875" style="548" customWidth="1"/>
    <col min="13059" max="13059" width="12.77734375" style="548" customWidth="1"/>
    <col min="13060" max="13060" width="12.109375" style="548" customWidth="1"/>
    <col min="13061" max="13061" width="13" style="548" customWidth="1"/>
    <col min="13062" max="13062" width="11.77734375" style="548" customWidth="1"/>
    <col min="13063" max="13063" width="21.21875" style="548" customWidth="1"/>
    <col min="13064" max="13066" width="13.33203125" style="548" customWidth="1"/>
    <col min="13067" max="13067" width="15.109375" style="548" customWidth="1"/>
    <col min="13068" max="13068" width="0" style="548" hidden="1" customWidth="1"/>
    <col min="13069" max="13069" width="14.6640625" style="548" customWidth="1"/>
    <col min="13070" max="13312" width="9" style="548"/>
    <col min="13313" max="13313" width="6" style="548" customWidth="1"/>
    <col min="13314" max="13314" width="48.88671875" style="548" customWidth="1"/>
    <col min="13315" max="13315" width="12.77734375" style="548" customWidth="1"/>
    <col min="13316" max="13316" width="12.109375" style="548" customWidth="1"/>
    <col min="13317" max="13317" width="13" style="548" customWidth="1"/>
    <col min="13318" max="13318" width="11.77734375" style="548" customWidth="1"/>
    <col min="13319" max="13319" width="21.21875" style="548" customWidth="1"/>
    <col min="13320" max="13322" width="13.33203125" style="548" customWidth="1"/>
    <col min="13323" max="13323" width="15.109375" style="548" customWidth="1"/>
    <col min="13324" max="13324" width="0" style="548" hidden="1" customWidth="1"/>
    <col min="13325" max="13325" width="14.6640625" style="548" customWidth="1"/>
    <col min="13326" max="13568" width="9" style="548"/>
    <col min="13569" max="13569" width="6" style="548" customWidth="1"/>
    <col min="13570" max="13570" width="48.88671875" style="548" customWidth="1"/>
    <col min="13571" max="13571" width="12.77734375" style="548" customWidth="1"/>
    <col min="13572" max="13572" width="12.109375" style="548" customWidth="1"/>
    <col min="13573" max="13573" width="13" style="548" customWidth="1"/>
    <col min="13574" max="13574" width="11.77734375" style="548" customWidth="1"/>
    <col min="13575" max="13575" width="21.21875" style="548" customWidth="1"/>
    <col min="13576" max="13578" width="13.33203125" style="548" customWidth="1"/>
    <col min="13579" max="13579" width="15.109375" style="548" customWidth="1"/>
    <col min="13580" max="13580" width="0" style="548" hidden="1" customWidth="1"/>
    <col min="13581" max="13581" width="14.6640625" style="548" customWidth="1"/>
    <col min="13582" max="13824" width="9" style="548"/>
    <col min="13825" max="13825" width="6" style="548" customWidth="1"/>
    <col min="13826" max="13826" width="48.88671875" style="548" customWidth="1"/>
    <col min="13827" max="13827" width="12.77734375" style="548" customWidth="1"/>
    <col min="13828" max="13828" width="12.109375" style="548" customWidth="1"/>
    <col min="13829" max="13829" width="13" style="548" customWidth="1"/>
    <col min="13830" max="13830" width="11.77734375" style="548" customWidth="1"/>
    <col min="13831" max="13831" width="21.21875" style="548" customWidth="1"/>
    <col min="13832" max="13834" width="13.33203125" style="548" customWidth="1"/>
    <col min="13835" max="13835" width="15.109375" style="548" customWidth="1"/>
    <col min="13836" max="13836" width="0" style="548" hidden="1" customWidth="1"/>
    <col min="13837" max="13837" width="14.6640625" style="548" customWidth="1"/>
    <col min="13838" max="14080" width="9" style="548"/>
    <col min="14081" max="14081" width="6" style="548" customWidth="1"/>
    <col min="14082" max="14082" width="48.88671875" style="548" customWidth="1"/>
    <col min="14083" max="14083" width="12.77734375" style="548" customWidth="1"/>
    <col min="14084" max="14084" width="12.109375" style="548" customWidth="1"/>
    <col min="14085" max="14085" width="13" style="548" customWidth="1"/>
    <col min="14086" max="14086" width="11.77734375" style="548" customWidth="1"/>
    <col min="14087" max="14087" width="21.21875" style="548" customWidth="1"/>
    <col min="14088" max="14090" width="13.33203125" style="548" customWidth="1"/>
    <col min="14091" max="14091" width="15.109375" style="548" customWidth="1"/>
    <col min="14092" max="14092" width="0" style="548" hidden="1" customWidth="1"/>
    <col min="14093" max="14093" width="14.6640625" style="548" customWidth="1"/>
    <col min="14094" max="14336" width="9" style="548"/>
    <col min="14337" max="14337" width="6" style="548" customWidth="1"/>
    <col min="14338" max="14338" width="48.88671875" style="548" customWidth="1"/>
    <col min="14339" max="14339" width="12.77734375" style="548" customWidth="1"/>
    <col min="14340" max="14340" width="12.109375" style="548" customWidth="1"/>
    <col min="14341" max="14341" width="13" style="548" customWidth="1"/>
    <col min="14342" max="14342" width="11.77734375" style="548" customWidth="1"/>
    <col min="14343" max="14343" width="21.21875" style="548" customWidth="1"/>
    <col min="14344" max="14346" width="13.33203125" style="548" customWidth="1"/>
    <col min="14347" max="14347" width="15.109375" style="548" customWidth="1"/>
    <col min="14348" max="14348" width="0" style="548" hidden="1" customWidth="1"/>
    <col min="14349" max="14349" width="14.6640625" style="548" customWidth="1"/>
    <col min="14350" max="14592" width="9" style="548"/>
    <col min="14593" max="14593" width="6" style="548" customWidth="1"/>
    <col min="14594" max="14594" width="48.88671875" style="548" customWidth="1"/>
    <col min="14595" max="14595" width="12.77734375" style="548" customWidth="1"/>
    <col min="14596" max="14596" width="12.109375" style="548" customWidth="1"/>
    <col min="14597" max="14597" width="13" style="548" customWidth="1"/>
    <col min="14598" max="14598" width="11.77734375" style="548" customWidth="1"/>
    <col min="14599" max="14599" width="21.21875" style="548" customWidth="1"/>
    <col min="14600" max="14602" width="13.33203125" style="548" customWidth="1"/>
    <col min="14603" max="14603" width="15.109375" style="548" customWidth="1"/>
    <col min="14604" max="14604" width="0" style="548" hidden="1" customWidth="1"/>
    <col min="14605" max="14605" width="14.6640625" style="548" customWidth="1"/>
    <col min="14606" max="14848" width="9" style="548"/>
    <col min="14849" max="14849" width="6" style="548" customWidth="1"/>
    <col min="14850" max="14850" width="48.88671875" style="548" customWidth="1"/>
    <col min="14851" max="14851" width="12.77734375" style="548" customWidth="1"/>
    <col min="14852" max="14852" width="12.109375" style="548" customWidth="1"/>
    <col min="14853" max="14853" width="13" style="548" customWidth="1"/>
    <col min="14854" max="14854" width="11.77734375" style="548" customWidth="1"/>
    <col min="14855" max="14855" width="21.21875" style="548" customWidth="1"/>
    <col min="14856" max="14858" width="13.33203125" style="548" customWidth="1"/>
    <col min="14859" max="14859" width="15.109375" style="548" customWidth="1"/>
    <col min="14860" max="14860" width="0" style="548" hidden="1" customWidth="1"/>
    <col min="14861" max="14861" width="14.6640625" style="548" customWidth="1"/>
    <col min="14862" max="15104" width="9" style="548"/>
    <col min="15105" max="15105" width="6" style="548" customWidth="1"/>
    <col min="15106" max="15106" width="48.88671875" style="548" customWidth="1"/>
    <col min="15107" max="15107" width="12.77734375" style="548" customWidth="1"/>
    <col min="15108" max="15108" width="12.109375" style="548" customWidth="1"/>
    <col min="15109" max="15109" width="13" style="548" customWidth="1"/>
    <col min="15110" max="15110" width="11.77734375" style="548" customWidth="1"/>
    <col min="15111" max="15111" width="21.21875" style="548" customWidth="1"/>
    <col min="15112" max="15114" width="13.33203125" style="548" customWidth="1"/>
    <col min="15115" max="15115" width="15.109375" style="548" customWidth="1"/>
    <col min="15116" max="15116" width="0" style="548" hidden="1" customWidth="1"/>
    <col min="15117" max="15117" width="14.6640625" style="548" customWidth="1"/>
    <col min="15118" max="15360" width="9" style="548"/>
    <col min="15361" max="15361" width="6" style="548" customWidth="1"/>
    <col min="15362" max="15362" width="48.88671875" style="548" customWidth="1"/>
    <col min="15363" max="15363" width="12.77734375" style="548" customWidth="1"/>
    <col min="15364" max="15364" width="12.109375" style="548" customWidth="1"/>
    <col min="15365" max="15365" width="13" style="548" customWidth="1"/>
    <col min="15366" max="15366" width="11.77734375" style="548" customWidth="1"/>
    <col min="15367" max="15367" width="21.21875" style="548" customWidth="1"/>
    <col min="15368" max="15370" width="13.33203125" style="548" customWidth="1"/>
    <col min="15371" max="15371" width="15.109375" style="548" customWidth="1"/>
    <col min="15372" max="15372" width="0" style="548" hidden="1" customWidth="1"/>
    <col min="15373" max="15373" width="14.6640625" style="548" customWidth="1"/>
    <col min="15374" max="15616" width="9" style="548"/>
    <col min="15617" max="15617" width="6" style="548" customWidth="1"/>
    <col min="15618" max="15618" width="48.88671875" style="548" customWidth="1"/>
    <col min="15619" max="15619" width="12.77734375" style="548" customWidth="1"/>
    <col min="15620" max="15620" width="12.109375" style="548" customWidth="1"/>
    <col min="15621" max="15621" width="13" style="548" customWidth="1"/>
    <col min="15622" max="15622" width="11.77734375" style="548" customWidth="1"/>
    <col min="15623" max="15623" width="21.21875" style="548" customWidth="1"/>
    <col min="15624" max="15626" width="13.33203125" style="548" customWidth="1"/>
    <col min="15627" max="15627" width="15.109375" style="548" customWidth="1"/>
    <col min="15628" max="15628" width="0" style="548" hidden="1" customWidth="1"/>
    <col min="15629" max="15629" width="14.6640625" style="548" customWidth="1"/>
    <col min="15630" max="15872" width="9" style="548"/>
    <col min="15873" max="15873" width="6" style="548" customWidth="1"/>
    <col min="15874" max="15874" width="48.88671875" style="548" customWidth="1"/>
    <col min="15875" max="15875" width="12.77734375" style="548" customWidth="1"/>
    <col min="15876" max="15876" width="12.109375" style="548" customWidth="1"/>
    <col min="15877" max="15877" width="13" style="548" customWidth="1"/>
    <col min="15878" max="15878" width="11.77734375" style="548" customWidth="1"/>
    <col min="15879" max="15879" width="21.21875" style="548" customWidth="1"/>
    <col min="15880" max="15882" width="13.33203125" style="548" customWidth="1"/>
    <col min="15883" max="15883" width="15.109375" style="548" customWidth="1"/>
    <col min="15884" max="15884" width="0" style="548" hidden="1" customWidth="1"/>
    <col min="15885" max="15885" width="14.6640625" style="548" customWidth="1"/>
    <col min="15886" max="16128" width="9" style="548"/>
    <col min="16129" max="16129" width="6" style="548" customWidth="1"/>
    <col min="16130" max="16130" width="48.88671875" style="548" customWidth="1"/>
    <col min="16131" max="16131" width="12.77734375" style="548" customWidth="1"/>
    <col min="16132" max="16132" width="12.109375" style="548" customWidth="1"/>
    <col min="16133" max="16133" width="13" style="548" customWidth="1"/>
    <col min="16134" max="16134" width="11.77734375" style="548" customWidth="1"/>
    <col min="16135" max="16135" width="21.21875" style="548" customWidth="1"/>
    <col min="16136" max="16138" width="13.33203125" style="548" customWidth="1"/>
    <col min="16139" max="16139" width="15.109375" style="548" customWidth="1"/>
    <col min="16140" max="16140" width="0" style="548" hidden="1" customWidth="1"/>
    <col min="16141" max="16141" width="14.6640625" style="548" customWidth="1"/>
    <col min="16142" max="16384" width="9" style="548"/>
  </cols>
  <sheetData>
    <row r="1" spans="1:13" ht="18.75">
      <c r="A1" s="544"/>
      <c r="B1" s="583"/>
      <c r="C1" s="545"/>
      <c r="D1" s="545"/>
      <c r="E1" s="545"/>
      <c r="F1" s="545"/>
      <c r="G1" s="546"/>
      <c r="H1" s="545"/>
      <c r="I1" s="562"/>
      <c r="J1" s="562"/>
      <c r="K1" s="547" t="s">
        <v>670</v>
      </c>
    </row>
    <row r="2" spans="1:13" ht="18.75">
      <c r="A2" s="858" t="s">
        <v>671</v>
      </c>
      <c r="B2" s="858"/>
      <c r="C2" s="858"/>
      <c r="D2" s="858"/>
      <c r="E2" s="858"/>
      <c r="F2" s="858"/>
      <c r="G2" s="858"/>
      <c r="H2" s="858"/>
      <c r="I2" s="858"/>
      <c r="J2" s="858"/>
      <c r="K2" s="858"/>
    </row>
    <row r="3" spans="1:13" ht="18.75">
      <c r="A3" s="859" t="s">
        <v>519</v>
      </c>
      <c r="B3" s="859"/>
      <c r="C3" s="859"/>
      <c r="D3" s="859"/>
      <c r="E3" s="859"/>
      <c r="F3" s="859"/>
      <c r="G3" s="859"/>
      <c r="H3" s="859"/>
      <c r="I3" s="859"/>
      <c r="J3" s="859"/>
      <c r="K3" s="859"/>
    </row>
    <row r="4" spans="1:13" ht="18.75">
      <c r="A4" s="549"/>
      <c r="B4" s="584"/>
      <c r="C4" s="585"/>
      <c r="D4" s="586"/>
      <c r="E4" s="550"/>
      <c r="F4" s="550"/>
      <c r="G4" s="587"/>
      <c r="H4" s="587"/>
      <c r="I4" s="587"/>
      <c r="J4" s="587"/>
      <c r="K4" s="588" t="s">
        <v>0</v>
      </c>
    </row>
    <row r="5" spans="1:13" s="553" customFormat="1" ht="18.75" customHeight="1">
      <c r="A5" s="862" t="s">
        <v>78</v>
      </c>
      <c r="B5" s="866" t="s">
        <v>28</v>
      </c>
      <c r="C5" s="861" t="s">
        <v>72</v>
      </c>
      <c r="D5" s="862" t="s">
        <v>36</v>
      </c>
      <c r="E5" s="862" t="s">
        <v>672</v>
      </c>
      <c r="F5" s="862" t="s">
        <v>673</v>
      </c>
      <c r="G5" s="862" t="s">
        <v>674</v>
      </c>
      <c r="H5" s="861" t="s">
        <v>73</v>
      </c>
      <c r="I5" s="861"/>
      <c r="J5" s="861"/>
      <c r="K5" s="862" t="s">
        <v>675</v>
      </c>
    </row>
    <row r="6" spans="1:13" s="553" customFormat="1" ht="18.75" customHeight="1">
      <c r="A6" s="861"/>
      <c r="B6" s="871"/>
      <c r="C6" s="861"/>
      <c r="D6" s="862"/>
      <c r="E6" s="862"/>
      <c r="F6" s="862"/>
      <c r="G6" s="862"/>
      <c r="H6" s="861" t="s">
        <v>72</v>
      </c>
      <c r="I6" s="862" t="s">
        <v>55</v>
      </c>
      <c r="J6" s="862" t="s">
        <v>46</v>
      </c>
      <c r="K6" s="862"/>
    </row>
    <row r="7" spans="1:13" s="553" customFormat="1" ht="18.75" customHeight="1">
      <c r="A7" s="861"/>
      <c r="B7" s="871"/>
      <c r="C7" s="861"/>
      <c r="D7" s="862"/>
      <c r="E7" s="862"/>
      <c r="F7" s="862"/>
      <c r="G7" s="862"/>
      <c r="H7" s="861"/>
      <c r="I7" s="862"/>
      <c r="J7" s="862"/>
      <c r="K7" s="862"/>
    </row>
    <row r="8" spans="1:13" s="553" customFormat="1" ht="66" customHeight="1">
      <c r="A8" s="861"/>
      <c r="B8" s="867"/>
      <c r="C8" s="861"/>
      <c r="D8" s="862"/>
      <c r="E8" s="862"/>
      <c r="F8" s="862"/>
      <c r="G8" s="862"/>
      <c r="H8" s="861"/>
      <c r="I8" s="862"/>
      <c r="J8" s="862"/>
      <c r="K8" s="862"/>
      <c r="L8" s="552"/>
    </row>
    <row r="9" spans="1:13" s="556" customFormat="1" ht="14.25">
      <c r="A9" s="589" t="s">
        <v>4</v>
      </c>
      <c r="B9" s="590" t="s">
        <v>5</v>
      </c>
      <c r="C9" s="589">
        <v>1</v>
      </c>
      <c r="D9" s="591">
        <f t="shared" ref="D9:J9" si="0">C9+1</f>
        <v>2</v>
      </c>
      <c r="E9" s="591">
        <f t="shared" si="0"/>
        <v>3</v>
      </c>
      <c r="F9" s="591">
        <f t="shared" si="0"/>
        <v>4</v>
      </c>
      <c r="G9" s="591">
        <f t="shared" si="0"/>
        <v>5</v>
      </c>
      <c r="H9" s="591">
        <f t="shared" si="0"/>
        <v>6</v>
      </c>
      <c r="I9" s="591">
        <f t="shared" si="0"/>
        <v>7</v>
      </c>
      <c r="J9" s="591">
        <f t="shared" si="0"/>
        <v>8</v>
      </c>
      <c r="K9" s="591">
        <v>9</v>
      </c>
    </row>
    <row r="10" spans="1:13" s="562" customFormat="1" ht="18.75">
      <c r="A10" s="563"/>
      <c r="B10" s="592" t="s">
        <v>30</v>
      </c>
      <c r="C10" s="565">
        <f t="shared" ref="C10:K10" si="1">C11+C102+C103+C106+C107+C101+C108+C104+C105</f>
        <v>0</v>
      </c>
      <c r="D10" s="565">
        <f t="shared" si="1"/>
        <v>0</v>
      </c>
      <c r="E10" s="565">
        <f t="shared" si="1"/>
        <v>0</v>
      </c>
      <c r="F10" s="565">
        <f t="shared" si="1"/>
        <v>0</v>
      </c>
      <c r="G10" s="565">
        <f t="shared" si="1"/>
        <v>0</v>
      </c>
      <c r="H10" s="565">
        <f t="shared" si="1"/>
        <v>0</v>
      </c>
      <c r="I10" s="565">
        <f t="shared" si="1"/>
        <v>0</v>
      </c>
      <c r="J10" s="565">
        <f t="shared" si="1"/>
        <v>0</v>
      </c>
      <c r="K10" s="565">
        <f t="shared" si="1"/>
        <v>0</v>
      </c>
      <c r="L10" s="561">
        <f>C10-[9]PL22!G10</f>
        <v>-5995177.4077320006</v>
      </c>
      <c r="M10" s="561"/>
    </row>
    <row r="11" spans="1:13" s="562" customFormat="1" ht="18.75">
      <c r="A11" s="563" t="s">
        <v>8</v>
      </c>
      <c r="B11" s="592" t="s">
        <v>676</v>
      </c>
      <c r="C11" s="565">
        <f t="shared" ref="C11:K11" si="2">C12+C31+C60</f>
        <v>0</v>
      </c>
      <c r="D11" s="565">
        <f t="shared" si="2"/>
        <v>0</v>
      </c>
      <c r="E11" s="565">
        <f t="shared" si="2"/>
        <v>0</v>
      </c>
      <c r="F11" s="565">
        <f t="shared" si="2"/>
        <v>0</v>
      </c>
      <c r="G11" s="565">
        <f t="shared" si="2"/>
        <v>0</v>
      </c>
      <c r="H11" s="565">
        <f t="shared" si="2"/>
        <v>0</v>
      </c>
      <c r="I11" s="565">
        <f t="shared" si="2"/>
        <v>0</v>
      </c>
      <c r="J11" s="565">
        <f t="shared" si="2"/>
        <v>0</v>
      </c>
      <c r="K11" s="565">
        <f t="shared" si="2"/>
        <v>0</v>
      </c>
      <c r="L11" s="561">
        <f>E11-[9]PL26!D11</f>
        <v>-1971212</v>
      </c>
      <c r="M11" s="561"/>
    </row>
    <row r="12" spans="1:13" s="562" customFormat="1" ht="18.75">
      <c r="A12" s="563">
        <v>1</v>
      </c>
      <c r="B12" s="592" t="s">
        <v>677</v>
      </c>
      <c r="C12" s="565">
        <f>SUM(C13:C30)</f>
        <v>0</v>
      </c>
      <c r="D12" s="565">
        <f t="shared" ref="D12:K12" si="3">SUM(D13:D30)</f>
        <v>0</v>
      </c>
      <c r="E12" s="565">
        <f t="shared" si="3"/>
        <v>0</v>
      </c>
      <c r="F12" s="565">
        <f t="shared" si="3"/>
        <v>0</v>
      </c>
      <c r="G12" s="565">
        <f t="shared" si="3"/>
        <v>0</v>
      </c>
      <c r="H12" s="565">
        <f t="shared" si="3"/>
        <v>0</v>
      </c>
      <c r="I12" s="565">
        <f t="shared" si="3"/>
        <v>0</v>
      </c>
      <c r="J12" s="565">
        <f t="shared" si="3"/>
        <v>0</v>
      </c>
      <c r="K12" s="565">
        <f t="shared" si="3"/>
        <v>0</v>
      </c>
      <c r="L12" s="561"/>
      <c r="M12" s="561"/>
    </row>
    <row r="13" spans="1:13" s="550" customFormat="1" ht="18.75">
      <c r="A13" s="569" t="s">
        <v>389</v>
      </c>
      <c r="B13" s="593" t="s">
        <v>678</v>
      </c>
      <c r="C13" s="571">
        <f t="shared" ref="C13:C30" si="4">D13+E13+F13+G13+H13+K13</f>
        <v>0</v>
      </c>
      <c r="D13" s="571"/>
      <c r="E13" s="571"/>
      <c r="F13" s="571"/>
      <c r="G13" s="571"/>
      <c r="H13" s="571"/>
      <c r="I13" s="571"/>
      <c r="J13" s="571"/>
      <c r="K13" s="571"/>
      <c r="L13" s="561"/>
      <c r="M13" s="561"/>
    </row>
    <row r="14" spans="1:13" s="550" customFormat="1" ht="18.75">
      <c r="A14" s="569" t="s">
        <v>390</v>
      </c>
      <c r="B14" s="593" t="s">
        <v>679</v>
      </c>
      <c r="C14" s="571">
        <f>D14+E14+F14+G14+H14+K14</f>
        <v>0</v>
      </c>
      <c r="D14" s="571"/>
      <c r="E14" s="571"/>
      <c r="F14" s="571"/>
      <c r="G14" s="571"/>
      <c r="H14" s="571"/>
      <c r="I14" s="571"/>
      <c r="J14" s="571"/>
      <c r="K14" s="571"/>
      <c r="L14" s="561"/>
      <c r="M14" s="561"/>
    </row>
    <row r="15" spans="1:13" s="550" customFormat="1" ht="18.75">
      <c r="A15" s="569" t="s">
        <v>391</v>
      </c>
      <c r="B15" s="593" t="s">
        <v>680</v>
      </c>
      <c r="C15" s="571">
        <f t="shared" si="4"/>
        <v>0</v>
      </c>
      <c r="D15" s="571"/>
      <c r="E15" s="571"/>
      <c r="F15" s="571"/>
      <c r="G15" s="571"/>
      <c r="H15" s="571"/>
      <c r="I15" s="571"/>
      <c r="J15" s="571"/>
      <c r="K15" s="571"/>
      <c r="L15" s="561"/>
      <c r="M15" s="561"/>
    </row>
    <row r="16" spans="1:13" s="550" customFormat="1" ht="18.75">
      <c r="A16" s="569" t="s">
        <v>681</v>
      </c>
      <c r="B16" s="593" t="s">
        <v>682</v>
      </c>
      <c r="C16" s="571">
        <f t="shared" si="4"/>
        <v>0</v>
      </c>
      <c r="D16" s="571"/>
      <c r="E16" s="571"/>
      <c r="F16" s="571"/>
      <c r="G16" s="571"/>
      <c r="H16" s="571"/>
      <c r="I16" s="571"/>
      <c r="J16" s="571"/>
      <c r="K16" s="571"/>
      <c r="L16" s="561"/>
      <c r="M16" s="561"/>
    </row>
    <row r="17" spans="1:13" s="550" customFormat="1" ht="18.75">
      <c r="A17" s="569" t="s">
        <v>683</v>
      </c>
      <c r="B17" s="593" t="s">
        <v>684</v>
      </c>
      <c r="C17" s="571">
        <f t="shared" si="4"/>
        <v>0</v>
      </c>
      <c r="D17" s="571"/>
      <c r="E17" s="571"/>
      <c r="F17" s="571"/>
      <c r="G17" s="571"/>
      <c r="H17" s="571"/>
      <c r="I17" s="571"/>
      <c r="J17" s="571"/>
      <c r="K17" s="571"/>
      <c r="L17" s="561"/>
      <c r="M17" s="561"/>
    </row>
    <row r="18" spans="1:13" s="550" customFormat="1" ht="18.75">
      <c r="A18" s="569" t="s">
        <v>685</v>
      </c>
      <c r="B18" s="594" t="s">
        <v>686</v>
      </c>
      <c r="C18" s="571">
        <f t="shared" si="4"/>
        <v>0</v>
      </c>
      <c r="D18" s="571"/>
      <c r="E18" s="571"/>
      <c r="F18" s="571"/>
      <c r="G18" s="571"/>
      <c r="H18" s="571"/>
      <c r="I18" s="571"/>
      <c r="J18" s="571"/>
      <c r="K18" s="571"/>
      <c r="L18" s="561"/>
      <c r="M18" s="561"/>
    </row>
    <row r="19" spans="1:13" s="550" customFormat="1" ht="18.75">
      <c r="A19" s="569" t="s">
        <v>687</v>
      </c>
      <c r="B19" s="593" t="s">
        <v>688</v>
      </c>
      <c r="C19" s="571">
        <f t="shared" si="4"/>
        <v>0</v>
      </c>
      <c r="D19" s="571"/>
      <c r="E19" s="571"/>
      <c r="F19" s="571"/>
      <c r="G19" s="571"/>
      <c r="H19" s="571"/>
      <c r="I19" s="571"/>
      <c r="J19" s="571"/>
      <c r="K19" s="571"/>
      <c r="L19" s="561"/>
      <c r="M19" s="561"/>
    </row>
    <row r="20" spans="1:13" s="550" customFormat="1" ht="18.75">
      <c r="A20" s="569" t="s">
        <v>689</v>
      </c>
      <c r="B20" s="593" t="s">
        <v>690</v>
      </c>
      <c r="C20" s="571">
        <f t="shared" si="4"/>
        <v>0</v>
      </c>
      <c r="D20" s="571"/>
      <c r="E20" s="571"/>
      <c r="F20" s="571"/>
      <c r="G20" s="571"/>
      <c r="H20" s="571"/>
      <c r="I20" s="571"/>
      <c r="J20" s="571"/>
      <c r="K20" s="571"/>
      <c r="L20" s="561"/>
      <c r="M20" s="561"/>
    </row>
    <row r="21" spans="1:13" s="550" customFormat="1" ht="18.75">
      <c r="A21" s="569" t="s">
        <v>691</v>
      </c>
      <c r="B21" s="593" t="s">
        <v>692</v>
      </c>
      <c r="C21" s="571">
        <f t="shared" si="4"/>
        <v>0</v>
      </c>
      <c r="D21" s="571"/>
      <c r="E21" s="571"/>
      <c r="F21" s="571"/>
      <c r="G21" s="571"/>
      <c r="H21" s="571"/>
      <c r="I21" s="571"/>
      <c r="J21" s="571"/>
      <c r="K21" s="571"/>
      <c r="L21" s="561"/>
      <c r="M21" s="561"/>
    </row>
    <row r="22" spans="1:13" s="550" customFormat="1" ht="18.75">
      <c r="A22" s="569" t="s">
        <v>693</v>
      </c>
      <c r="B22" s="593" t="s">
        <v>694</v>
      </c>
      <c r="C22" s="571">
        <f t="shared" si="4"/>
        <v>0</v>
      </c>
      <c r="D22" s="571"/>
      <c r="E22" s="571"/>
      <c r="F22" s="571"/>
      <c r="G22" s="571"/>
      <c r="H22" s="571"/>
      <c r="I22" s="571"/>
      <c r="J22" s="571"/>
      <c r="K22" s="571"/>
      <c r="L22" s="561"/>
      <c r="M22" s="561"/>
    </row>
    <row r="23" spans="1:13" s="550" customFormat="1" ht="18.75">
      <c r="A23" s="569" t="s">
        <v>695</v>
      </c>
      <c r="B23" s="593" t="s">
        <v>696</v>
      </c>
      <c r="C23" s="571">
        <f t="shared" si="4"/>
        <v>0</v>
      </c>
      <c r="D23" s="571"/>
      <c r="E23" s="571"/>
      <c r="F23" s="571"/>
      <c r="G23" s="571"/>
      <c r="H23" s="571"/>
      <c r="I23" s="571"/>
      <c r="J23" s="571"/>
      <c r="K23" s="571"/>
      <c r="L23" s="561"/>
      <c r="M23" s="561"/>
    </row>
    <row r="24" spans="1:13" s="550" customFormat="1" ht="18.75">
      <c r="A24" s="569" t="s">
        <v>697</v>
      </c>
      <c r="B24" s="593" t="s">
        <v>579</v>
      </c>
      <c r="C24" s="571">
        <f t="shared" si="4"/>
        <v>0</v>
      </c>
      <c r="D24" s="571"/>
      <c r="E24" s="571"/>
      <c r="F24" s="571"/>
      <c r="G24" s="571"/>
      <c r="H24" s="571"/>
      <c r="I24" s="571"/>
      <c r="J24" s="571"/>
      <c r="K24" s="571"/>
      <c r="L24" s="561"/>
      <c r="M24" s="561"/>
    </row>
    <row r="25" spans="1:13" s="550" customFormat="1" ht="18.75">
      <c r="A25" s="569" t="s">
        <v>698</v>
      </c>
      <c r="B25" s="593" t="s">
        <v>699</v>
      </c>
      <c r="C25" s="571">
        <f t="shared" si="4"/>
        <v>0</v>
      </c>
      <c r="D25" s="571"/>
      <c r="E25" s="571"/>
      <c r="F25" s="571"/>
      <c r="G25" s="571"/>
      <c r="H25" s="571"/>
      <c r="I25" s="571"/>
      <c r="J25" s="571"/>
      <c r="K25" s="571"/>
      <c r="L25" s="561"/>
      <c r="M25" s="561"/>
    </row>
    <row r="26" spans="1:13" s="550" customFormat="1" ht="18.75">
      <c r="A26" s="569" t="s">
        <v>700</v>
      </c>
      <c r="B26" s="593" t="s">
        <v>580</v>
      </c>
      <c r="C26" s="571">
        <f t="shared" si="4"/>
        <v>0</v>
      </c>
      <c r="D26" s="571"/>
      <c r="E26" s="571"/>
      <c r="F26" s="571"/>
      <c r="G26" s="571"/>
      <c r="H26" s="571"/>
      <c r="I26" s="571"/>
      <c r="J26" s="571"/>
      <c r="K26" s="571"/>
      <c r="L26" s="561"/>
      <c r="M26" s="561"/>
    </row>
    <row r="27" spans="1:13" s="550" customFormat="1" ht="18.75">
      <c r="A27" s="569" t="s">
        <v>701</v>
      </c>
      <c r="B27" s="593" t="s">
        <v>702</v>
      </c>
      <c r="C27" s="571">
        <f t="shared" si="4"/>
        <v>0</v>
      </c>
      <c r="D27" s="571"/>
      <c r="E27" s="571"/>
      <c r="F27" s="571"/>
      <c r="G27" s="571"/>
      <c r="H27" s="571"/>
      <c r="I27" s="571"/>
      <c r="J27" s="571"/>
      <c r="K27" s="571"/>
      <c r="L27" s="561"/>
      <c r="M27" s="561"/>
    </row>
    <row r="28" spans="1:13" s="550" customFormat="1" ht="18.75">
      <c r="A28" s="569" t="s">
        <v>703</v>
      </c>
      <c r="B28" s="593" t="s">
        <v>704</v>
      </c>
      <c r="C28" s="571">
        <f t="shared" si="4"/>
        <v>0</v>
      </c>
      <c r="D28" s="571"/>
      <c r="E28" s="571"/>
      <c r="F28" s="571"/>
      <c r="G28" s="571"/>
      <c r="H28" s="571"/>
      <c r="I28" s="571"/>
      <c r="J28" s="571"/>
      <c r="K28" s="571"/>
      <c r="L28" s="561"/>
      <c r="M28" s="561"/>
    </row>
    <row r="29" spans="1:13" s="550" customFormat="1" ht="18.75">
      <c r="A29" s="569" t="s">
        <v>705</v>
      </c>
      <c r="B29" s="593" t="s">
        <v>706</v>
      </c>
      <c r="C29" s="571">
        <f t="shared" si="4"/>
        <v>0</v>
      </c>
      <c r="D29" s="571"/>
      <c r="E29" s="571"/>
      <c r="F29" s="571"/>
      <c r="G29" s="571"/>
      <c r="H29" s="571"/>
      <c r="I29" s="571"/>
      <c r="J29" s="571"/>
      <c r="K29" s="571"/>
      <c r="L29" s="561"/>
      <c r="M29" s="561"/>
    </row>
    <row r="30" spans="1:13" s="550" customFormat="1" ht="18.75">
      <c r="A30" s="569" t="s">
        <v>707</v>
      </c>
      <c r="B30" s="593" t="s">
        <v>708</v>
      </c>
      <c r="C30" s="571">
        <f t="shared" si="4"/>
        <v>0</v>
      </c>
      <c r="D30" s="571"/>
      <c r="E30" s="571"/>
      <c r="F30" s="571"/>
      <c r="G30" s="571"/>
      <c r="H30" s="571"/>
      <c r="I30" s="571"/>
      <c r="J30" s="571"/>
      <c r="K30" s="571"/>
      <c r="L30" s="561"/>
      <c r="M30" s="561"/>
    </row>
    <row r="31" spans="1:13" s="562" customFormat="1" ht="18.75">
      <c r="A31" s="563">
        <v>2</v>
      </c>
      <c r="B31" s="592" t="s">
        <v>709</v>
      </c>
      <c r="C31" s="565">
        <f t="shared" ref="C31:K31" si="5">SUM(C32:C59)</f>
        <v>0</v>
      </c>
      <c r="D31" s="565">
        <f t="shared" si="5"/>
        <v>0</v>
      </c>
      <c r="E31" s="565">
        <f t="shared" si="5"/>
        <v>0</v>
      </c>
      <c r="F31" s="565">
        <f t="shared" si="5"/>
        <v>0</v>
      </c>
      <c r="G31" s="565">
        <f t="shared" si="5"/>
        <v>0</v>
      </c>
      <c r="H31" s="565">
        <f t="shared" si="5"/>
        <v>0</v>
      </c>
      <c r="I31" s="565">
        <f t="shared" si="5"/>
        <v>0</v>
      </c>
      <c r="J31" s="565">
        <f t="shared" si="5"/>
        <v>0</v>
      </c>
      <c r="K31" s="565">
        <f t="shared" si="5"/>
        <v>0</v>
      </c>
      <c r="L31" s="561"/>
      <c r="M31" s="561"/>
    </row>
    <row r="32" spans="1:13" s="550" customFormat="1" ht="18.75">
      <c r="A32" s="569" t="s">
        <v>392</v>
      </c>
      <c r="B32" s="593" t="s">
        <v>581</v>
      </c>
      <c r="C32" s="571">
        <f t="shared" ref="C32:C100" si="6">D32+E32+F32+G32+H32+K32</f>
        <v>0</v>
      </c>
      <c r="D32" s="571"/>
      <c r="E32" s="571"/>
      <c r="F32" s="571"/>
      <c r="G32" s="571"/>
      <c r="H32" s="571"/>
      <c r="I32" s="571"/>
      <c r="J32" s="571"/>
      <c r="K32" s="571"/>
      <c r="L32" s="561"/>
      <c r="M32" s="561"/>
    </row>
    <row r="33" spans="1:13" s="550" customFormat="1" ht="18.75">
      <c r="A33" s="569" t="s">
        <v>393</v>
      </c>
      <c r="B33" s="593" t="s">
        <v>710</v>
      </c>
      <c r="C33" s="571">
        <f t="shared" si="6"/>
        <v>0</v>
      </c>
      <c r="D33" s="571"/>
      <c r="E33" s="571"/>
      <c r="F33" s="571"/>
      <c r="G33" s="571"/>
      <c r="H33" s="571"/>
      <c r="I33" s="571"/>
      <c r="J33" s="571"/>
      <c r="K33" s="571"/>
      <c r="L33" s="561"/>
      <c r="M33" s="561"/>
    </row>
    <row r="34" spans="1:13" s="550" customFormat="1" ht="18.75">
      <c r="A34" s="569" t="s">
        <v>524</v>
      </c>
      <c r="B34" s="593" t="s">
        <v>711</v>
      </c>
      <c r="C34" s="571">
        <f t="shared" si="6"/>
        <v>0</v>
      </c>
      <c r="D34" s="571"/>
      <c r="E34" s="571"/>
      <c r="F34" s="571"/>
      <c r="G34" s="571"/>
      <c r="H34" s="571"/>
      <c r="I34" s="571"/>
      <c r="J34" s="571"/>
      <c r="K34" s="571"/>
      <c r="L34" s="561"/>
      <c r="M34" s="561"/>
    </row>
    <row r="35" spans="1:13" s="550" customFormat="1" ht="18.75">
      <c r="A35" s="569" t="s">
        <v>712</v>
      </c>
      <c r="B35" s="593" t="s">
        <v>713</v>
      </c>
      <c r="C35" s="571">
        <f t="shared" si="6"/>
        <v>0</v>
      </c>
      <c r="D35" s="571"/>
      <c r="E35" s="571"/>
      <c r="F35" s="571"/>
      <c r="G35" s="571"/>
      <c r="H35" s="571"/>
      <c r="I35" s="571"/>
      <c r="J35" s="571"/>
      <c r="K35" s="571"/>
      <c r="L35" s="561"/>
      <c r="M35" s="561"/>
    </row>
    <row r="36" spans="1:13" s="550" customFormat="1" ht="18.75">
      <c r="A36" s="569" t="s">
        <v>714</v>
      </c>
      <c r="B36" s="593" t="s">
        <v>715</v>
      </c>
      <c r="C36" s="571">
        <f t="shared" si="6"/>
        <v>0</v>
      </c>
      <c r="D36" s="571"/>
      <c r="E36" s="571"/>
      <c r="F36" s="571"/>
      <c r="G36" s="571"/>
      <c r="H36" s="571"/>
      <c r="I36" s="571"/>
      <c r="J36" s="571"/>
      <c r="K36" s="571"/>
      <c r="L36" s="561"/>
      <c r="M36" s="561"/>
    </row>
    <row r="37" spans="1:13" s="550" customFormat="1" ht="18.75">
      <c r="A37" s="569" t="s">
        <v>716</v>
      </c>
      <c r="B37" s="593" t="s">
        <v>717</v>
      </c>
      <c r="C37" s="571">
        <f t="shared" si="6"/>
        <v>0</v>
      </c>
      <c r="D37" s="571"/>
      <c r="E37" s="571"/>
      <c r="F37" s="571"/>
      <c r="G37" s="571"/>
      <c r="H37" s="571"/>
      <c r="I37" s="571"/>
      <c r="J37" s="571"/>
      <c r="K37" s="571"/>
      <c r="L37" s="561"/>
      <c r="M37" s="561"/>
    </row>
    <row r="38" spans="1:13" s="550" customFormat="1" ht="18.75">
      <c r="A38" s="569" t="s">
        <v>718</v>
      </c>
      <c r="B38" s="593" t="s">
        <v>719</v>
      </c>
      <c r="C38" s="571">
        <f t="shared" si="6"/>
        <v>0</v>
      </c>
      <c r="D38" s="571"/>
      <c r="E38" s="571"/>
      <c r="F38" s="571"/>
      <c r="G38" s="571"/>
      <c r="H38" s="571"/>
      <c r="I38" s="571"/>
      <c r="J38" s="571"/>
      <c r="K38" s="571"/>
      <c r="L38" s="561"/>
      <c r="M38" s="561"/>
    </row>
    <row r="39" spans="1:13" s="550" customFormat="1" ht="18.75">
      <c r="A39" s="569" t="s">
        <v>720</v>
      </c>
      <c r="B39" s="593" t="s">
        <v>721</v>
      </c>
      <c r="C39" s="571">
        <f t="shared" si="6"/>
        <v>0</v>
      </c>
      <c r="D39" s="571"/>
      <c r="E39" s="571"/>
      <c r="F39" s="571"/>
      <c r="G39" s="571"/>
      <c r="H39" s="571"/>
      <c r="I39" s="571"/>
      <c r="J39" s="571"/>
      <c r="K39" s="571"/>
      <c r="L39" s="561"/>
      <c r="M39" s="561"/>
    </row>
    <row r="40" spans="1:13" s="550" customFormat="1" ht="18.75">
      <c r="A40" s="569" t="s">
        <v>722</v>
      </c>
      <c r="B40" s="593" t="s">
        <v>723</v>
      </c>
      <c r="C40" s="571">
        <f t="shared" si="6"/>
        <v>0</v>
      </c>
      <c r="D40" s="571"/>
      <c r="E40" s="571"/>
      <c r="F40" s="571"/>
      <c r="G40" s="571"/>
      <c r="H40" s="571"/>
      <c r="I40" s="571"/>
      <c r="J40" s="571"/>
      <c r="K40" s="571"/>
      <c r="L40" s="561"/>
      <c r="M40" s="561"/>
    </row>
    <row r="41" spans="1:13" s="550" customFormat="1" ht="18.75">
      <c r="A41" s="569" t="s">
        <v>724</v>
      </c>
      <c r="B41" s="593" t="s">
        <v>725</v>
      </c>
      <c r="C41" s="571">
        <f t="shared" si="6"/>
        <v>0</v>
      </c>
      <c r="D41" s="571"/>
      <c r="E41" s="571"/>
      <c r="F41" s="571"/>
      <c r="G41" s="571"/>
      <c r="H41" s="571"/>
      <c r="I41" s="571"/>
      <c r="J41" s="571"/>
      <c r="K41" s="571"/>
      <c r="L41" s="561"/>
      <c r="M41" s="561"/>
    </row>
    <row r="42" spans="1:13" s="550" customFormat="1" ht="18.75">
      <c r="A42" s="569" t="s">
        <v>726</v>
      </c>
      <c r="B42" s="593" t="s">
        <v>727</v>
      </c>
      <c r="C42" s="571">
        <f t="shared" si="6"/>
        <v>0</v>
      </c>
      <c r="D42" s="571"/>
      <c r="E42" s="571"/>
      <c r="F42" s="571"/>
      <c r="G42" s="571"/>
      <c r="H42" s="571"/>
      <c r="I42" s="571"/>
      <c r="J42" s="571"/>
      <c r="K42" s="571"/>
      <c r="L42" s="561"/>
      <c r="M42" s="561"/>
    </row>
    <row r="43" spans="1:13" s="550" customFormat="1" ht="18.75">
      <c r="A43" s="569" t="s">
        <v>728</v>
      </c>
      <c r="B43" s="593" t="s">
        <v>729</v>
      </c>
      <c r="C43" s="571">
        <f t="shared" si="6"/>
        <v>0</v>
      </c>
      <c r="D43" s="571"/>
      <c r="E43" s="571"/>
      <c r="F43" s="571"/>
      <c r="G43" s="571"/>
      <c r="H43" s="571"/>
      <c r="I43" s="571"/>
      <c r="J43" s="571"/>
      <c r="K43" s="571"/>
      <c r="L43" s="561"/>
      <c r="M43" s="561"/>
    </row>
    <row r="44" spans="1:13" s="550" customFormat="1" ht="18.75">
      <c r="A44" s="569" t="s">
        <v>730</v>
      </c>
      <c r="B44" s="593" t="s">
        <v>142</v>
      </c>
      <c r="C44" s="571">
        <f t="shared" si="6"/>
        <v>0</v>
      </c>
      <c r="D44" s="571"/>
      <c r="E44" s="571"/>
      <c r="F44" s="571"/>
      <c r="G44" s="571"/>
      <c r="H44" s="571"/>
      <c r="I44" s="571"/>
      <c r="J44" s="571"/>
      <c r="K44" s="571"/>
      <c r="L44" s="561"/>
      <c r="M44" s="561"/>
    </row>
    <row r="45" spans="1:13" s="550" customFormat="1" ht="18.75">
      <c r="A45" s="569" t="s">
        <v>731</v>
      </c>
      <c r="B45" s="593" t="s">
        <v>732</v>
      </c>
      <c r="C45" s="571">
        <f t="shared" si="6"/>
        <v>0</v>
      </c>
      <c r="D45" s="571"/>
      <c r="E45" s="571"/>
      <c r="F45" s="571"/>
      <c r="G45" s="571"/>
      <c r="H45" s="571"/>
      <c r="I45" s="571"/>
      <c r="J45" s="571"/>
      <c r="K45" s="571"/>
      <c r="L45" s="561"/>
      <c r="M45" s="561"/>
    </row>
    <row r="46" spans="1:13" s="550" customFormat="1" ht="18.75">
      <c r="A46" s="569" t="s">
        <v>733</v>
      </c>
      <c r="B46" s="593" t="s">
        <v>734</v>
      </c>
      <c r="C46" s="571">
        <f t="shared" si="6"/>
        <v>0</v>
      </c>
      <c r="D46" s="571"/>
      <c r="E46" s="571"/>
      <c r="F46" s="571"/>
      <c r="G46" s="571"/>
      <c r="H46" s="571"/>
      <c r="I46" s="571"/>
      <c r="J46" s="571"/>
      <c r="K46" s="571"/>
      <c r="L46" s="561"/>
      <c r="M46" s="561"/>
    </row>
    <row r="47" spans="1:13" s="550" customFormat="1" ht="18.75">
      <c r="A47" s="569" t="s">
        <v>735</v>
      </c>
      <c r="B47" s="593" t="s">
        <v>736</v>
      </c>
      <c r="C47" s="571">
        <f t="shared" si="6"/>
        <v>0</v>
      </c>
      <c r="D47" s="571"/>
      <c r="E47" s="571"/>
      <c r="F47" s="571"/>
      <c r="G47" s="571"/>
      <c r="H47" s="571"/>
      <c r="I47" s="571"/>
      <c r="J47" s="571"/>
      <c r="K47" s="571"/>
      <c r="L47" s="561"/>
      <c r="M47" s="561"/>
    </row>
    <row r="48" spans="1:13" s="550" customFormat="1" ht="18.75">
      <c r="A48" s="569" t="s">
        <v>737</v>
      </c>
      <c r="B48" s="593" t="s">
        <v>738</v>
      </c>
      <c r="C48" s="571">
        <f t="shared" si="6"/>
        <v>0</v>
      </c>
      <c r="D48" s="571"/>
      <c r="E48" s="571"/>
      <c r="F48" s="571"/>
      <c r="G48" s="571"/>
      <c r="H48" s="571"/>
      <c r="I48" s="571"/>
      <c r="J48" s="571"/>
      <c r="K48" s="571"/>
      <c r="L48" s="561"/>
      <c r="M48" s="561"/>
    </row>
    <row r="49" spans="1:13" s="550" customFormat="1" ht="18.75">
      <c r="A49" s="569" t="s">
        <v>739</v>
      </c>
      <c r="B49" s="593" t="s">
        <v>740</v>
      </c>
      <c r="C49" s="571">
        <f t="shared" si="6"/>
        <v>0</v>
      </c>
      <c r="D49" s="571"/>
      <c r="E49" s="571"/>
      <c r="F49" s="571"/>
      <c r="G49" s="571"/>
      <c r="H49" s="571"/>
      <c r="I49" s="571"/>
      <c r="J49" s="571"/>
      <c r="K49" s="571"/>
      <c r="L49" s="561"/>
      <c r="M49" s="561"/>
    </row>
    <row r="50" spans="1:13" s="550" customFormat="1" ht="37.5">
      <c r="A50" s="569" t="s">
        <v>741</v>
      </c>
      <c r="B50" s="593" t="s">
        <v>742</v>
      </c>
      <c r="C50" s="571">
        <f t="shared" si="6"/>
        <v>0</v>
      </c>
      <c r="D50" s="571"/>
      <c r="E50" s="571"/>
      <c r="F50" s="571"/>
      <c r="G50" s="571"/>
      <c r="H50" s="571"/>
      <c r="I50" s="571"/>
      <c r="J50" s="571"/>
      <c r="K50" s="571"/>
      <c r="L50" s="561"/>
      <c r="M50" s="561"/>
    </row>
    <row r="51" spans="1:13" s="550" customFormat="1" ht="37.5">
      <c r="A51" s="569" t="s">
        <v>743</v>
      </c>
      <c r="B51" s="593" t="s">
        <v>744</v>
      </c>
      <c r="C51" s="571">
        <f t="shared" si="6"/>
        <v>0</v>
      </c>
      <c r="D51" s="571"/>
      <c r="E51" s="571"/>
      <c r="F51" s="571"/>
      <c r="G51" s="571"/>
      <c r="H51" s="571"/>
      <c r="I51" s="571"/>
      <c r="J51" s="571"/>
      <c r="K51" s="571"/>
      <c r="L51" s="561"/>
      <c r="M51" s="561"/>
    </row>
    <row r="52" spans="1:13" s="550" customFormat="1" ht="37.5">
      <c r="A52" s="569" t="s">
        <v>745</v>
      </c>
      <c r="B52" s="593" t="s">
        <v>746</v>
      </c>
      <c r="C52" s="571">
        <f t="shared" si="6"/>
        <v>0</v>
      </c>
      <c r="D52" s="571"/>
      <c r="E52" s="571"/>
      <c r="F52" s="571"/>
      <c r="G52" s="571"/>
      <c r="H52" s="571"/>
      <c r="I52" s="571"/>
      <c r="J52" s="571"/>
      <c r="K52" s="571"/>
      <c r="L52" s="561"/>
      <c r="M52" s="561"/>
    </row>
    <row r="53" spans="1:13" s="550" customFormat="1" ht="18.75">
      <c r="A53" s="569" t="s">
        <v>747</v>
      </c>
      <c r="B53" s="593" t="s">
        <v>748</v>
      </c>
      <c r="C53" s="571">
        <f t="shared" si="6"/>
        <v>0</v>
      </c>
      <c r="D53" s="571"/>
      <c r="E53" s="571"/>
      <c r="F53" s="571"/>
      <c r="G53" s="571"/>
      <c r="H53" s="571"/>
      <c r="I53" s="571"/>
      <c r="J53" s="571"/>
      <c r="K53" s="571"/>
      <c r="L53" s="561"/>
      <c r="M53" s="561"/>
    </row>
    <row r="54" spans="1:13" s="550" customFormat="1" ht="18.75">
      <c r="A54" s="569" t="s">
        <v>749</v>
      </c>
      <c r="B54" s="593" t="s">
        <v>750</v>
      </c>
      <c r="C54" s="571">
        <f t="shared" si="6"/>
        <v>0</v>
      </c>
      <c r="D54" s="571"/>
      <c r="E54" s="571"/>
      <c r="F54" s="571"/>
      <c r="G54" s="571"/>
      <c r="H54" s="571"/>
      <c r="I54" s="571"/>
      <c r="J54" s="571"/>
      <c r="K54" s="571"/>
      <c r="L54" s="561"/>
      <c r="M54" s="561"/>
    </row>
    <row r="55" spans="1:13" s="550" customFormat="1" ht="18.75">
      <c r="A55" s="569" t="s">
        <v>751</v>
      </c>
      <c r="B55" s="593" t="s">
        <v>752</v>
      </c>
      <c r="C55" s="571">
        <f t="shared" si="6"/>
        <v>0</v>
      </c>
      <c r="D55" s="571"/>
      <c r="E55" s="571"/>
      <c r="F55" s="571"/>
      <c r="G55" s="571"/>
      <c r="H55" s="571"/>
      <c r="I55" s="571"/>
      <c r="J55" s="571"/>
      <c r="K55" s="571"/>
      <c r="L55" s="561"/>
      <c r="M55" s="561"/>
    </row>
    <row r="56" spans="1:13" s="550" customFormat="1" ht="18.75">
      <c r="A56" s="569" t="s">
        <v>753</v>
      </c>
      <c r="B56" s="593" t="s">
        <v>754</v>
      </c>
      <c r="C56" s="571">
        <f t="shared" si="6"/>
        <v>0</v>
      </c>
      <c r="D56" s="571"/>
      <c r="E56" s="571"/>
      <c r="F56" s="571"/>
      <c r="G56" s="571"/>
      <c r="H56" s="571"/>
      <c r="I56" s="571"/>
      <c r="J56" s="571"/>
      <c r="K56" s="571"/>
      <c r="L56" s="561"/>
      <c r="M56" s="561"/>
    </row>
    <row r="57" spans="1:13" s="550" customFormat="1" ht="18.75">
      <c r="A57" s="569" t="s">
        <v>755</v>
      </c>
      <c r="B57" s="593" t="s">
        <v>756</v>
      </c>
      <c r="C57" s="571">
        <f t="shared" si="6"/>
        <v>0</v>
      </c>
      <c r="D57" s="571"/>
      <c r="E57" s="571"/>
      <c r="F57" s="571"/>
      <c r="G57" s="571"/>
      <c r="H57" s="571"/>
      <c r="I57" s="571"/>
      <c r="J57" s="571"/>
      <c r="K57" s="571"/>
      <c r="L57" s="561"/>
      <c r="M57" s="561"/>
    </row>
    <row r="58" spans="1:13" s="550" customFormat="1" ht="18.75">
      <c r="A58" s="569" t="s">
        <v>757</v>
      </c>
      <c r="B58" s="593" t="s">
        <v>758</v>
      </c>
      <c r="C58" s="571">
        <f t="shared" si="6"/>
        <v>0</v>
      </c>
      <c r="D58" s="571"/>
      <c r="E58" s="571"/>
      <c r="F58" s="571"/>
      <c r="G58" s="571"/>
      <c r="H58" s="571"/>
      <c r="I58" s="571"/>
      <c r="J58" s="571"/>
      <c r="K58" s="571"/>
      <c r="L58" s="561"/>
      <c r="M58" s="561"/>
    </row>
    <row r="59" spans="1:13" s="550" customFormat="1" ht="18.75">
      <c r="A59" s="569" t="s">
        <v>759</v>
      </c>
      <c r="B59" s="593" t="s">
        <v>760</v>
      </c>
      <c r="C59" s="571">
        <f t="shared" si="6"/>
        <v>0</v>
      </c>
      <c r="D59" s="571"/>
      <c r="E59" s="571"/>
      <c r="F59" s="571"/>
      <c r="G59" s="571"/>
      <c r="H59" s="571"/>
      <c r="I59" s="571"/>
      <c r="J59" s="571"/>
      <c r="K59" s="571"/>
      <c r="L59" s="561"/>
      <c r="M59" s="561"/>
    </row>
    <row r="60" spans="1:13" s="562" customFormat="1" ht="18.75">
      <c r="A60" s="563">
        <v>3</v>
      </c>
      <c r="B60" s="592" t="s">
        <v>761</v>
      </c>
      <c r="C60" s="565">
        <f>SUM(C61:C87)+C100</f>
        <v>0</v>
      </c>
      <c r="D60" s="565">
        <f t="shared" ref="D60:K60" si="7">SUM(D61:D87)+D100</f>
        <v>0</v>
      </c>
      <c r="E60" s="565">
        <f t="shared" si="7"/>
        <v>0</v>
      </c>
      <c r="F60" s="565">
        <f t="shared" si="7"/>
        <v>0</v>
      </c>
      <c r="G60" s="565">
        <f t="shared" si="7"/>
        <v>0</v>
      </c>
      <c r="H60" s="565">
        <f t="shared" si="7"/>
        <v>0</v>
      </c>
      <c r="I60" s="565">
        <f t="shared" si="7"/>
        <v>0</v>
      </c>
      <c r="J60" s="565">
        <f t="shared" si="7"/>
        <v>0</v>
      </c>
      <c r="K60" s="565">
        <f t="shared" si="7"/>
        <v>0</v>
      </c>
      <c r="L60" s="561"/>
      <c r="M60" s="561"/>
    </row>
    <row r="61" spans="1:13" s="550" customFormat="1" ht="18.75">
      <c r="A61" s="569" t="s">
        <v>527</v>
      </c>
      <c r="B61" s="593" t="s">
        <v>762</v>
      </c>
      <c r="C61" s="571">
        <f t="shared" si="6"/>
        <v>0</v>
      </c>
      <c r="D61" s="571"/>
      <c r="E61" s="571"/>
      <c r="F61" s="571"/>
      <c r="G61" s="571"/>
      <c r="H61" s="571"/>
      <c r="I61" s="571"/>
      <c r="J61" s="571"/>
      <c r="K61" s="571"/>
      <c r="L61" s="561"/>
      <c r="M61" s="561"/>
    </row>
    <row r="62" spans="1:13" s="550" customFormat="1" ht="18.75">
      <c r="A62" s="569" t="s">
        <v>528</v>
      </c>
      <c r="B62" s="593" t="s">
        <v>763</v>
      </c>
      <c r="C62" s="571">
        <f t="shared" si="6"/>
        <v>0</v>
      </c>
      <c r="D62" s="571"/>
      <c r="E62" s="571"/>
      <c r="F62" s="571"/>
      <c r="G62" s="571"/>
      <c r="H62" s="571"/>
      <c r="I62" s="571"/>
      <c r="J62" s="571"/>
      <c r="K62" s="571"/>
      <c r="L62" s="561"/>
      <c r="M62" s="561"/>
    </row>
    <row r="63" spans="1:13" s="550" customFormat="1" ht="18.75">
      <c r="A63" s="569" t="s">
        <v>764</v>
      </c>
      <c r="B63" s="593" t="s">
        <v>765</v>
      </c>
      <c r="C63" s="571">
        <f t="shared" si="6"/>
        <v>0</v>
      </c>
      <c r="D63" s="571"/>
      <c r="E63" s="571"/>
      <c r="F63" s="571"/>
      <c r="G63" s="571"/>
      <c r="H63" s="571"/>
      <c r="I63" s="571"/>
      <c r="J63" s="571"/>
      <c r="K63" s="571"/>
      <c r="L63" s="561"/>
      <c r="M63" s="561"/>
    </row>
    <row r="64" spans="1:13" s="550" customFormat="1" ht="18.75">
      <c r="A64" s="569" t="s">
        <v>766</v>
      </c>
      <c r="B64" s="593" t="s">
        <v>767</v>
      </c>
      <c r="C64" s="571">
        <f t="shared" si="6"/>
        <v>0</v>
      </c>
      <c r="D64" s="571"/>
      <c r="E64" s="571"/>
      <c r="F64" s="571"/>
      <c r="G64" s="571"/>
      <c r="H64" s="571"/>
      <c r="I64" s="571"/>
      <c r="J64" s="571"/>
      <c r="K64" s="571"/>
      <c r="L64" s="561"/>
      <c r="M64" s="561"/>
    </row>
    <row r="65" spans="1:13" s="550" customFormat="1" ht="18.75">
      <c r="A65" s="569" t="s">
        <v>768</v>
      </c>
      <c r="B65" s="593" t="s">
        <v>769</v>
      </c>
      <c r="C65" s="571">
        <f t="shared" si="6"/>
        <v>0</v>
      </c>
      <c r="D65" s="571"/>
      <c r="E65" s="571"/>
      <c r="F65" s="571"/>
      <c r="G65" s="571"/>
      <c r="H65" s="571"/>
      <c r="I65" s="571"/>
      <c r="J65" s="571"/>
      <c r="K65" s="571"/>
      <c r="L65" s="561"/>
      <c r="M65" s="561"/>
    </row>
    <row r="66" spans="1:13" s="550" customFormat="1" ht="18.75">
      <c r="A66" s="569" t="s">
        <v>770</v>
      </c>
      <c r="B66" s="593" t="s">
        <v>771</v>
      </c>
      <c r="C66" s="571">
        <f t="shared" si="6"/>
        <v>0</v>
      </c>
      <c r="D66" s="571"/>
      <c r="E66" s="571"/>
      <c r="F66" s="571"/>
      <c r="G66" s="571"/>
      <c r="H66" s="571"/>
      <c r="I66" s="571"/>
      <c r="J66" s="571"/>
      <c r="K66" s="571"/>
      <c r="L66" s="561"/>
      <c r="M66" s="561"/>
    </row>
    <row r="67" spans="1:13" s="550" customFormat="1" ht="18.75">
      <c r="A67" s="569" t="s">
        <v>772</v>
      </c>
      <c r="B67" s="593" t="s">
        <v>773</v>
      </c>
      <c r="C67" s="571">
        <f t="shared" si="6"/>
        <v>0</v>
      </c>
      <c r="D67" s="571"/>
      <c r="E67" s="571"/>
      <c r="F67" s="571"/>
      <c r="G67" s="571"/>
      <c r="H67" s="571"/>
      <c r="I67" s="571"/>
      <c r="J67" s="571"/>
      <c r="K67" s="571"/>
      <c r="L67" s="561"/>
      <c r="M67" s="561"/>
    </row>
    <row r="68" spans="1:13" s="550" customFormat="1" ht="18.75">
      <c r="A68" s="569" t="s">
        <v>774</v>
      </c>
      <c r="B68" s="593" t="s">
        <v>775</v>
      </c>
      <c r="C68" s="571">
        <f t="shared" si="6"/>
        <v>0</v>
      </c>
      <c r="D68" s="571"/>
      <c r="E68" s="571"/>
      <c r="F68" s="571"/>
      <c r="G68" s="571"/>
      <c r="H68" s="571"/>
      <c r="I68" s="571"/>
      <c r="J68" s="571"/>
      <c r="K68" s="571"/>
      <c r="L68" s="561"/>
      <c r="M68" s="561"/>
    </row>
    <row r="69" spans="1:13" s="550" customFormat="1" ht="18.75">
      <c r="A69" s="569" t="s">
        <v>776</v>
      </c>
      <c r="B69" s="593" t="s">
        <v>777</v>
      </c>
      <c r="C69" s="571">
        <f t="shared" si="6"/>
        <v>0</v>
      </c>
      <c r="D69" s="571"/>
      <c r="E69" s="571"/>
      <c r="F69" s="571"/>
      <c r="G69" s="571"/>
      <c r="H69" s="571"/>
      <c r="I69" s="571"/>
      <c r="J69" s="571"/>
      <c r="K69" s="571"/>
      <c r="L69" s="561"/>
      <c r="M69" s="561"/>
    </row>
    <row r="70" spans="1:13" s="550" customFormat="1" ht="18.75">
      <c r="A70" s="569" t="s">
        <v>778</v>
      </c>
      <c r="B70" s="593" t="s">
        <v>779</v>
      </c>
      <c r="C70" s="571">
        <f t="shared" si="6"/>
        <v>0</v>
      </c>
      <c r="D70" s="571"/>
      <c r="E70" s="571"/>
      <c r="F70" s="571"/>
      <c r="G70" s="571"/>
      <c r="H70" s="571"/>
      <c r="I70" s="571"/>
      <c r="J70" s="571"/>
      <c r="K70" s="571"/>
      <c r="L70" s="561"/>
      <c r="M70" s="561"/>
    </row>
    <row r="71" spans="1:13" s="550" customFormat="1" ht="18.75">
      <c r="A71" s="569" t="s">
        <v>780</v>
      </c>
      <c r="B71" s="593" t="s">
        <v>781</v>
      </c>
      <c r="C71" s="571">
        <f t="shared" si="6"/>
        <v>0</v>
      </c>
      <c r="D71" s="571"/>
      <c r="E71" s="571"/>
      <c r="F71" s="571"/>
      <c r="G71" s="571"/>
      <c r="H71" s="571"/>
      <c r="I71" s="571"/>
      <c r="J71" s="571"/>
      <c r="K71" s="571"/>
      <c r="L71" s="561"/>
      <c r="M71" s="561"/>
    </row>
    <row r="72" spans="1:13" s="550" customFormat="1" ht="18.75">
      <c r="A72" s="569" t="s">
        <v>782</v>
      </c>
      <c r="B72" s="593" t="s">
        <v>783</v>
      </c>
      <c r="C72" s="571">
        <f t="shared" si="6"/>
        <v>0</v>
      </c>
      <c r="D72" s="571"/>
      <c r="E72" s="571"/>
      <c r="F72" s="571"/>
      <c r="G72" s="571"/>
      <c r="H72" s="571"/>
      <c r="I72" s="571"/>
      <c r="J72" s="571"/>
      <c r="K72" s="571"/>
      <c r="L72" s="561"/>
      <c r="M72" s="561"/>
    </row>
    <row r="73" spans="1:13" s="550" customFormat="1" ht="18.75">
      <c r="A73" s="569" t="s">
        <v>784</v>
      </c>
      <c r="B73" s="593" t="s">
        <v>785</v>
      </c>
      <c r="C73" s="571">
        <f t="shared" si="6"/>
        <v>0</v>
      </c>
      <c r="D73" s="571"/>
      <c r="E73" s="571"/>
      <c r="F73" s="571"/>
      <c r="G73" s="571"/>
      <c r="H73" s="571"/>
      <c r="I73" s="571"/>
      <c r="J73" s="571"/>
      <c r="K73" s="571"/>
      <c r="L73" s="561"/>
      <c r="M73" s="561"/>
    </row>
    <row r="74" spans="1:13" s="550" customFormat="1" ht="18.75">
      <c r="A74" s="569" t="s">
        <v>786</v>
      </c>
      <c r="B74" s="593" t="s">
        <v>147</v>
      </c>
      <c r="C74" s="571">
        <f t="shared" si="6"/>
        <v>0</v>
      </c>
      <c r="D74" s="571"/>
      <c r="E74" s="571"/>
      <c r="F74" s="571"/>
      <c r="G74" s="571"/>
      <c r="H74" s="571"/>
      <c r="I74" s="571"/>
      <c r="J74" s="571"/>
      <c r="K74" s="571"/>
      <c r="L74" s="561"/>
      <c r="M74" s="561"/>
    </row>
    <row r="75" spans="1:13" s="550" customFormat="1" ht="18.75">
      <c r="A75" s="569" t="s">
        <v>787</v>
      </c>
      <c r="B75" s="593" t="s">
        <v>788</v>
      </c>
      <c r="C75" s="571">
        <f t="shared" si="6"/>
        <v>0</v>
      </c>
      <c r="D75" s="571"/>
      <c r="E75" s="571"/>
      <c r="F75" s="571"/>
      <c r="G75" s="571"/>
      <c r="H75" s="571"/>
      <c r="I75" s="571"/>
      <c r="J75" s="571"/>
      <c r="K75" s="571"/>
      <c r="L75" s="561"/>
      <c r="M75" s="561"/>
    </row>
    <row r="76" spans="1:13" s="550" customFormat="1" ht="18.75">
      <c r="A76" s="569" t="s">
        <v>789</v>
      </c>
      <c r="B76" s="593" t="s">
        <v>790</v>
      </c>
      <c r="C76" s="571">
        <f t="shared" si="6"/>
        <v>0</v>
      </c>
      <c r="D76" s="571"/>
      <c r="E76" s="571"/>
      <c r="F76" s="571"/>
      <c r="G76" s="571"/>
      <c r="H76" s="571"/>
      <c r="I76" s="571"/>
      <c r="J76" s="571"/>
      <c r="K76" s="571"/>
      <c r="L76" s="561"/>
      <c r="M76" s="561"/>
    </row>
    <row r="77" spans="1:13" s="550" customFormat="1" ht="18.75">
      <c r="A77" s="569" t="s">
        <v>791</v>
      </c>
      <c r="B77" s="593" t="s">
        <v>792</v>
      </c>
      <c r="C77" s="571">
        <f t="shared" si="6"/>
        <v>0</v>
      </c>
      <c r="D77" s="571"/>
      <c r="E77" s="571"/>
      <c r="F77" s="571"/>
      <c r="G77" s="571"/>
      <c r="H77" s="571"/>
      <c r="I77" s="571"/>
      <c r="J77" s="571"/>
      <c r="K77" s="571"/>
      <c r="L77" s="561"/>
      <c r="M77" s="561"/>
    </row>
    <row r="78" spans="1:13" s="550" customFormat="1" ht="18.75">
      <c r="A78" s="569" t="s">
        <v>793</v>
      </c>
      <c r="B78" s="593" t="s">
        <v>794</v>
      </c>
      <c r="C78" s="571">
        <f t="shared" si="6"/>
        <v>0</v>
      </c>
      <c r="D78" s="571"/>
      <c r="E78" s="571"/>
      <c r="F78" s="571"/>
      <c r="G78" s="571"/>
      <c r="H78" s="571"/>
      <c r="I78" s="571"/>
      <c r="J78" s="571"/>
      <c r="K78" s="571"/>
      <c r="L78" s="561"/>
      <c r="M78" s="561"/>
    </row>
    <row r="79" spans="1:13" s="550" customFormat="1" ht="18.75">
      <c r="A79" s="569" t="s">
        <v>795</v>
      </c>
      <c r="B79" s="593" t="s">
        <v>796</v>
      </c>
      <c r="C79" s="571">
        <f t="shared" si="6"/>
        <v>0</v>
      </c>
      <c r="D79" s="571"/>
      <c r="E79" s="571"/>
      <c r="F79" s="571"/>
      <c r="G79" s="571"/>
      <c r="H79" s="571"/>
      <c r="I79" s="571"/>
      <c r="J79" s="571"/>
      <c r="K79" s="571"/>
      <c r="L79" s="561"/>
      <c r="M79" s="561"/>
    </row>
    <row r="80" spans="1:13" s="550" customFormat="1" ht="18.75">
      <c r="A80" s="569" t="s">
        <v>797</v>
      </c>
      <c r="B80" s="593" t="s">
        <v>798</v>
      </c>
      <c r="C80" s="571">
        <f t="shared" si="6"/>
        <v>0</v>
      </c>
      <c r="D80" s="571"/>
      <c r="E80" s="571"/>
      <c r="F80" s="571"/>
      <c r="G80" s="571"/>
      <c r="H80" s="571"/>
      <c r="I80" s="571"/>
      <c r="J80" s="571"/>
      <c r="K80" s="571"/>
      <c r="L80" s="561"/>
      <c r="M80" s="561"/>
    </row>
    <row r="81" spans="1:13" s="550" customFormat="1" ht="18.75">
      <c r="A81" s="569" t="s">
        <v>799</v>
      </c>
      <c r="B81" s="593" t="s">
        <v>800</v>
      </c>
      <c r="C81" s="571">
        <f t="shared" si="6"/>
        <v>0</v>
      </c>
      <c r="D81" s="571"/>
      <c r="E81" s="571"/>
      <c r="F81" s="571"/>
      <c r="G81" s="571"/>
      <c r="H81" s="571"/>
      <c r="I81" s="571"/>
      <c r="J81" s="571"/>
      <c r="K81" s="571"/>
      <c r="L81" s="561"/>
      <c r="M81" s="561"/>
    </row>
    <row r="82" spans="1:13" s="550" customFormat="1" ht="18.75">
      <c r="A82" s="569" t="s">
        <v>801</v>
      </c>
      <c r="B82" s="593" t="s">
        <v>802</v>
      </c>
      <c r="C82" s="571">
        <f t="shared" si="6"/>
        <v>0</v>
      </c>
      <c r="D82" s="571"/>
      <c r="E82" s="571"/>
      <c r="F82" s="571"/>
      <c r="G82" s="571"/>
      <c r="H82" s="571"/>
      <c r="I82" s="571"/>
      <c r="J82" s="571"/>
      <c r="K82" s="571"/>
      <c r="L82" s="561"/>
      <c r="M82" s="561"/>
    </row>
    <row r="83" spans="1:13" s="550" customFormat="1" ht="18.75">
      <c r="A83" s="569" t="s">
        <v>803</v>
      </c>
      <c r="B83" s="593" t="s">
        <v>804</v>
      </c>
      <c r="C83" s="571">
        <f t="shared" si="6"/>
        <v>0</v>
      </c>
      <c r="D83" s="571"/>
      <c r="E83" s="571"/>
      <c r="F83" s="571"/>
      <c r="G83" s="571"/>
      <c r="H83" s="571"/>
      <c r="I83" s="571"/>
      <c r="J83" s="571"/>
      <c r="K83" s="571"/>
      <c r="L83" s="561"/>
      <c r="M83" s="561"/>
    </row>
    <row r="84" spans="1:13" s="550" customFormat="1" ht="18.75">
      <c r="A84" s="569" t="s">
        <v>805</v>
      </c>
      <c r="B84" s="593" t="s">
        <v>806</v>
      </c>
      <c r="C84" s="571">
        <f t="shared" si="6"/>
        <v>0</v>
      </c>
      <c r="D84" s="571"/>
      <c r="E84" s="571"/>
      <c r="F84" s="571"/>
      <c r="G84" s="571"/>
      <c r="H84" s="571"/>
      <c r="I84" s="571"/>
      <c r="J84" s="571"/>
      <c r="K84" s="571"/>
      <c r="L84" s="561"/>
      <c r="M84" s="561"/>
    </row>
    <row r="85" spans="1:13" s="550" customFormat="1" ht="18.75">
      <c r="A85" s="569" t="s">
        <v>807</v>
      </c>
      <c r="B85" s="593" t="s">
        <v>808</v>
      </c>
      <c r="C85" s="571">
        <f t="shared" si="6"/>
        <v>0</v>
      </c>
      <c r="D85" s="571"/>
      <c r="E85" s="571"/>
      <c r="F85" s="571"/>
      <c r="G85" s="571"/>
      <c r="H85" s="571"/>
      <c r="I85" s="571"/>
      <c r="J85" s="571"/>
      <c r="K85" s="571"/>
      <c r="L85" s="561"/>
      <c r="M85" s="561"/>
    </row>
    <row r="86" spans="1:13" s="550" customFormat="1" ht="18.75">
      <c r="A86" s="569" t="s">
        <v>809</v>
      </c>
      <c r="B86" s="593" t="s">
        <v>810</v>
      </c>
      <c r="C86" s="571">
        <f>D86+E86+F86+G86+H86+K86</f>
        <v>0</v>
      </c>
      <c r="D86" s="571"/>
      <c r="E86" s="571"/>
      <c r="F86" s="571"/>
      <c r="G86" s="571"/>
      <c r="H86" s="571"/>
      <c r="I86" s="571"/>
      <c r="J86" s="571"/>
      <c r="K86" s="571"/>
      <c r="L86" s="561"/>
      <c r="M86" s="561"/>
    </row>
    <row r="87" spans="1:13" s="550" customFormat="1" ht="37.5">
      <c r="A87" s="569" t="s">
        <v>811</v>
      </c>
      <c r="B87" s="593" t="s">
        <v>812</v>
      </c>
      <c r="C87" s="571">
        <f t="shared" si="6"/>
        <v>0</v>
      </c>
      <c r="D87" s="571"/>
      <c r="E87" s="571"/>
      <c r="F87" s="571"/>
      <c r="G87" s="571"/>
      <c r="H87" s="571"/>
      <c r="I87" s="571"/>
      <c r="J87" s="571"/>
      <c r="K87" s="571"/>
      <c r="L87" s="561"/>
      <c r="M87" s="561"/>
    </row>
    <row r="88" spans="1:13" s="550" customFormat="1" ht="18.75">
      <c r="A88" s="569" t="s">
        <v>12</v>
      </c>
      <c r="B88" s="593" t="s">
        <v>813</v>
      </c>
      <c r="C88" s="571">
        <f t="shared" si="6"/>
        <v>0</v>
      </c>
      <c r="D88" s="571"/>
      <c r="E88" s="571"/>
      <c r="F88" s="571"/>
      <c r="G88" s="571"/>
      <c r="H88" s="571"/>
      <c r="I88" s="571"/>
      <c r="J88" s="571"/>
      <c r="K88" s="571"/>
      <c r="L88" s="561"/>
      <c r="M88" s="561"/>
    </row>
    <row r="89" spans="1:13" s="550" customFormat="1" ht="18.75">
      <c r="A89" s="569" t="s">
        <v>12</v>
      </c>
      <c r="B89" s="593" t="s">
        <v>814</v>
      </c>
      <c r="C89" s="571">
        <f t="shared" si="6"/>
        <v>0</v>
      </c>
      <c r="D89" s="571"/>
      <c r="E89" s="571"/>
      <c r="F89" s="571"/>
      <c r="G89" s="571"/>
      <c r="H89" s="571"/>
      <c r="I89" s="571"/>
      <c r="J89" s="571"/>
      <c r="K89" s="571"/>
      <c r="L89" s="561"/>
      <c r="M89" s="561"/>
    </row>
    <row r="90" spans="1:13" s="550" customFormat="1" ht="18.75">
      <c r="A90" s="569" t="s">
        <v>12</v>
      </c>
      <c r="B90" s="593" t="s">
        <v>815</v>
      </c>
      <c r="C90" s="571">
        <f t="shared" si="6"/>
        <v>0</v>
      </c>
      <c r="D90" s="571"/>
      <c r="E90" s="571"/>
      <c r="F90" s="571"/>
      <c r="G90" s="571"/>
      <c r="H90" s="571"/>
      <c r="I90" s="571"/>
      <c r="J90" s="571"/>
      <c r="K90" s="571"/>
      <c r="L90" s="561"/>
      <c r="M90" s="561"/>
    </row>
    <row r="91" spans="1:13" s="550" customFormat="1" ht="18.75">
      <c r="A91" s="569" t="s">
        <v>12</v>
      </c>
      <c r="B91" s="593" t="s">
        <v>816</v>
      </c>
      <c r="C91" s="571">
        <f t="shared" si="6"/>
        <v>0</v>
      </c>
      <c r="D91" s="571"/>
      <c r="E91" s="571"/>
      <c r="F91" s="571"/>
      <c r="G91" s="571"/>
      <c r="H91" s="571"/>
      <c r="I91" s="571"/>
      <c r="J91" s="571"/>
      <c r="K91" s="571"/>
      <c r="L91" s="561"/>
      <c r="M91" s="561"/>
    </row>
    <row r="92" spans="1:13" s="550" customFormat="1" ht="18.75">
      <c r="A92" s="569" t="s">
        <v>12</v>
      </c>
      <c r="B92" s="593" t="s">
        <v>817</v>
      </c>
      <c r="C92" s="571">
        <f t="shared" si="6"/>
        <v>0</v>
      </c>
      <c r="D92" s="571"/>
      <c r="E92" s="571"/>
      <c r="F92" s="571"/>
      <c r="G92" s="571"/>
      <c r="H92" s="571"/>
      <c r="I92" s="571"/>
      <c r="J92" s="571"/>
      <c r="K92" s="571"/>
      <c r="L92" s="561"/>
      <c r="M92" s="561"/>
    </row>
    <row r="93" spans="1:13" s="550" customFormat="1" ht="18.75">
      <c r="A93" s="569" t="s">
        <v>12</v>
      </c>
      <c r="B93" s="593" t="s">
        <v>818</v>
      </c>
      <c r="C93" s="571">
        <f t="shared" si="6"/>
        <v>0</v>
      </c>
      <c r="D93" s="571"/>
      <c r="E93" s="571"/>
      <c r="F93" s="571"/>
      <c r="G93" s="571"/>
      <c r="H93" s="571"/>
      <c r="I93" s="571"/>
      <c r="J93" s="571"/>
      <c r="K93" s="571"/>
      <c r="L93" s="561"/>
      <c r="M93" s="561"/>
    </row>
    <row r="94" spans="1:13" s="550" customFormat="1" ht="18.75">
      <c r="A94" s="569" t="s">
        <v>12</v>
      </c>
      <c r="B94" s="593" t="s">
        <v>819</v>
      </c>
      <c r="C94" s="571">
        <f t="shared" si="6"/>
        <v>0</v>
      </c>
      <c r="D94" s="571"/>
      <c r="E94" s="571"/>
      <c r="F94" s="571"/>
      <c r="G94" s="571"/>
      <c r="H94" s="571"/>
      <c r="I94" s="571"/>
      <c r="J94" s="571"/>
      <c r="K94" s="571"/>
      <c r="L94" s="561"/>
      <c r="M94" s="561"/>
    </row>
    <row r="95" spans="1:13" s="550" customFormat="1" ht="18.75">
      <c r="A95" s="569" t="s">
        <v>12</v>
      </c>
      <c r="B95" s="593" t="s">
        <v>820</v>
      </c>
      <c r="C95" s="571">
        <f t="shared" si="6"/>
        <v>0</v>
      </c>
      <c r="D95" s="571"/>
      <c r="E95" s="571"/>
      <c r="F95" s="571"/>
      <c r="G95" s="571"/>
      <c r="H95" s="571"/>
      <c r="I95" s="571"/>
      <c r="J95" s="571"/>
      <c r="K95" s="571"/>
      <c r="L95" s="561"/>
      <c r="M95" s="561"/>
    </row>
    <row r="96" spans="1:13" s="550" customFormat="1" ht="18.75">
      <c r="A96" s="569" t="s">
        <v>12</v>
      </c>
      <c r="B96" s="593" t="s">
        <v>821</v>
      </c>
      <c r="C96" s="571">
        <f t="shared" si="6"/>
        <v>0</v>
      </c>
      <c r="D96" s="571"/>
      <c r="E96" s="571"/>
      <c r="F96" s="571"/>
      <c r="G96" s="571"/>
      <c r="H96" s="571"/>
      <c r="I96" s="571"/>
      <c r="J96" s="571"/>
      <c r="K96" s="571"/>
      <c r="L96" s="561"/>
      <c r="M96" s="561"/>
    </row>
    <row r="97" spans="1:13" s="550" customFormat="1" ht="18.75">
      <c r="A97" s="569" t="s">
        <v>12</v>
      </c>
      <c r="B97" s="593" t="s">
        <v>822</v>
      </c>
      <c r="C97" s="571">
        <f t="shared" si="6"/>
        <v>0</v>
      </c>
      <c r="D97" s="571"/>
      <c r="E97" s="571"/>
      <c r="F97" s="571"/>
      <c r="G97" s="571"/>
      <c r="H97" s="571"/>
      <c r="I97" s="571"/>
      <c r="J97" s="571"/>
      <c r="K97" s="571"/>
      <c r="L97" s="561"/>
      <c r="M97" s="561"/>
    </row>
    <row r="98" spans="1:13" s="550" customFormat="1" ht="18.75">
      <c r="A98" s="569" t="s">
        <v>12</v>
      </c>
      <c r="B98" s="593" t="s">
        <v>823</v>
      </c>
      <c r="C98" s="571">
        <f t="shared" si="6"/>
        <v>0</v>
      </c>
      <c r="D98" s="571"/>
      <c r="E98" s="571"/>
      <c r="F98" s="571"/>
      <c r="G98" s="571"/>
      <c r="H98" s="571"/>
      <c r="I98" s="571"/>
      <c r="J98" s="571"/>
      <c r="K98" s="571"/>
      <c r="L98" s="561"/>
      <c r="M98" s="561"/>
    </row>
    <row r="99" spans="1:13" s="550" customFormat="1" ht="18.75">
      <c r="A99" s="569" t="s">
        <v>12</v>
      </c>
      <c r="B99" s="593" t="s">
        <v>824</v>
      </c>
      <c r="C99" s="571">
        <f t="shared" si="6"/>
        <v>0</v>
      </c>
      <c r="D99" s="571"/>
      <c r="E99" s="571"/>
      <c r="F99" s="571"/>
      <c r="G99" s="571"/>
      <c r="H99" s="571"/>
      <c r="I99" s="571"/>
      <c r="J99" s="571"/>
      <c r="K99" s="571"/>
      <c r="L99" s="561"/>
      <c r="M99" s="561"/>
    </row>
    <row r="100" spans="1:13" s="550" customFormat="1" ht="18.75">
      <c r="A100" s="569" t="s">
        <v>825</v>
      </c>
      <c r="B100" s="593" t="s">
        <v>826</v>
      </c>
      <c r="C100" s="571">
        <f t="shared" si="6"/>
        <v>0</v>
      </c>
      <c r="D100" s="571"/>
      <c r="E100" s="571"/>
      <c r="F100" s="571"/>
      <c r="G100" s="571"/>
      <c r="H100" s="571"/>
      <c r="I100" s="571"/>
      <c r="J100" s="571"/>
      <c r="K100" s="571"/>
      <c r="L100" s="561"/>
      <c r="M100" s="561"/>
    </row>
    <row r="101" spans="1:13" s="562" customFormat="1" ht="45.75" customHeight="1">
      <c r="A101" s="563" t="s">
        <v>17</v>
      </c>
      <c r="B101" s="592" t="s">
        <v>568</v>
      </c>
      <c r="C101" s="565">
        <f t="shared" ref="C101:C108" si="8">D101+E101+F101+G101+H101+K101</f>
        <v>0</v>
      </c>
      <c r="D101" s="565"/>
      <c r="E101" s="565">
        <f>[9]PL26!S94</f>
        <v>0</v>
      </c>
      <c r="F101" s="565"/>
      <c r="G101" s="565"/>
      <c r="H101" s="565"/>
      <c r="I101" s="565"/>
      <c r="J101" s="565"/>
      <c r="K101" s="565"/>
      <c r="L101" s="561"/>
      <c r="M101" s="561"/>
    </row>
    <row r="102" spans="1:13" s="562" customFormat="1" ht="18.75">
      <c r="A102" s="563" t="s">
        <v>23</v>
      </c>
      <c r="B102" s="592" t="s">
        <v>827</v>
      </c>
      <c r="C102" s="565">
        <f t="shared" si="8"/>
        <v>0</v>
      </c>
      <c r="D102" s="565"/>
      <c r="E102" s="565"/>
      <c r="F102" s="565"/>
      <c r="G102" s="565"/>
      <c r="H102" s="565"/>
      <c r="I102" s="565"/>
      <c r="J102" s="565"/>
      <c r="K102" s="565"/>
      <c r="L102" s="561"/>
      <c r="M102" s="561"/>
    </row>
    <row r="103" spans="1:13" s="562" customFormat="1" ht="18.75">
      <c r="A103" s="563" t="s">
        <v>48</v>
      </c>
      <c r="B103" s="592" t="s">
        <v>828</v>
      </c>
      <c r="C103" s="565">
        <f t="shared" si="8"/>
        <v>0</v>
      </c>
      <c r="D103" s="565"/>
      <c r="E103" s="565"/>
      <c r="F103" s="565"/>
      <c r="G103" s="565"/>
      <c r="H103" s="565"/>
      <c r="I103" s="565"/>
      <c r="J103" s="565"/>
      <c r="K103" s="565"/>
      <c r="L103" s="561"/>
      <c r="M103" s="561"/>
    </row>
    <row r="104" spans="1:13" s="562" customFormat="1" ht="56.25">
      <c r="A104" s="563" t="s">
        <v>244</v>
      </c>
      <c r="B104" s="592" t="s">
        <v>647</v>
      </c>
      <c r="C104" s="565">
        <f t="shared" si="8"/>
        <v>0</v>
      </c>
      <c r="D104" s="565"/>
      <c r="E104" s="565"/>
      <c r="F104" s="565"/>
      <c r="G104" s="565"/>
      <c r="H104" s="565"/>
      <c r="I104" s="565"/>
      <c r="J104" s="565"/>
      <c r="K104" s="565"/>
      <c r="L104" s="561"/>
      <c r="M104" s="561"/>
    </row>
    <row r="105" spans="1:13" s="562" customFormat="1" ht="18.75">
      <c r="A105" s="563" t="s">
        <v>274</v>
      </c>
      <c r="B105" s="592" t="s">
        <v>661</v>
      </c>
      <c r="C105" s="565">
        <f t="shared" si="8"/>
        <v>0</v>
      </c>
      <c r="D105" s="565"/>
      <c r="E105" s="565"/>
      <c r="F105" s="565"/>
      <c r="G105" s="565"/>
      <c r="H105" s="565"/>
      <c r="I105" s="565"/>
      <c r="J105" s="565"/>
      <c r="K105" s="565"/>
      <c r="L105" s="561"/>
      <c r="M105" s="561"/>
    </row>
    <row r="106" spans="1:13" s="562" customFormat="1" ht="44.25" customHeight="1">
      <c r="A106" s="563" t="s">
        <v>565</v>
      </c>
      <c r="B106" s="592" t="s">
        <v>829</v>
      </c>
      <c r="C106" s="565">
        <f t="shared" si="8"/>
        <v>0</v>
      </c>
      <c r="D106" s="565"/>
      <c r="E106" s="565"/>
      <c r="F106" s="565"/>
      <c r="G106" s="565"/>
      <c r="H106" s="565"/>
      <c r="I106" s="565"/>
      <c r="J106" s="565"/>
      <c r="K106" s="565"/>
      <c r="L106" s="561"/>
      <c r="M106" s="561"/>
    </row>
    <row r="107" spans="1:13" s="550" customFormat="1" ht="18.75">
      <c r="A107" s="563" t="s">
        <v>567</v>
      </c>
      <c r="B107" s="592" t="s">
        <v>22</v>
      </c>
      <c r="C107" s="565">
        <f t="shared" si="8"/>
        <v>0</v>
      </c>
      <c r="D107" s="565"/>
      <c r="E107" s="571"/>
      <c r="F107" s="571"/>
      <c r="G107" s="571"/>
      <c r="H107" s="571"/>
      <c r="I107" s="571"/>
      <c r="J107" s="571"/>
      <c r="K107" s="571"/>
      <c r="L107" s="561"/>
      <c r="M107" s="561"/>
    </row>
    <row r="108" spans="1:13" s="550" customFormat="1" ht="39" customHeight="1">
      <c r="A108" s="563" t="s">
        <v>662</v>
      </c>
      <c r="B108" s="592" t="s">
        <v>830</v>
      </c>
      <c r="C108" s="565">
        <f t="shared" si="8"/>
        <v>0</v>
      </c>
      <c r="D108" s="565">
        <f t="shared" ref="D108:K108" si="9">D109+D110+D111</f>
        <v>0</v>
      </c>
      <c r="E108" s="565">
        <f t="shared" si="9"/>
        <v>0</v>
      </c>
      <c r="F108" s="565">
        <f t="shared" si="9"/>
        <v>0</v>
      </c>
      <c r="G108" s="565">
        <f t="shared" si="9"/>
        <v>0</v>
      </c>
      <c r="H108" s="565">
        <f t="shared" si="9"/>
        <v>0</v>
      </c>
      <c r="I108" s="565">
        <f t="shared" si="9"/>
        <v>0</v>
      </c>
      <c r="J108" s="565">
        <f t="shared" si="9"/>
        <v>0</v>
      </c>
      <c r="K108" s="565">
        <f t="shared" si="9"/>
        <v>0</v>
      </c>
      <c r="L108" s="561"/>
      <c r="M108" s="561"/>
    </row>
    <row r="109" spans="1:13" s="550" customFormat="1" ht="18.75">
      <c r="A109" s="569">
        <v>1</v>
      </c>
      <c r="B109" s="22" t="s">
        <v>52</v>
      </c>
      <c r="C109" s="571">
        <f>D109+E109+F109+G109+H109+K109</f>
        <v>0</v>
      </c>
      <c r="D109" s="571"/>
      <c r="E109" s="571"/>
      <c r="F109" s="571"/>
      <c r="G109" s="571"/>
      <c r="H109" s="571"/>
      <c r="I109" s="571">
        <f>H109-J109</f>
        <v>0</v>
      </c>
      <c r="J109" s="571"/>
      <c r="K109" s="571"/>
      <c r="L109" s="561"/>
      <c r="M109" s="561"/>
    </row>
    <row r="110" spans="1:13" s="550" customFormat="1" ht="37.5">
      <c r="A110" s="569">
        <v>2</v>
      </c>
      <c r="B110" s="595" t="s">
        <v>574</v>
      </c>
      <c r="C110" s="571">
        <f>D110+E110+F110+G110+H110+K110</f>
        <v>0</v>
      </c>
      <c r="D110" s="571"/>
      <c r="E110" s="571"/>
      <c r="F110" s="571"/>
      <c r="G110" s="571"/>
      <c r="H110" s="571">
        <f>I110+J110</f>
        <v>0</v>
      </c>
      <c r="I110" s="571"/>
      <c r="J110" s="571"/>
      <c r="K110" s="571"/>
      <c r="L110" s="561"/>
      <c r="M110" s="561"/>
    </row>
    <row r="111" spans="1:13" s="550" customFormat="1" ht="21.75" customHeight="1">
      <c r="A111" s="569">
        <v>3</v>
      </c>
      <c r="B111" s="595" t="s">
        <v>575</v>
      </c>
      <c r="C111" s="571">
        <f>D111+E111+F111+G111+H111+K111</f>
        <v>0</v>
      </c>
      <c r="D111" s="571"/>
      <c r="E111" s="571"/>
      <c r="F111" s="571"/>
      <c r="G111" s="571"/>
      <c r="H111" s="571">
        <f>I111+J111</f>
        <v>0</v>
      </c>
      <c r="I111" s="571"/>
      <c r="J111" s="571"/>
      <c r="K111" s="571"/>
      <c r="L111" s="561"/>
      <c r="M111" s="561"/>
    </row>
    <row r="112" spans="1:13" ht="18.75">
      <c r="A112" s="577"/>
      <c r="B112" s="596"/>
      <c r="C112" s="578"/>
      <c r="D112" s="578"/>
      <c r="E112" s="578"/>
      <c r="F112" s="578"/>
      <c r="G112" s="578"/>
      <c r="H112" s="578"/>
      <c r="I112" s="578"/>
      <c r="J112" s="578"/>
      <c r="K112" s="578"/>
    </row>
    <row r="113" spans="1:11" ht="29.25" customHeight="1">
      <c r="A113" s="582" t="s">
        <v>831</v>
      </c>
      <c r="B113" s="597"/>
    </row>
    <row r="114" spans="1:11" ht="31.5" customHeight="1">
      <c r="A114" s="582"/>
      <c r="B114" s="870" t="s">
        <v>832</v>
      </c>
      <c r="C114" s="870"/>
      <c r="D114" s="870"/>
      <c r="E114" s="870"/>
      <c r="F114" s="870"/>
      <c r="G114" s="870"/>
      <c r="H114" s="870"/>
      <c r="I114" s="870"/>
      <c r="J114" s="870"/>
      <c r="K114" s="870"/>
    </row>
    <row r="115" spans="1:11" ht="18.75">
      <c r="A115" s="550"/>
      <c r="B115" s="870"/>
      <c r="C115" s="870"/>
      <c r="D115" s="870"/>
      <c r="E115" s="870"/>
      <c r="F115" s="870"/>
      <c r="G115" s="870"/>
      <c r="H115" s="870"/>
      <c r="I115" s="870"/>
      <c r="J115" s="870"/>
      <c r="K115" s="870"/>
    </row>
    <row r="116" spans="1:11" ht="18.75">
      <c r="A116" s="550"/>
      <c r="B116" s="598"/>
      <c r="C116" s="550"/>
      <c r="D116" s="550"/>
      <c r="E116" s="550"/>
      <c r="F116" s="550"/>
      <c r="G116" s="550"/>
      <c r="H116" s="550"/>
      <c r="I116" s="550"/>
      <c r="J116" s="550"/>
      <c r="K116" s="550"/>
    </row>
    <row r="117" spans="1:11" ht="18.75">
      <c r="A117" s="550"/>
      <c r="B117" s="598"/>
      <c r="C117" s="550"/>
      <c r="D117" s="550"/>
      <c r="E117" s="550"/>
      <c r="F117" s="550"/>
      <c r="G117" s="550"/>
      <c r="H117" s="550"/>
      <c r="I117" s="550"/>
      <c r="J117" s="550"/>
      <c r="K117" s="550"/>
    </row>
    <row r="118" spans="1:11" ht="18.75">
      <c r="A118" s="550"/>
      <c r="B118" s="598"/>
      <c r="C118" s="550"/>
      <c r="D118" s="550"/>
      <c r="E118" s="550"/>
      <c r="F118" s="550"/>
      <c r="G118" s="550"/>
      <c r="H118" s="550"/>
      <c r="I118" s="550"/>
      <c r="J118" s="550"/>
      <c r="K118" s="550"/>
    </row>
    <row r="119" spans="1:11" ht="18.75">
      <c r="A119" s="550"/>
      <c r="B119" s="598"/>
      <c r="C119" s="550"/>
      <c r="D119" s="550"/>
      <c r="E119" s="550"/>
      <c r="F119" s="550"/>
      <c r="G119" s="550"/>
      <c r="H119" s="550"/>
      <c r="I119" s="550"/>
      <c r="J119" s="550"/>
      <c r="K119" s="550"/>
    </row>
    <row r="120" spans="1:11" ht="18.75">
      <c r="A120" s="550"/>
      <c r="B120" s="598"/>
      <c r="C120" s="550"/>
      <c r="D120" s="550"/>
      <c r="E120" s="550"/>
      <c r="F120" s="550"/>
      <c r="G120" s="550"/>
      <c r="H120" s="550"/>
      <c r="I120" s="550"/>
      <c r="J120" s="550"/>
      <c r="K120" s="550"/>
    </row>
    <row r="121" spans="1:11" ht="18.75">
      <c r="A121" s="550"/>
      <c r="B121" s="598"/>
      <c r="C121" s="550"/>
      <c r="D121" s="550"/>
      <c r="E121" s="550"/>
      <c r="F121" s="550"/>
      <c r="G121" s="550"/>
      <c r="H121" s="550"/>
      <c r="I121" s="550"/>
      <c r="J121" s="550"/>
      <c r="K121" s="550"/>
    </row>
    <row r="122" spans="1:11" ht="18.75">
      <c r="A122" s="550"/>
      <c r="B122" s="598"/>
      <c r="C122" s="550"/>
      <c r="D122" s="550"/>
      <c r="E122" s="550"/>
      <c r="F122" s="550"/>
      <c r="G122" s="550"/>
      <c r="H122" s="550"/>
      <c r="I122" s="550"/>
      <c r="J122" s="550"/>
      <c r="K122" s="550"/>
    </row>
    <row r="123" spans="1:11" ht="18.75">
      <c r="A123" s="550"/>
      <c r="B123" s="598"/>
      <c r="C123" s="550"/>
      <c r="D123" s="550"/>
      <c r="E123" s="550"/>
      <c r="F123" s="550"/>
      <c r="G123" s="550"/>
      <c r="H123" s="550"/>
      <c r="I123" s="550"/>
      <c r="J123" s="550"/>
      <c r="K123" s="550"/>
    </row>
    <row r="124" spans="1:11" ht="18.75">
      <c r="A124" s="550"/>
      <c r="B124" s="598"/>
      <c r="C124" s="550"/>
      <c r="D124" s="550"/>
      <c r="E124" s="550"/>
      <c r="F124" s="550"/>
      <c r="G124" s="550"/>
      <c r="H124" s="550"/>
      <c r="I124" s="550"/>
      <c r="J124" s="550"/>
      <c r="K124" s="550"/>
    </row>
    <row r="125" spans="1:11" ht="18.75">
      <c r="A125" s="550"/>
      <c r="B125" s="598"/>
      <c r="C125" s="550"/>
      <c r="D125" s="550"/>
      <c r="E125" s="550"/>
      <c r="F125" s="550"/>
      <c r="G125" s="550"/>
      <c r="H125" s="550"/>
      <c r="I125" s="550"/>
      <c r="J125" s="550"/>
      <c r="K125" s="550"/>
    </row>
  </sheetData>
  <mergeCells count="16">
    <mergeCell ref="B115:K115"/>
    <mergeCell ref="A2:K2"/>
    <mergeCell ref="A3:K3"/>
    <mergeCell ref="A5:A8"/>
    <mergeCell ref="B5:B8"/>
    <mergeCell ref="C5:C8"/>
    <mergeCell ref="D5:D8"/>
    <mergeCell ref="E5:E8"/>
    <mergeCell ref="F5:F8"/>
    <mergeCell ref="G5:G8"/>
    <mergeCell ref="H5:J5"/>
    <mergeCell ref="K5:K8"/>
    <mergeCell ref="H6:H8"/>
    <mergeCell ref="I6:I8"/>
    <mergeCell ref="J6:J8"/>
    <mergeCell ref="B114:K114"/>
  </mergeCells>
  <printOptions horizontalCentered="1"/>
  <pageMargins left="0.2" right="0.23" top="0.39" bottom="0.43" header="0.2" footer="0.2"/>
  <pageSetup paperSize="9" scale="74" fitToHeight="5" orientation="landscape" r:id="rId1"/>
  <headerFooter alignWithMargins="0">
    <oddFooter>&amp;C&amp;".VnTime,  Italic"&amp;8
&amp;".VnTimeH,Regular"&amp;12&amp;P/&amp;N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47"/>
  <sheetViews>
    <sheetView zoomScale="85" zoomScaleNormal="85" workbookViewId="0">
      <pane xSplit="2" ySplit="10" topLeftCell="C11" activePane="bottomRight" state="frozen"/>
      <selection pane="topRight" activeCell="C1" sqref="C1"/>
      <selection pane="bottomLeft" activeCell="A11" sqref="A11"/>
      <selection pane="bottomRight" activeCell="A2" sqref="A2:R2"/>
    </sheetView>
  </sheetViews>
  <sheetFormatPr defaultRowHeight="15.75"/>
  <cols>
    <col min="1" max="1" width="4.44140625" style="6" customWidth="1"/>
    <col min="2" max="2" width="31.33203125" style="6" customWidth="1"/>
    <col min="3" max="3" width="10.109375" style="6" customWidth="1"/>
    <col min="4" max="12" width="9.109375" style="6" customWidth="1"/>
    <col min="13" max="16" width="9.33203125" style="6" customWidth="1"/>
    <col min="17" max="18" width="9.21875" style="6" customWidth="1"/>
    <col min="19" max="19" width="9" style="600"/>
    <col min="20" max="256" width="9" style="6"/>
    <col min="257" max="257" width="4.44140625" style="6" customWidth="1"/>
    <col min="258" max="258" width="31.33203125" style="6" customWidth="1"/>
    <col min="259" max="259" width="10.109375" style="6" customWidth="1"/>
    <col min="260" max="268" width="9.109375" style="6" customWidth="1"/>
    <col min="269" max="272" width="9.33203125" style="6" customWidth="1"/>
    <col min="273" max="274" width="9.21875" style="6" customWidth="1"/>
    <col min="275" max="512" width="9" style="6"/>
    <col min="513" max="513" width="4.44140625" style="6" customWidth="1"/>
    <col min="514" max="514" width="31.33203125" style="6" customWidth="1"/>
    <col min="515" max="515" width="10.109375" style="6" customWidth="1"/>
    <col min="516" max="524" width="9.109375" style="6" customWidth="1"/>
    <col min="525" max="528" width="9.33203125" style="6" customWidth="1"/>
    <col min="529" max="530" width="9.21875" style="6" customWidth="1"/>
    <col min="531" max="768" width="9" style="6"/>
    <col min="769" max="769" width="4.44140625" style="6" customWidth="1"/>
    <col min="770" max="770" width="31.33203125" style="6" customWidth="1"/>
    <col min="771" max="771" width="10.109375" style="6" customWidth="1"/>
    <col min="772" max="780" width="9.109375" style="6" customWidth="1"/>
    <col min="781" max="784" width="9.33203125" style="6" customWidth="1"/>
    <col min="785" max="786" width="9.21875" style="6" customWidth="1"/>
    <col min="787" max="1024" width="9" style="6"/>
    <col min="1025" max="1025" width="4.44140625" style="6" customWidth="1"/>
    <col min="1026" max="1026" width="31.33203125" style="6" customWidth="1"/>
    <col min="1027" max="1027" width="10.109375" style="6" customWidth="1"/>
    <col min="1028" max="1036" width="9.109375" style="6" customWidth="1"/>
    <col min="1037" max="1040" width="9.33203125" style="6" customWidth="1"/>
    <col min="1041" max="1042" width="9.21875" style="6" customWidth="1"/>
    <col min="1043" max="1280" width="9" style="6"/>
    <col min="1281" max="1281" width="4.44140625" style="6" customWidth="1"/>
    <col min="1282" max="1282" width="31.33203125" style="6" customWidth="1"/>
    <col min="1283" max="1283" width="10.109375" style="6" customWidth="1"/>
    <col min="1284" max="1292" width="9.109375" style="6" customWidth="1"/>
    <col min="1293" max="1296" width="9.33203125" style="6" customWidth="1"/>
    <col min="1297" max="1298" width="9.21875" style="6" customWidth="1"/>
    <col min="1299" max="1536" width="9" style="6"/>
    <col min="1537" max="1537" width="4.44140625" style="6" customWidth="1"/>
    <col min="1538" max="1538" width="31.33203125" style="6" customWidth="1"/>
    <col min="1539" max="1539" width="10.109375" style="6" customWidth="1"/>
    <col min="1540" max="1548" width="9.109375" style="6" customWidth="1"/>
    <col min="1549" max="1552" width="9.33203125" style="6" customWidth="1"/>
    <col min="1553" max="1554" width="9.21875" style="6" customWidth="1"/>
    <col min="1555" max="1792" width="9" style="6"/>
    <col min="1793" max="1793" width="4.44140625" style="6" customWidth="1"/>
    <col min="1794" max="1794" width="31.33203125" style="6" customWidth="1"/>
    <col min="1795" max="1795" width="10.109375" style="6" customWidth="1"/>
    <col min="1796" max="1804" width="9.109375" style="6" customWidth="1"/>
    <col min="1805" max="1808" width="9.33203125" style="6" customWidth="1"/>
    <col min="1809" max="1810" width="9.21875" style="6" customWidth="1"/>
    <col min="1811" max="2048" width="9" style="6"/>
    <col min="2049" max="2049" width="4.44140625" style="6" customWidth="1"/>
    <col min="2050" max="2050" width="31.33203125" style="6" customWidth="1"/>
    <col min="2051" max="2051" width="10.109375" style="6" customWidth="1"/>
    <col min="2052" max="2060" width="9.109375" style="6" customWidth="1"/>
    <col min="2061" max="2064" width="9.33203125" style="6" customWidth="1"/>
    <col min="2065" max="2066" width="9.21875" style="6" customWidth="1"/>
    <col min="2067" max="2304" width="9" style="6"/>
    <col min="2305" max="2305" width="4.44140625" style="6" customWidth="1"/>
    <col min="2306" max="2306" width="31.33203125" style="6" customWidth="1"/>
    <col min="2307" max="2307" width="10.109375" style="6" customWidth="1"/>
    <col min="2308" max="2316" width="9.109375" style="6" customWidth="1"/>
    <col min="2317" max="2320" width="9.33203125" style="6" customWidth="1"/>
    <col min="2321" max="2322" width="9.21875" style="6" customWidth="1"/>
    <col min="2323" max="2560" width="9" style="6"/>
    <col min="2561" max="2561" width="4.44140625" style="6" customWidth="1"/>
    <col min="2562" max="2562" width="31.33203125" style="6" customWidth="1"/>
    <col min="2563" max="2563" width="10.109375" style="6" customWidth="1"/>
    <col min="2564" max="2572" width="9.109375" style="6" customWidth="1"/>
    <col min="2573" max="2576" width="9.33203125" style="6" customWidth="1"/>
    <col min="2577" max="2578" width="9.21875" style="6" customWidth="1"/>
    <col min="2579" max="2816" width="9" style="6"/>
    <col min="2817" max="2817" width="4.44140625" style="6" customWidth="1"/>
    <col min="2818" max="2818" width="31.33203125" style="6" customWidth="1"/>
    <col min="2819" max="2819" width="10.109375" style="6" customWidth="1"/>
    <col min="2820" max="2828" width="9.109375" style="6" customWidth="1"/>
    <col min="2829" max="2832" width="9.33203125" style="6" customWidth="1"/>
    <col min="2833" max="2834" width="9.21875" style="6" customWidth="1"/>
    <col min="2835" max="3072" width="9" style="6"/>
    <col min="3073" max="3073" width="4.44140625" style="6" customWidth="1"/>
    <col min="3074" max="3074" width="31.33203125" style="6" customWidth="1"/>
    <col min="3075" max="3075" width="10.109375" style="6" customWidth="1"/>
    <col min="3076" max="3084" width="9.109375" style="6" customWidth="1"/>
    <col min="3085" max="3088" width="9.33203125" style="6" customWidth="1"/>
    <col min="3089" max="3090" width="9.21875" style="6" customWidth="1"/>
    <col min="3091" max="3328" width="9" style="6"/>
    <col min="3329" max="3329" width="4.44140625" style="6" customWidth="1"/>
    <col min="3330" max="3330" width="31.33203125" style="6" customWidth="1"/>
    <col min="3331" max="3331" width="10.109375" style="6" customWidth="1"/>
    <col min="3332" max="3340" width="9.109375" style="6" customWidth="1"/>
    <col min="3341" max="3344" width="9.33203125" style="6" customWidth="1"/>
    <col min="3345" max="3346" width="9.21875" style="6" customWidth="1"/>
    <col min="3347" max="3584" width="9" style="6"/>
    <col min="3585" max="3585" width="4.44140625" style="6" customWidth="1"/>
    <col min="3586" max="3586" width="31.33203125" style="6" customWidth="1"/>
    <col min="3587" max="3587" width="10.109375" style="6" customWidth="1"/>
    <col min="3588" max="3596" width="9.109375" style="6" customWidth="1"/>
    <col min="3597" max="3600" width="9.33203125" style="6" customWidth="1"/>
    <col min="3601" max="3602" width="9.21875" style="6" customWidth="1"/>
    <col min="3603" max="3840" width="9" style="6"/>
    <col min="3841" max="3841" width="4.44140625" style="6" customWidth="1"/>
    <col min="3842" max="3842" width="31.33203125" style="6" customWidth="1"/>
    <col min="3843" max="3843" width="10.109375" style="6" customWidth="1"/>
    <col min="3844" max="3852" width="9.109375" style="6" customWidth="1"/>
    <col min="3853" max="3856" width="9.33203125" style="6" customWidth="1"/>
    <col min="3857" max="3858" width="9.21875" style="6" customWidth="1"/>
    <col min="3859" max="4096" width="9" style="6"/>
    <col min="4097" max="4097" width="4.44140625" style="6" customWidth="1"/>
    <col min="4098" max="4098" width="31.33203125" style="6" customWidth="1"/>
    <col min="4099" max="4099" width="10.109375" style="6" customWidth="1"/>
    <col min="4100" max="4108" width="9.109375" style="6" customWidth="1"/>
    <col min="4109" max="4112" width="9.33203125" style="6" customWidth="1"/>
    <col min="4113" max="4114" width="9.21875" style="6" customWidth="1"/>
    <col min="4115" max="4352" width="9" style="6"/>
    <col min="4353" max="4353" width="4.44140625" style="6" customWidth="1"/>
    <col min="4354" max="4354" width="31.33203125" style="6" customWidth="1"/>
    <col min="4355" max="4355" width="10.109375" style="6" customWidth="1"/>
    <col min="4356" max="4364" width="9.109375" style="6" customWidth="1"/>
    <col min="4365" max="4368" width="9.33203125" style="6" customWidth="1"/>
    <col min="4369" max="4370" width="9.21875" style="6" customWidth="1"/>
    <col min="4371" max="4608" width="9" style="6"/>
    <col min="4609" max="4609" width="4.44140625" style="6" customWidth="1"/>
    <col min="4610" max="4610" width="31.33203125" style="6" customWidth="1"/>
    <col min="4611" max="4611" width="10.109375" style="6" customWidth="1"/>
    <col min="4612" max="4620" width="9.109375" style="6" customWidth="1"/>
    <col min="4621" max="4624" width="9.33203125" style="6" customWidth="1"/>
    <col min="4625" max="4626" width="9.21875" style="6" customWidth="1"/>
    <col min="4627" max="4864" width="9" style="6"/>
    <col min="4865" max="4865" width="4.44140625" style="6" customWidth="1"/>
    <col min="4866" max="4866" width="31.33203125" style="6" customWidth="1"/>
    <col min="4867" max="4867" width="10.109375" style="6" customWidth="1"/>
    <col min="4868" max="4876" width="9.109375" style="6" customWidth="1"/>
    <col min="4877" max="4880" width="9.33203125" style="6" customWidth="1"/>
    <col min="4881" max="4882" width="9.21875" style="6" customWidth="1"/>
    <col min="4883" max="5120" width="9" style="6"/>
    <col min="5121" max="5121" width="4.44140625" style="6" customWidth="1"/>
    <col min="5122" max="5122" width="31.33203125" style="6" customWidth="1"/>
    <col min="5123" max="5123" width="10.109375" style="6" customWidth="1"/>
    <col min="5124" max="5132" width="9.109375" style="6" customWidth="1"/>
    <col min="5133" max="5136" width="9.33203125" style="6" customWidth="1"/>
    <col min="5137" max="5138" width="9.21875" style="6" customWidth="1"/>
    <col min="5139" max="5376" width="9" style="6"/>
    <col min="5377" max="5377" width="4.44140625" style="6" customWidth="1"/>
    <col min="5378" max="5378" width="31.33203125" style="6" customWidth="1"/>
    <col min="5379" max="5379" width="10.109375" style="6" customWidth="1"/>
    <col min="5380" max="5388" width="9.109375" style="6" customWidth="1"/>
    <col min="5389" max="5392" width="9.33203125" style="6" customWidth="1"/>
    <col min="5393" max="5394" width="9.21875" style="6" customWidth="1"/>
    <col min="5395" max="5632" width="9" style="6"/>
    <col min="5633" max="5633" width="4.44140625" style="6" customWidth="1"/>
    <col min="5634" max="5634" width="31.33203125" style="6" customWidth="1"/>
    <col min="5635" max="5635" width="10.109375" style="6" customWidth="1"/>
    <col min="5636" max="5644" width="9.109375" style="6" customWidth="1"/>
    <col min="5645" max="5648" width="9.33203125" style="6" customWidth="1"/>
    <col min="5649" max="5650" width="9.21875" style="6" customWidth="1"/>
    <col min="5651" max="5888" width="9" style="6"/>
    <col min="5889" max="5889" width="4.44140625" style="6" customWidth="1"/>
    <col min="5890" max="5890" width="31.33203125" style="6" customWidth="1"/>
    <col min="5891" max="5891" width="10.109375" style="6" customWidth="1"/>
    <col min="5892" max="5900" width="9.109375" style="6" customWidth="1"/>
    <col min="5901" max="5904" width="9.33203125" style="6" customWidth="1"/>
    <col min="5905" max="5906" width="9.21875" style="6" customWidth="1"/>
    <col min="5907" max="6144" width="9" style="6"/>
    <col min="6145" max="6145" width="4.44140625" style="6" customWidth="1"/>
    <col min="6146" max="6146" width="31.33203125" style="6" customWidth="1"/>
    <col min="6147" max="6147" width="10.109375" style="6" customWidth="1"/>
    <col min="6148" max="6156" width="9.109375" style="6" customWidth="1"/>
    <col min="6157" max="6160" width="9.33203125" style="6" customWidth="1"/>
    <col min="6161" max="6162" width="9.21875" style="6" customWidth="1"/>
    <col min="6163" max="6400" width="9" style="6"/>
    <col min="6401" max="6401" width="4.44140625" style="6" customWidth="1"/>
    <col min="6402" max="6402" width="31.33203125" style="6" customWidth="1"/>
    <col min="6403" max="6403" width="10.109375" style="6" customWidth="1"/>
    <col min="6404" max="6412" width="9.109375" style="6" customWidth="1"/>
    <col min="6413" max="6416" width="9.33203125" style="6" customWidth="1"/>
    <col min="6417" max="6418" width="9.21875" style="6" customWidth="1"/>
    <col min="6419" max="6656" width="9" style="6"/>
    <col min="6657" max="6657" width="4.44140625" style="6" customWidth="1"/>
    <col min="6658" max="6658" width="31.33203125" style="6" customWidth="1"/>
    <col min="6659" max="6659" width="10.109375" style="6" customWidth="1"/>
    <col min="6660" max="6668" width="9.109375" style="6" customWidth="1"/>
    <col min="6669" max="6672" width="9.33203125" style="6" customWidth="1"/>
    <col min="6673" max="6674" width="9.21875" style="6" customWidth="1"/>
    <col min="6675" max="6912" width="9" style="6"/>
    <col min="6913" max="6913" width="4.44140625" style="6" customWidth="1"/>
    <col min="6914" max="6914" width="31.33203125" style="6" customWidth="1"/>
    <col min="6915" max="6915" width="10.109375" style="6" customWidth="1"/>
    <col min="6916" max="6924" width="9.109375" style="6" customWidth="1"/>
    <col min="6925" max="6928" width="9.33203125" style="6" customWidth="1"/>
    <col min="6929" max="6930" width="9.21875" style="6" customWidth="1"/>
    <col min="6931" max="7168" width="9" style="6"/>
    <col min="7169" max="7169" width="4.44140625" style="6" customWidth="1"/>
    <col min="7170" max="7170" width="31.33203125" style="6" customWidth="1"/>
    <col min="7171" max="7171" width="10.109375" style="6" customWidth="1"/>
    <col min="7172" max="7180" width="9.109375" style="6" customWidth="1"/>
    <col min="7181" max="7184" width="9.33203125" style="6" customWidth="1"/>
    <col min="7185" max="7186" width="9.21875" style="6" customWidth="1"/>
    <col min="7187" max="7424" width="9" style="6"/>
    <col min="7425" max="7425" width="4.44140625" style="6" customWidth="1"/>
    <col min="7426" max="7426" width="31.33203125" style="6" customWidth="1"/>
    <col min="7427" max="7427" width="10.109375" style="6" customWidth="1"/>
    <col min="7428" max="7436" width="9.109375" style="6" customWidth="1"/>
    <col min="7437" max="7440" width="9.33203125" style="6" customWidth="1"/>
    <col min="7441" max="7442" width="9.21875" style="6" customWidth="1"/>
    <col min="7443" max="7680" width="9" style="6"/>
    <col min="7681" max="7681" width="4.44140625" style="6" customWidth="1"/>
    <col min="7682" max="7682" width="31.33203125" style="6" customWidth="1"/>
    <col min="7683" max="7683" width="10.109375" style="6" customWidth="1"/>
    <col min="7684" max="7692" width="9.109375" style="6" customWidth="1"/>
    <col min="7693" max="7696" width="9.33203125" style="6" customWidth="1"/>
    <col min="7697" max="7698" width="9.21875" style="6" customWidth="1"/>
    <col min="7699" max="7936" width="9" style="6"/>
    <col min="7937" max="7937" width="4.44140625" style="6" customWidth="1"/>
    <col min="7938" max="7938" width="31.33203125" style="6" customWidth="1"/>
    <col min="7939" max="7939" width="10.109375" style="6" customWidth="1"/>
    <col min="7940" max="7948" width="9.109375" style="6" customWidth="1"/>
    <col min="7949" max="7952" width="9.33203125" style="6" customWidth="1"/>
    <col min="7953" max="7954" width="9.21875" style="6" customWidth="1"/>
    <col min="7955" max="8192" width="9" style="6"/>
    <col min="8193" max="8193" width="4.44140625" style="6" customWidth="1"/>
    <col min="8194" max="8194" width="31.33203125" style="6" customWidth="1"/>
    <col min="8195" max="8195" width="10.109375" style="6" customWidth="1"/>
    <col min="8196" max="8204" width="9.109375" style="6" customWidth="1"/>
    <col min="8205" max="8208" width="9.33203125" style="6" customWidth="1"/>
    <col min="8209" max="8210" width="9.21875" style="6" customWidth="1"/>
    <col min="8211" max="8448" width="9" style="6"/>
    <col min="8449" max="8449" width="4.44140625" style="6" customWidth="1"/>
    <col min="8450" max="8450" width="31.33203125" style="6" customWidth="1"/>
    <col min="8451" max="8451" width="10.109375" style="6" customWidth="1"/>
    <col min="8452" max="8460" width="9.109375" style="6" customWidth="1"/>
    <col min="8461" max="8464" width="9.33203125" style="6" customWidth="1"/>
    <col min="8465" max="8466" width="9.21875" style="6" customWidth="1"/>
    <col min="8467" max="8704" width="9" style="6"/>
    <col min="8705" max="8705" width="4.44140625" style="6" customWidth="1"/>
    <col min="8706" max="8706" width="31.33203125" style="6" customWidth="1"/>
    <col min="8707" max="8707" width="10.109375" style="6" customWidth="1"/>
    <col min="8708" max="8716" width="9.109375" style="6" customWidth="1"/>
    <col min="8717" max="8720" width="9.33203125" style="6" customWidth="1"/>
    <col min="8721" max="8722" width="9.21875" style="6" customWidth="1"/>
    <col min="8723" max="8960" width="9" style="6"/>
    <col min="8961" max="8961" width="4.44140625" style="6" customWidth="1"/>
    <col min="8962" max="8962" width="31.33203125" style="6" customWidth="1"/>
    <col min="8963" max="8963" width="10.109375" style="6" customWidth="1"/>
    <col min="8964" max="8972" width="9.109375" style="6" customWidth="1"/>
    <col min="8973" max="8976" width="9.33203125" style="6" customWidth="1"/>
    <col min="8977" max="8978" width="9.21875" style="6" customWidth="1"/>
    <col min="8979" max="9216" width="9" style="6"/>
    <col min="9217" max="9217" width="4.44140625" style="6" customWidth="1"/>
    <col min="9218" max="9218" width="31.33203125" style="6" customWidth="1"/>
    <col min="9219" max="9219" width="10.109375" style="6" customWidth="1"/>
    <col min="9220" max="9228" width="9.109375" style="6" customWidth="1"/>
    <col min="9229" max="9232" width="9.33203125" style="6" customWidth="1"/>
    <col min="9233" max="9234" width="9.21875" style="6" customWidth="1"/>
    <col min="9235" max="9472" width="9" style="6"/>
    <col min="9473" max="9473" width="4.44140625" style="6" customWidth="1"/>
    <col min="9474" max="9474" width="31.33203125" style="6" customWidth="1"/>
    <col min="9475" max="9475" width="10.109375" style="6" customWidth="1"/>
    <col min="9476" max="9484" width="9.109375" style="6" customWidth="1"/>
    <col min="9485" max="9488" width="9.33203125" style="6" customWidth="1"/>
    <col min="9489" max="9490" width="9.21875" style="6" customWidth="1"/>
    <col min="9491" max="9728" width="9" style="6"/>
    <col min="9729" max="9729" width="4.44140625" style="6" customWidth="1"/>
    <col min="9730" max="9730" width="31.33203125" style="6" customWidth="1"/>
    <col min="9731" max="9731" width="10.109375" style="6" customWidth="1"/>
    <col min="9732" max="9740" width="9.109375" style="6" customWidth="1"/>
    <col min="9741" max="9744" width="9.33203125" style="6" customWidth="1"/>
    <col min="9745" max="9746" width="9.21875" style="6" customWidth="1"/>
    <col min="9747" max="9984" width="9" style="6"/>
    <col min="9985" max="9985" width="4.44140625" style="6" customWidth="1"/>
    <col min="9986" max="9986" width="31.33203125" style="6" customWidth="1"/>
    <col min="9987" max="9987" width="10.109375" style="6" customWidth="1"/>
    <col min="9988" max="9996" width="9.109375" style="6" customWidth="1"/>
    <col min="9997" max="10000" width="9.33203125" style="6" customWidth="1"/>
    <col min="10001" max="10002" width="9.21875" style="6" customWidth="1"/>
    <col min="10003" max="10240" width="9" style="6"/>
    <col min="10241" max="10241" width="4.44140625" style="6" customWidth="1"/>
    <col min="10242" max="10242" width="31.33203125" style="6" customWidth="1"/>
    <col min="10243" max="10243" width="10.109375" style="6" customWidth="1"/>
    <col min="10244" max="10252" width="9.109375" style="6" customWidth="1"/>
    <col min="10253" max="10256" width="9.33203125" style="6" customWidth="1"/>
    <col min="10257" max="10258" width="9.21875" style="6" customWidth="1"/>
    <col min="10259" max="10496" width="9" style="6"/>
    <col min="10497" max="10497" width="4.44140625" style="6" customWidth="1"/>
    <col min="10498" max="10498" width="31.33203125" style="6" customWidth="1"/>
    <col min="10499" max="10499" width="10.109375" style="6" customWidth="1"/>
    <col min="10500" max="10508" width="9.109375" style="6" customWidth="1"/>
    <col min="10509" max="10512" width="9.33203125" style="6" customWidth="1"/>
    <col min="10513" max="10514" width="9.21875" style="6" customWidth="1"/>
    <col min="10515" max="10752" width="9" style="6"/>
    <col min="10753" max="10753" width="4.44140625" style="6" customWidth="1"/>
    <col min="10754" max="10754" width="31.33203125" style="6" customWidth="1"/>
    <col min="10755" max="10755" width="10.109375" style="6" customWidth="1"/>
    <col min="10756" max="10764" width="9.109375" style="6" customWidth="1"/>
    <col min="10765" max="10768" width="9.33203125" style="6" customWidth="1"/>
    <col min="10769" max="10770" width="9.21875" style="6" customWidth="1"/>
    <col min="10771" max="11008" width="9" style="6"/>
    <col min="11009" max="11009" width="4.44140625" style="6" customWidth="1"/>
    <col min="11010" max="11010" width="31.33203125" style="6" customWidth="1"/>
    <col min="11011" max="11011" width="10.109375" style="6" customWidth="1"/>
    <col min="11012" max="11020" width="9.109375" style="6" customWidth="1"/>
    <col min="11021" max="11024" width="9.33203125" style="6" customWidth="1"/>
    <col min="11025" max="11026" width="9.21875" style="6" customWidth="1"/>
    <col min="11027" max="11264" width="9" style="6"/>
    <col min="11265" max="11265" width="4.44140625" style="6" customWidth="1"/>
    <col min="11266" max="11266" width="31.33203125" style="6" customWidth="1"/>
    <col min="11267" max="11267" width="10.109375" style="6" customWidth="1"/>
    <col min="11268" max="11276" width="9.109375" style="6" customWidth="1"/>
    <col min="11277" max="11280" width="9.33203125" style="6" customWidth="1"/>
    <col min="11281" max="11282" width="9.21875" style="6" customWidth="1"/>
    <col min="11283" max="11520" width="9" style="6"/>
    <col min="11521" max="11521" width="4.44140625" style="6" customWidth="1"/>
    <col min="11522" max="11522" width="31.33203125" style="6" customWidth="1"/>
    <col min="11523" max="11523" width="10.109375" style="6" customWidth="1"/>
    <col min="11524" max="11532" width="9.109375" style="6" customWidth="1"/>
    <col min="11533" max="11536" width="9.33203125" style="6" customWidth="1"/>
    <col min="11537" max="11538" width="9.21875" style="6" customWidth="1"/>
    <col min="11539" max="11776" width="9" style="6"/>
    <col min="11777" max="11777" width="4.44140625" style="6" customWidth="1"/>
    <col min="11778" max="11778" width="31.33203125" style="6" customWidth="1"/>
    <col min="11779" max="11779" width="10.109375" style="6" customWidth="1"/>
    <col min="11780" max="11788" width="9.109375" style="6" customWidth="1"/>
    <col min="11789" max="11792" width="9.33203125" style="6" customWidth="1"/>
    <col min="11793" max="11794" width="9.21875" style="6" customWidth="1"/>
    <col min="11795" max="12032" width="9" style="6"/>
    <col min="12033" max="12033" width="4.44140625" style="6" customWidth="1"/>
    <col min="12034" max="12034" width="31.33203125" style="6" customWidth="1"/>
    <col min="12035" max="12035" width="10.109375" style="6" customWidth="1"/>
    <col min="12036" max="12044" width="9.109375" style="6" customWidth="1"/>
    <col min="12045" max="12048" width="9.33203125" style="6" customWidth="1"/>
    <col min="12049" max="12050" width="9.21875" style="6" customWidth="1"/>
    <col min="12051" max="12288" width="9" style="6"/>
    <col min="12289" max="12289" width="4.44140625" style="6" customWidth="1"/>
    <col min="12290" max="12290" width="31.33203125" style="6" customWidth="1"/>
    <col min="12291" max="12291" width="10.109375" style="6" customWidth="1"/>
    <col min="12292" max="12300" width="9.109375" style="6" customWidth="1"/>
    <col min="12301" max="12304" width="9.33203125" style="6" customWidth="1"/>
    <col min="12305" max="12306" width="9.21875" style="6" customWidth="1"/>
    <col min="12307" max="12544" width="9" style="6"/>
    <col min="12545" max="12545" width="4.44140625" style="6" customWidth="1"/>
    <col min="12546" max="12546" width="31.33203125" style="6" customWidth="1"/>
    <col min="12547" max="12547" width="10.109375" style="6" customWidth="1"/>
    <col min="12548" max="12556" width="9.109375" style="6" customWidth="1"/>
    <col min="12557" max="12560" width="9.33203125" style="6" customWidth="1"/>
    <col min="12561" max="12562" width="9.21875" style="6" customWidth="1"/>
    <col min="12563" max="12800" width="9" style="6"/>
    <col min="12801" max="12801" width="4.44140625" style="6" customWidth="1"/>
    <col min="12802" max="12802" width="31.33203125" style="6" customWidth="1"/>
    <col min="12803" max="12803" width="10.109375" style="6" customWidth="1"/>
    <col min="12804" max="12812" width="9.109375" style="6" customWidth="1"/>
    <col min="12813" max="12816" width="9.33203125" style="6" customWidth="1"/>
    <col min="12817" max="12818" width="9.21875" style="6" customWidth="1"/>
    <col min="12819" max="13056" width="9" style="6"/>
    <col min="13057" max="13057" width="4.44140625" style="6" customWidth="1"/>
    <col min="13058" max="13058" width="31.33203125" style="6" customWidth="1"/>
    <col min="13059" max="13059" width="10.109375" style="6" customWidth="1"/>
    <col min="13060" max="13068" width="9.109375" style="6" customWidth="1"/>
    <col min="13069" max="13072" width="9.33203125" style="6" customWidth="1"/>
    <col min="13073" max="13074" width="9.21875" style="6" customWidth="1"/>
    <col min="13075" max="13312" width="9" style="6"/>
    <col min="13313" max="13313" width="4.44140625" style="6" customWidth="1"/>
    <col min="13314" max="13314" width="31.33203125" style="6" customWidth="1"/>
    <col min="13315" max="13315" width="10.109375" style="6" customWidth="1"/>
    <col min="13316" max="13324" width="9.109375" style="6" customWidth="1"/>
    <col min="13325" max="13328" width="9.33203125" style="6" customWidth="1"/>
    <col min="13329" max="13330" width="9.21875" style="6" customWidth="1"/>
    <col min="13331" max="13568" width="9" style="6"/>
    <col min="13569" max="13569" width="4.44140625" style="6" customWidth="1"/>
    <col min="13570" max="13570" width="31.33203125" style="6" customWidth="1"/>
    <col min="13571" max="13571" width="10.109375" style="6" customWidth="1"/>
    <col min="13572" max="13580" width="9.109375" style="6" customWidth="1"/>
    <col min="13581" max="13584" width="9.33203125" style="6" customWidth="1"/>
    <col min="13585" max="13586" width="9.21875" style="6" customWidth="1"/>
    <col min="13587" max="13824" width="9" style="6"/>
    <col min="13825" max="13825" width="4.44140625" style="6" customWidth="1"/>
    <col min="13826" max="13826" width="31.33203125" style="6" customWidth="1"/>
    <col min="13827" max="13827" width="10.109375" style="6" customWidth="1"/>
    <col min="13828" max="13836" width="9.109375" style="6" customWidth="1"/>
    <col min="13837" max="13840" width="9.33203125" style="6" customWidth="1"/>
    <col min="13841" max="13842" width="9.21875" style="6" customWidth="1"/>
    <col min="13843" max="14080" width="9" style="6"/>
    <col min="14081" max="14081" width="4.44140625" style="6" customWidth="1"/>
    <col min="14082" max="14082" width="31.33203125" style="6" customWidth="1"/>
    <col min="14083" max="14083" width="10.109375" style="6" customWidth="1"/>
    <col min="14084" max="14092" width="9.109375" style="6" customWidth="1"/>
    <col min="14093" max="14096" width="9.33203125" style="6" customWidth="1"/>
    <col min="14097" max="14098" width="9.21875" style="6" customWidth="1"/>
    <col min="14099" max="14336" width="9" style="6"/>
    <col min="14337" max="14337" width="4.44140625" style="6" customWidth="1"/>
    <col min="14338" max="14338" width="31.33203125" style="6" customWidth="1"/>
    <col min="14339" max="14339" width="10.109375" style="6" customWidth="1"/>
    <col min="14340" max="14348" width="9.109375" style="6" customWidth="1"/>
    <col min="14349" max="14352" width="9.33203125" style="6" customWidth="1"/>
    <col min="14353" max="14354" width="9.21875" style="6" customWidth="1"/>
    <col min="14355" max="14592" width="9" style="6"/>
    <col min="14593" max="14593" width="4.44140625" style="6" customWidth="1"/>
    <col min="14594" max="14594" width="31.33203125" style="6" customWidth="1"/>
    <col min="14595" max="14595" width="10.109375" style="6" customWidth="1"/>
    <col min="14596" max="14604" width="9.109375" style="6" customWidth="1"/>
    <col min="14605" max="14608" width="9.33203125" style="6" customWidth="1"/>
    <col min="14609" max="14610" width="9.21875" style="6" customWidth="1"/>
    <col min="14611" max="14848" width="9" style="6"/>
    <col min="14849" max="14849" width="4.44140625" style="6" customWidth="1"/>
    <col min="14850" max="14850" width="31.33203125" style="6" customWidth="1"/>
    <col min="14851" max="14851" width="10.109375" style="6" customWidth="1"/>
    <col min="14852" max="14860" width="9.109375" style="6" customWidth="1"/>
    <col min="14861" max="14864" width="9.33203125" style="6" customWidth="1"/>
    <col min="14865" max="14866" width="9.21875" style="6" customWidth="1"/>
    <col min="14867" max="15104" width="9" style="6"/>
    <col min="15105" max="15105" width="4.44140625" style="6" customWidth="1"/>
    <col min="15106" max="15106" width="31.33203125" style="6" customWidth="1"/>
    <col min="15107" max="15107" width="10.109375" style="6" customWidth="1"/>
    <col min="15108" max="15116" width="9.109375" style="6" customWidth="1"/>
    <col min="15117" max="15120" width="9.33203125" style="6" customWidth="1"/>
    <col min="15121" max="15122" width="9.21875" style="6" customWidth="1"/>
    <col min="15123" max="15360" width="9" style="6"/>
    <col min="15361" max="15361" width="4.44140625" style="6" customWidth="1"/>
    <col min="15362" max="15362" width="31.33203125" style="6" customWidth="1"/>
    <col min="15363" max="15363" width="10.109375" style="6" customWidth="1"/>
    <col min="15364" max="15372" width="9.109375" style="6" customWidth="1"/>
    <col min="15373" max="15376" width="9.33203125" style="6" customWidth="1"/>
    <col min="15377" max="15378" width="9.21875" style="6" customWidth="1"/>
    <col min="15379" max="15616" width="9" style="6"/>
    <col min="15617" max="15617" width="4.44140625" style="6" customWidth="1"/>
    <col min="15618" max="15618" width="31.33203125" style="6" customWidth="1"/>
    <col min="15619" max="15619" width="10.109375" style="6" customWidth="1"/>
    <col min="15620" max="15628" width="9.109375" style="6" customWidth="1"/>
    <col min="15629" max="15632" width="9.33203125" style="6" customWidth="1"/>
    <col min="15633" max="15634" width="9.21875" style="6" customWidth="1"/>
    <col min="15635" max="15872" width="9" style="6"/>
    <col min="15873" max="15873" width="4.44140625" style="6" customWidth="1"/>
    <col min="15874" max="15874" width="31.33203125" style="6" customWidth="1"/>
    <col min="15875" max="15875" width="10.109375" style="6" customWidth="1"/>
    <col min="15876" max="15884" width="9.109375" style="6" customWidth="1"/>
    <col min="15885" max="15888" width="9.33203125" style="6" customWidth="1"/>
    <col min="15889" max="15890" width="9.21875" style="6" customWidth="1"/>
    <col min="15891" max="16128" width="9" style="6"/>
    <col min="16129" max="16129" width="4.44140625" style="6" customWidth="1"/>
    <col min="16130" max="16130" width="31.33203125" style="6" customWidth="1"/>
    <col min="16131" max="16131" width="10.109375" style="6" customWidth="1"/>
    <col min="16132" max="16140" width="9.109375" style="6" customWidth="1"/>
    <col min="16141" max="16144" width="9.33203125" style="6" customWidth="1"/>
    <col min="16145" max="16146" width="9.21875" style="6" customWidth="1"/>
    <col min="16147" max="16384" width="9" style="6"/>
  </cols>
  <sheetData>
    <row r="1" spans="1:19" ht="21" customHeight="1">
      <c r="A1" s="4"/>
      <c r="B1" s="4"/>
      <c r="C1" s="5"/>
      <c r="D1" s="5"/>
      <c r="E1" s="5"/>
      <c r="F1" s="5"/>
      <c r="G1" s="8"/>
      <c r="H1" s="8"/>
      <c r="I1" s="8"/>
      <c r="J1" s="8"/>
      <c r="K1" s="8"/>
      <c r="L1" s="5"/>
      <c r="M1" s="5"/>
      <c r="N1" s="5"/>
      <c r="O1" s="5"/>
      <c r="P1" s="277"/>
      <c r="Q1" s="277"/>
      <c r="R1" s="344" t="s">
        <v>833</v>
      </c>
    </row>
    <row r="2" spans="1:19" ht="21" customHeight="1">
      <c r="A2" s="844" t="s">
        <v>837</v>
      </c>
      <c r="B2" s="844"/>
      <c r="C2" s="844"/>
      <c r="D2" s="844"/>
      <c r="E2" s="844"/>
      <c r="F2" s="844"/>
      <c r="G2" s="844"/>
      <c r="H2" s="844"/>
      <c r="I2" s="844"/>
      <c r="J2" s="844"/>
      <c r="K2" s="844"/>
      <c r="L2" s="844"/>
      <c r="M2" s="844"/>
      <c r="N2" s="844"/>
      <c r="O2" s="844"/>
      <c r="P2" s="844"/>
      <c r="Q2" s="844"/>
      <c r="R2" s="844"/>
    </row>
    <row r="3" spans="1:19" ht="18" customHeight="1">
      <c r="A3" s="845" t="s">
        <v>836</v>
      </c>
      <c r="B3" s="845"/>
      <c r="C3" s="845"/>
      <c r="D3" s="845"/>
      <c r="E3" s="845"/>
      <c r="F3" s="845"/>
      <c r="G3" s="845"/>
      <c r="H3" s="845"/>
      <c r="I3" s="845"/>
      <c r="J3" s="845"/>
      <c r="K3" s="845"/>
      <c r="L3" s="845"/>
      <c r="M3" s="845"/>
      <c r="N3" s="845"/>
      <c r="O3" s="845"/>
      <c r="P3" s="845"/>
      <c r="Q3" s="845"/>
      <c r="R3" s="845"/>
    </row>
    <row r="4" spans="1:19" ht="19.5" customHeight="1">
      <c r="A4" s="346"/>
      <c r="B4" s="346"/>
      <c r="C4" s="10"/>
      <c r="D4" s="10"/>
      <c r="E4" s="10"/>
      <c r="F4" s="10"/>
      <c r="G4" s="348"/>
      <c r="H4" s="348"/>
      <c r="I4" s="348"/>
      <c r="J4" s="348"/>
      <c r="K4" s="348"/>
      <c r="L4" s="348"/>
      <c r="M4" s="348"/>
      <c r="N4" s="348"/>
      <c r="O4" s="348"/>
      <c r="P4" s="348"/>
      <c r="Q4" s="348"/>
      <c r="R4" s="345" t="s">
        <v>0</v>
      </c>
    </row>
    <row r="5" spans="1:19" s="11" customFormat="1" ht="21.95" customHeight="1">
      <c r="A5" s="872" t="s">
        <v>78</v>
      </c>
      <c r="B5" s="874" t="s">
        <v>28</v>
      </c>
      <c r="C5" s="872" t="s">
        <v>72</v>
      </c>
      <c r="D5" s="872" t="s">
        <v>39</v>
      </c>
      <c r="E5" s="872" t="s">
        <v>40</v>
      </c>
      <c r="F5" s="872" t="s">
        <v>58</v>
      </c>
      <c r="G5" s="872" t="s">
        <v>59</v>
      </c>
      <c r="H5" s="872" t="s">
        <v>60</v>
      </c>
      <c r="I5" s="872" t="s">
        <v>61</v>
      </c>
      <c r="J5" s="872" t="s">
        <v>62</v>
      </c>
      <c r="K5" s="872" t="s">
        <v>63</v>
      </c>
      <c r="L5" s="872" t="s">
        <v>64</v>
      </c>
      <c r="M5" s="872" t="s">
        <v>65</v>
      </c>
      <c r="N5" s="872" t="s">
        <v>75</v>
      </c>
      <c r="O5" s="872"/>
      <c r="P5" s="872" t="s">
        <v>66</v>
      </c>
      <c r="Q5" s="872" t="s">
        <v>67</v>
      </c>
      <c r="R5" s="877" t="s">
        <v>68</v>
      </c>
      <c r="S5" s="601"/>
    </row>
    <row r="6" spans="1:19" s="11" customFormat="1" ht="9.9499999999999993" customHeight="1">
      <c r="A6" s="873"/>
      <c r="B6" s="875"/>
      <c r="C6" s="872"/>
      <c r="D6" s="872"/>
      <c r="E6" s="872"/>
      <c r="F6" s="872"/>
      <c r="G6" s="872"/>
      <c r="H6" s="872"/>
      <c r="I6" s="872"/>
      <c r="J6" s="872"/>
      <c r="K6" s="872"/>
      <c r="L6" s="872"/>
      <c r="M6" s="872"/>
      <c r="N6" s="872" t="s">
        <v>76</v>
      </c>
      <c r="O6" s="872" t="s">
        <v>77</v>
      </c>
      <c r="P6" s="872"/>
      <c r="Q6" s="872"/>
      <c r="R6" s="877"/>
      <c r="S6" s="601"/>
    </row>
    <row r="7" spans="1:19" s="11" customFormat="1" ht="9.9499999999999993" customHeight="1">
      <c r="A7" s="873"/>
      <c r="B7" s="875"/>
      <c r="C7" s="872"/>
      <c r="D7" s="872"/>
      <c r="E7" s="872"/>
      <c r="F7" s="872"/>
      <c r="G7" s="872"/>
      <c r="H7" s="872"/>
      <c r="I7" s="872"/>
      <c r="J7" s="872"/>
      <c r="K7" s="872"/>
      <c r="L7" s="872"/>
      <c r="M7" s="872"/>
      <c r="N7" s="872"/>
      <c r="O7" s="872"/>
      <c r="P7" s="872"/>
      <c r="Q7" s="872"/>
      <c r="R7" s="877"/>
      <c r="S7" s="601"/>
    </row>
    <row r="8" spans="1:19" s="11" customFormat="1" ht="53.45" customHeight="1">
      <c r="A8" s="873"/>
      <c r="B8" s="876"/>
      <c r="C8" s="872"/>
      <c r="D8" s="872"/>
      <c r="E8" s="872"/>
      <c r="F8" s="872"/>
      <c r="G8" s="872"/>
      <c r="H8" s="872"/>
      <c r="I8" s="872"/>
      <c r="J8" s="872"/>
      <c r="K8" s="872"/>
      <c r="L8" s="872"/>
      <c r="M8" s="872"/>
      <c r="N8" s="872"/>
      <c r="O8" s="872"/>
      <c r="P8" s="872"/>
      <c r="Q8" s="872"/>
      <c r="R8" s="877"/>
      <c r="S8" s="601"/>
    </row>
    <row r="9" spans="1:19" s="2" customFormat="1" ht="17.25" customHeight="1">
      <c r="A9" s="1" t="s">
        <v>4</v>
      </c>
      <c r="B9" s="1" t="s">
        <v>5</v>
      </c>
      <c r="C9" s="1">
        <v>1</v>
      </c>
      <c r="D9" s="3">
        <f>C9+1</f>
        <v>2</v>
      </c>
      <c r="E9" s="3">
        <f t="shared" ref="E9:R9" si="0">D9+1</f>
        <v>3</v>
      </c>
      <c r="F9" s="3">
        <f t="shared" si="0"/>
        <v>4</v>
      </c>
      <c r="G9" s="3">
        <f t="shared" si="0"/>
        <v>5</v>
      </c>
      <c r="H9" s="3">
        <f t="shared" si="0"/>
        <v>6</v>
      </c>
      <c r="I9" s="3">
        <f t="shared" si="0"/>
        <v>7</v>
      </c>
      <c r="J9" s="3">
        <f t="shared" si="0"/>
        <v>8</v>
      </c>
      <c r="K9" s="3">
        <f t="shared" si="0"/>
        <v>9</v>
      </c>
      <c r="L9" s="3">
        <f t="shared" si="0"/>
        <v>10</v>
      </c>
      <c r="M9" s="3">
        <f t="shared" si="0"/>
        <v>11</v>
      </c>
      <c r="N9" s="3">
        <f t="shared" si="0"/>
        <v>12</v>
      </c>
      <c r="O9" s="3">
        <f t="shared" si="0"/>
        <v>13</v>
      </c>
      <c r="P9" s="3">
        <f t="shared" si="0"/>
        <v>14</v>
      </c>
      <c r="Q9" s="3">
        <f t="shared" si="0"/>
        <v>15</v>
      </c>
      <c r="R9" s="602">
        <f t="shared" si="0"/>
        <v>16</v>
      </c>
      <c r="S9" s="603"/>
    </row>
    <row r="10" spans="1:19" s="607" customFormat="1" ht="18.75">
      <c r="A10" s="604"/>
      <c r="B10" s="604" t="s">
        <v>30</v>
      </c>
      <c r="C10" s="605">
        <f t="shared" ref="C10:R10" si="1">SUM(C11:C47)</f>
        <v>0</v>
      </c>
      <c r="D10" s="605">
        <f t="shared" si="1"/>
        <v>0</v>
      </c>
      <c r="E10" s="605">
        <f t="shared" si="1"/>
        <v>0</v>
      </c>
      <c r="F10" s="605">
        <f t="shared" si="1"/>
        <v>0</v>
      </c>
      <c r="G10" s="605">
        <f t="shared" si="1"/>
        <v>0</v>
      </c>
      <c r="H10" s="605">
        <f t="shared" si="1"/>
        <v>0</v>
      </c>
      <c r="I10" s="605">
        <f t="shared" si="1"/>
        <v>0</v>
      </c>
      <c r="J10" s="605">
        <f t="shared" si="1"/>
        <v>0</v>
      </c>
      <c r="K10" s="605">
        <f t="shared" si="1"/>
        <v>0</v>
      </c>
      <c r="L10" s="605">
        <f t="shared" si="1"/>
        <v>0</v>
      </c>
      <c r="M10" s="605">
        <f t="shared" si="1"/>
        <v>0</v>
      </c>
      <c r="N10" s="605">
        <f t="shared" si="1"/>
        <v>0</v>
      </c>
      <c r="O10" s="605">
        <f t="shared" si="1"/>
        <v>0</v>
      </c>
      <c r="P10" s="605">
        <f t="shared" si="1"/>
        <v>0</v>
      </c>
      <c r="Q10" s="605">
        <f t="shared" si="1"/>
        <v>0</v>
      </c>
      <c r="R10" s="605">
        <f t="shared" si="1"/>
        <v>0</v>
      </c>
      <c r="S10" s="606"/>
    </row>
    <row r="11" spans="1:19" s="612" customFormat="1">
      <c r="A11" s="608">
        <v>1</v>
      </c>
      <c r="B11" s="609"/>
      <c r="C11" s="610">
        <f>SUM(D11:M11)+SUM(P11:R11)</f>
        <v>0</v>
      </c>
      <c r="D11" s="610">
        <v>0</v>
      </c>
      <c r="E11" s="610">
        <v>0</v>
      </c>
      <c r="F11" s="610">
        <v>0</v>
      </c>
      <c r="G11" s="610">
        <v>0</v>
      </c>
      <c r="H11" s="610">
        <v>0</v>
      </c>
      <c r="I11" s="610">
        <v>0</v>
      </c>
      <c r="J11" s="610">
        <v>0</v>
      </c>
      <c r="K11" s="610">
        <v>0</v>
      </c>
      <c r="L11" s="610">
        <v>0</v>
      </c>
      <c r="M11" s="610">
        <f>N11+O11</f>
        <v>0</v>
      </c>
      <c r="N11" s="610">
        <v>0</v>
      </c>
      <c r="O11" s="610">
        <v>0</v>
      </c>
      <c r="P11" s="610">
        <v>0</v>
      </c>
      <c r="Q11" s="610">
        <v>0</v>
      </c>
      <c r="R11" s="610">
        <v>0</v>
      </c>
      <c r="S11" s="611"/>
    </row>
    <row r="12" spans="1:19" s="612" customFormat="1">
      <c r="A12" s="608">
        <v>2</v>
      </c>
      <c r="B12" s="609"/>
      <c r="C12" s="610">
        <f t="shared" ref="C12:C47" si="2">SUM(D12:M12)+SUM(P12:R12)</f>
        <v>0</v>
      </c>
      <c r="D12" s="610"/>
      <c r="E12" s="610">
        <v>0</v>
      </c>
      <c r="F12" s="610">
        <v>0</v>
      </c>
      <c r="G12" s="610">
        <v>0</v>
      </c>
      <c r="H12" s="610">
        <v>0</v>
      </c>
      <c r="I12" s="610">
        <v>0</v>
      </c>
      <c r="J12" s="610">
        <v>0</v>
      </c>
      <c r="K12" s="610">
        <v>0</v>
      </c>
      <c r="L12" s="610">
        <v>0</v>
      </c>
      <c r="M12" s="610">
        <f t="shared" ref="M12:M40" si="3">N12+O12</f>
        <v>0</v>
      </c>
      <c r="N12" s="610">
        <v>0</v>
      </c>
      <c r="O12" s="610">
        <v>0</v>
      </c>
      <c r="P12" s="610">
        <v>0</v>
      </c>
      <c r="Q12" s="610">
        <v>0</v>
      </c>
      <c r="R12" s="610">
        <v>0</v>
      </c>
      <c r="S12" s="611"/>
    </row>
    <row r="13" spans="1:19" s="612" customFormat="1">
      <c r="A13" s="608">
        <v>3</v>
      </c>
      <c r="B13" s="609"/>
      <c r="C13" s="610">
        <f t="shared" si="2"/>
        <v>0</v>
      </c>
      <c r="D13" s="610">
        <v>0</v>
      </c>
      <c r="E13" s="610">
        <v>0</v>
      </c>
      <c r="F13" s="610">
        <v>0</v>
      </c>
      <c r="G13" s="610">
        <v>0</v>
      </c>
      <c r="H13" s="610">
        <v>0</v>
      </c>
      <c r="I13" s="610">
        <v>0</v>
      </c>
      <c r="J13" s="610">
        <v>0</v>
      </c>
      <c r="K13" s="610">
        <v>0</v>
      </c>
      <c r="L13" s="610">
        <v>0</v>
      </c>
      <c r="M13" s="610">
        <v>0</v>
      </c>
      <c r="N13" s="610"/>
      <c r="O13" s="610"/>
      <c r="P13" s="610"/>
      <c r="Q13" s="610">
        <v>0</v>
      </c>
      <c r="R13" s="610">
        <v>0</v>
      </c>
      <c r="S13" s="611"/>
    </row>
    <row r="14" spans="1:19" s="612" customFormat="1">
      <c r="A14" s="608">
        <v>4</v>
      </c>
      <c r="B14" s="609"/>
      <c r="C14" s="610">
        <f t="shared" si="2"/>
        <v>0</v>
      </c>
      <c r="D14" s="610">
        <v>0</v>
      </c>
      <c r="E14" s="610">
        <v>0</v>
      </c>
      <c r="F14" s="610">
        <v>0</v>
      </c>
      <c r="G14" s="610">
        <v>0</v>
      </c>
      <c r="H14" s="610">
        <v>0</v>
      </c>
      <c r="I14" s="610">
        <v>0</v>
      </c>
      <c r="J14" s="610">
        <v>0</v>
      </c>
      <c r="K14" s="610">
        <v>0</v>
      </c>
      <c r="L14" s="610">
        <v>0</v>
      </c>
      <c r="M14" s="610"/>
      <c r="N14" s="610"/>
      <c r="O14" s="610"/>
      <c r="P14" s="610"/>
      <c r="Q14" s="610">
        <v>0</v>
      </c>
      <c r="R14" s="610">
        <v>0</v>
      </c>
      <c r="S14" s="611"/>
    </row>
    <row r="15" spans="1:19" s="614" customFormat="1" ht="15.95" customHeight="1">
      <c r="A15" s="608">
        <v>5</v>
      </c>
      <c r="B15" s="609"/>
      <c r="C15" s="610">
        <f t="shared" si="2"/>
        <v>0</v>
      </c>
      <c r="D15" s="610">
        <v>0</v>
      </c>
      <c r="E15" s="610"/>
      <c r="F15" s="610">
        <v>0</v>
      </c>
      <c r="G15" s="610">
        <v>0</v>
      </c>
      <c r="H15" s="610">
        <v>0</v>
      </c>
      <c r="I15" s="610">
        <v>0</v>
      </c>
      <c r="J15" s="610">
        <v>0</v>
      </c>
      <c r="K15" s="610">
        <v>0</v>
      </c>
      <c r="L15" s="610">
        <v>0</v>
      </c>
      <c r="M15" s="610"/>
      <c r="N15" s="610"/>
      <c r="O15" s="610"/>
      <c r="P15" s="610"/>
      <c r="Q15" s="610">
        <v>0</v>
      </c>
      <c r="R15" s="610">
        <v>0</v>
      </c>
      <c r="S15" s="613"/>
    </row>
    <row r="16" spans="1:19" s="614" customFormat="1">
      <c r="A16" s="608">
        <v>6</v>
      </c>
      <c r="B16" s="609"/>
      <c r="C16" s="610">
        <f t="shared" si="2"/>
        <v>0</v>
      </c>
      <c r="D16" s="610">
        <v>0</v>
      </c>
      <c r="E16" s="610">
        <v>0</v>
      </c>
      <c r="F16" s="610">
        <v>0</v>
      </c>
      <c r="G16" s="610">
        <v>0</v>
      </c>
      <c r="H16" s="610">
        <v>0</v>
      </c>
      <c r="I16" s="610">
        <v>0</v>
      </c>
      <c r="J16" s="610">
        <v>0</v>
      </c>
      <c r="K16" s="610">
        <v>0</v>
      </c>
      <c r="L16" s="610">
        <v>0</v>
      </c>
      <c r="M16" s="610"/>
      <c r="N16" s="610"/>
      <c r="O16" s="610"/>
      <c r="P16" s="610"/>
      <c r="Q16" s="610">
        <v>0</v>
      </c>
      <c r="R16" s="610">
        <v>0</v>
      </c>
      <c r="S16" s="613"/>
    </row>
    <row r="17" spans="1:19" s="614" customFormat="1">
      <c r="A17" s="608">
        <v>7</v>
      </c>
      <c r="B17" s="609"/>
      <c r="C17" s="610">
        <f t="shared" si="2"/>
        <v>0</v>
      </c>
      <c r="D17" s="610">
        <v>0</v>
      </c>
      <c r="E17" s="610">
        <v>0</v>
      </c>
      <c r="F17" s="610">
        <v>0</v>
      </c>
      <c r="G17" s="610">
        <v>0</v>
      </c>
      <c r="H17" s="610">
        <v>0</v>
      </c>
      <c r="I17" s="610">
        <v>0</v>
      </c>
      <c r="J17" s="610">
        <v>0</v>
      </c>
      <c r="K17" s="610">
        <v>0</v>
      </c>
      <c r="L17" s="610">
        <v>0</v>
      </c>
      <c r="M17" s="610"/>
      <c r="N17" s="610"/>
      <c r="O17" s="610"/>
      <c r="P17" s="610"/>
      <c r="Q17" s="610">
        <v>0</v>
      </c>
      <c r="R17" s="610">
        <v>0</v>
      </c>
      <c r="S17" s="613"/>
    </row>
    <row r="18" spans="1:19" s="614" customFormat="1">
      <c r="A18" s="608">
        <v>8</v>
      </c>
      <c r="B18" s="609"/>
      <c r="C18" s="610">
        <f t="shared" si="2"/>
        <v>0</v>
      </c>
      <c r="D18" s="610">
        <v>0</v>
      </c>
      <c r="E18" s="610">
        <v>0</v>
      </c>
      <c r="F18" s="610">
        <v>0</v>
      </c>
      <c r="G18" s="610">
        <v>0</v>
      </c>
      <c r="H18" s="610">
        <v>0</v>
      </c>
      <c r="I18" s="610">
        <v>0</v>
      </c>
      <c r="J18" s="610">
        <v>0</v>
      </c>
      <c r="K18" s="610">
        <v>0</v>
      </c>
      <c r="L18" s="610">
        <v>0</v>
      </c>
      <c r="M18" s="610"/>
      <c r="N18" s="610"/>
      <c r="O18" s="610"/>
      <c r="P18" s="610"/>
      <c r="Q18" s="610">
        <v>0</v>
      </c>
      <c r="R18" s="610">
        <v>0</v>
      </c>
      <c r="S18" s="613"/>
    </row>
    <row r="19" spans="1:19" s="614" customFormat="1">
      <c r="A19" s="608">
        <v>9</v>
      </c>
      <c r="B19" s="609"/>
      <c r="C19" s="610">
        <f t="shared" si="2"/>
        <v>0</v>
      </c>
      <c r="D19" s="610">
        <v>0</v>
      </c>
      <c r="E19" s="610">
        <v>0</v>
      </c>
      <c r="F19" s="610">
        <v>0</v>
      </c>
      <c r="G19" s="610">
        <v>0</v>
      </c>
      <c r="H19" s="610">
        <v>0</v>
      </c>
      <c r="I19" s="610">
        <v>0</v>
      </c>
      <c r="J19" s="610">
        <v>0</v>
      </c>
      <c r="K19" s="610">
        <v>0</v>
      </c>
      <c r="L19" s="610">
        <v>0</v>
      </c>
      <c r="M19" s="610">
        <f t="shared" si="3"/>
        <v>0</v>
      </c>
      <c r="N19" s="610">
        <v>0</v>
      </c>
      <c r="O19" s="610">
        <v>0</v>
      </c>
      <c r="P19" s="610">
        <v>0</v>
      </c>
      <c r="Q19" s="610">
        <v>0</v>
      </c>
      <c r="R19" s="610">
        <v>0</v>
      </c>
      <c r="S19" s="613"/>
    </row>
    <row r="20" spans="1:19" s="614" customFormat="1">
      <c r="A20" s="608">
        <v>10</v>
      </c>
      <c r="B20" s="609"/>
      <c r="C20" s="610">
        <f t="shared" si="2"/>
        <v>0</v>
      </c>
      <c r="D20" s="610">
        <v>0</v>
      </c>
      <c r="E20" s="610">
        <v>0</v>
      </c>
      <c r="F20" s="610">
        <v>0</v>
      </c>
      <c r="G20" s="610">
        <v>0</v>
      </c>
      <c r="H20" s="610">
        <v>0</v>
      </c>
      <c r="I20" s="610">
        <v>0</v>
      </c>
      <c r="J20" s="610">
        <v>0</v>
      </c>
      <c r="K20" s="610">
        <v>0</v>
      </c>
      <c r="L20" s="610">
        <v>0</v>
      </c>
      <c r="M20" s="610">
        <f t="shared" si="3"/>
        <v>0</v>
      </c>
      <c r="N20" s="610">
        <v>0</v>
      </c>
      <c r="O20" s="610">
        <v>0</v>
      </c>
      <c r="P20" s="610">
        <v>0</v>
      </c>
      <c r="Q20" s="610">
        <v>0</v>
      </c>
      <c r="R20" s="610">
        <v>0</v>
      </c>
      <c r="S20" s="613"/>
    </row>
    <row r="21" spans="1:19" s="614" customFormat="1">
      <c r="A21" s="608">
        <v>10</v>
      </c>
      <c r="B21" s="609"/>
      <c r="C21" s="610">
        <f>SUM(D21:M21)+SUM(P21:R21)</f>
        <v>0</v>
      </c>
      <c r="D21" s="610">
        <v>0</v>
      </c>
      <c r="E21" s="610">
        <v>0</v>
      </c>
      <c r="F21" s="610">
        <v>0</v>
      </c>
      <c r="G21" s="610">
        <v>0</v>
      </c>
      <c r="H21" s="610">
        <v>0</v>
      </c>
      <c r="I21" s="610">
        <v>0</v>
      </c>
      <c r="J21" s="610">
        <v>0</v>
      </c>
      <c r="K21" s="610">
        <v>0</v>
      </c>
      <c r="L21" s="610">
        <v>0</v>
      </c>
      <c r="M21" s="610">
        <f>N21+O21</f>
        <v>0</v>
      </c>
      <c r="N21" s="610">
        <v>0</v>
      </c>
      <c r="O21" s="610">
        <v>0</v>
      </c>
      <c r="P21" s="610">
        <v>0</v>
      </c>
      <c r="Q21" s="610">
        <v>0</v>
      </c>
      <c r="R21" s="610">
        <v>0</v>
      </c>
      <c r="S21" s="613"/>
    </row>
    <row r="22" spans="1:19" s="614" customFormat="1">
      <c r="A22" s="608">
        <v>10</v>
      </c>
      <c r="B22" s="609"/>
      <c r="C22" s="610">
        <f t="shared" si="2"/>
        <v>0</v>
      </c>
      <c r="D22" s="610">
        <v>0</v>
      </c>
      <c r="E22" s="610">
        <v>0</v>
      </c>
      <c r="F22" s="610">
        <v>0</v>
      </c>
      <c r="G22" s="610">
        <v>0</v>
      </c>
      <c r="H22" s="610">
        <v>0</v>
      </c>
      <c r="I22" s="610">
        <v>0</v>
      </c>
      <c r="J22" s="610">
        <v>0</v>
      </c>
      <c r="K22" s="610">
        <v>0</v>
      </c>
      <c r="L22" s="610">
        <v>0</v>
      </c>
      <c r="M22" s="610">
        <f t="shared" si="3"/>
        <v>0</v>
      </c>
      <c r="N22" s="610">
        <v>0</v>
      </c>
      <c r="O22" s="610">
        <v>0</v>
      </c>
      <c r="P22" s="610">
        <v>0</v>
      </c>
      <c r="Q22" s="610">
        <v>0</v>
      </c>
      <c r="R22" s="610">
        <v>0</v>
      </c>
      <c r="S22" s="613"/>
    </row>
    <row r="23" spans="1:19" s="614" customFormat="1">
      <c r="A23" s="608">
        <v>11</v>
      </c>
      <c r="B23" s="609"/>
      <c r="C23" s="610">
        <f t="shared" si="2"/>
        <v>0</v>
      </c>
      <c r="D23" s="610">
        <v>0</v>
      </c>
      <c r="E23" s="610">
        <v>0</v>
      </c>
      <c r="F23" s="610">
        <v>0</v>
      </c>
      <c r="G23" s="610">
        <v>0</v>
      </c>
      <c r="H23" s="610"/>
      <c r="I23" s="610">
        <v>0</v>
      </c>
      <c r="J23" s="610">
        <v>0</v>
      </c>
      <c r="K23" s="610">
        <v>0</v>
      </c>
      <c r="L23" s="610">
        <v>0</v>
      </c>
      <c r="M23" s="610">
        <f t="shared" si="3"/>
        <v>0</v>
      </c>
      <c r="N23" s="610">
        <v>0</v>
      </c>
      <c r="O23" s="610">
        <v>0</v>
      </c>
      <c r="P23" s="610">
        <v>0</v>
      </c>
      <c r="Q23" s="610">
        <v>0</v>
      </c>
      <c r="R23" s="610">
        <v>0</v>
      </c>
      <c r="S23" s="613"/>
    </row>
    <row r="24" spans="1:19" s="614" customFormat="1">
      <c r="A24" s="608">
        <v>12</v>
      </c>
      <c r="B24" s="609"/>
      <c r="C24" s="610">
        <f>SUM(D24:M24)+SUM(P24:R24)</f>
        <v>0</v>
      </c>
      <c r="D24" s="610">
        <v>0</v>
      </c>
      <c r="E24" s="610">
        <v>0</v>
      </c>
      <c r="F24" s="610">
        <v>0</v>
      </c>
      <c r="G24" s="610">
        <v>0</v>
      </c>
      <c r="H24" s="610">
        <v>0</v>
      </c>
      <c r="I24" s="610">
        <v>0</v>
      </c>
      <c r="J24" s="610">
        <v>0</v>
      </c>
      <c r="K24" s="610">
        <v>0</v>
      </c>
      <c r="L24" s="610">
        <v>0</v>
      </c>
      <c r="M24" s="610">
        <f>N24+O24</f>
        <v>0</v>
      </c>
      <c r="N24" s="610">
        <v>0</v>
      </c>
      <c r="O24" s="610">
        <v>0</v>
      </c>
      <c r="P24" s="610">
        <v>0</v>
      </c>
      <c r="Q24" s="610">
        <v>0</v>
      </c>
      <c r="R24" s="610">
        <v>0</v>
      </c>
      <c r="S24" s="613"/>
    </row>
    <row r="25" spans="1:19" s="614" customFormat="1">
      <c r="A25" s="608">
        <v>12</v>
      </c>
      <c r="B25" s="609"/>
      <c r="C25" s="610">
        <f t="shared" si="2"/>
        <v>0</v>
      </c>
      <c r="D25" s="610">
        <v>0</v>
      </c>
      <c r="E25" s="610">
        <v>0</v>
      </c>
      <c r="F25" s="610">
        <v>0</v>
      </c>
      <c r="G25" s="610">
        <v>0</v>
      </c>
      <c r="H25" s="610">
        <v>0</v>
      </c>
      <c r="I25" s="610">
        <v>0</v>
      </c>
      <c r="J25" s="610">
        <v>0</v>
      </c>
      <c r="K25" s="610">
        <v>0</v>
      </c>
      <c r="L25" s="610">
        <v>0</v>
      </c>
      <c r="M25" s="610">
        <f t="shared" si="3"/>
        <v>0</v>
      </c>
      <c r="N25" s="610">
        <v>0</v>
      </c>
      <c r="O25" s="610">
        <v>0</v>
      </c>
      <c r="P25" s="610">
        <v>0</v>
      </c>
      <c r="Q25" s="610">
        <v>0</v>
      </c>
      <c r="R25" s="610">
        <v>0</v>
      </c>
      <c r="S25" s="613"/>
    </row>
    <row r="26" spans="1:19" s="614" customFormat="1">
      <c r="A26" s="608">
        <v>13</v>
      </c>
      <c r="B26" s="615"/>
      <c r="C26" s="610">
        <f t="shared" si="2"/>
        <v>0</v>
      </c>
      <c r="D26" s="610">
        <v>0</v>
      </c>
      <c r="E26" s="610">
        <v>0</v>
      </c>
      <c r="F26" s="610">
        <v>0</v>
      </c>
      <c r="G26" s="610">
        <v>0</v>
      </c>
      <c r="H26" s="610">
        <v>0</v>
      </c>
      <c r="I26" s="610">
        <v>0</v>
      </c>
      <c r="J26" s="610">
        <v>0</v>
      </c>
      <c r="K26" s="610">
        <v>0</v>
      </c>
      <c r="L26" s="610">
        <v>0</v>
      </c>
      <c r="M26" s="610">
        <f t="shared" si="3"/>
        <v>0</v>
      </c>
      <c r="N26" s="610">
        <v>0</v>
      </c>
      <c r="O26" s="610">
        <v>0</v>
      </c>
      <c r="P26" s="610">
        <v>0</v>
      </c>
      <c r="Q26" s="610">
        <v>0</v>
      </c>
      <c r="R26" s="610">
        <v>0</v>
      </c>
      <c r="S26" s="613"/>
    </row>
    <row r="27" spans="1:19" s="614" customFormat="1" ht="29.25" customHeight="1">
      <c r="A27" s="608">
        <v>14</v>
      </c>
      <c r="B27" s="615"/>
      <c r="C27" s="610">
        <f t="shared" si="2"/>
        <v>0</v>
      </c>
      <c r="D27" s="610">
        <v>0</v>
      </c>
      <c r="E27" s="610">
        <v>0</v>
      </c>
      <c r="F27" s="610">
        <v>0</v>
      </c>
      <c r="G27" s="610">
        <v>0</v>
      </c>
      <c r="H27" s="610">
        <v>0</v>
      </c>
      <c r="I27" s="610">
        <v>0</v>
      </c>
      <c r="J27" s="610">
        <v>0</v>
      </c>
      <c r="K27" s="610">
        <v>0</v>
      </c>
      <c r="L27" s="610">
        <v>0</v>
      </c>
      <c r="M27" s="610">
        <f t="shared" si="3"/>
        <v>0</v>
      </c>
      <c r="N27" s="610">
        <v>0</v>
      </c>
      <c r="O27" s="610">
        <v>0</v>
      </c>
      <c r="P27" s="610">
        <v>0</v>
      </c>
      <c r="Q27" s="610">
        <v>0</v>
      </c>
      <c r="R27" s="610">
        <v>0</v>
      </c>
      <c r="S27" s="613"/>
    </row>
    <row r="28" spans="1:19" s="614" customFormat="1">
      <c r="A28" s="608">
        <v>15</v>
      </c>
      <c r="B28" s="615"/>
      <c r="C28" s="610">
        <f t="shared" si="2"/>
        <v>0</v>
      </c>
      <c r="D28" s="610">
        <v>0</v>
      </c>
      <c r="E28" s="610">
        <v>0</v>
      </c>
      <c r="F28" s="610">
        <v>0</v>
      </c>
      <c r="G28" s="610">
        <v>0</v>
      </c>
      <c r="H28" s="610">
        <v>0</v>
      </c>
      <c r="I28" s="610">
        <v>0</v>
      </c>
      <c r="J28" s="610">
        <v>0</v>
      </c>
      <c r="K28" s="610">
        <v>0</v>
      </c>
      <c r="L28" s="610">
        <v>0</v>
      </c>
      <c r="M28" s="610">
        <f t="shared" si="3"/>
        <v>0</v>
      </c>
      <c r="N28" s="610">
        <v>0</v>
      </c>
      <c r="O28" s="610">
        <v>0</v>
      </c>
      <c r="P28" s="610">
        <v>0</v>
      </c>
      <c r="Q28" s="610">
        <v>0</v>
      </c>
      <c r="R28" s="610">
        <v>0</v>
      </c>
      <c r="S28" s="613"/>
    </row>
    <row r="29" spans="1:19" s="614" customFormat="1">
      <c r="A29" s="608">
        <v>16</v>
      </c>
      <c r="B29" s="616"/>
      <c r="C29" s="610">
        <f t="shared" si="2"/>
        <v>0</v>
      </c>
      <c r="D29" s="610">
        <v>0</v>
      </c>
      <c r="E29" s="610">
        <v>0</v>
      </c>
      <c r="F29" s="610">
        <v>0</v>
      </c>
      <c r="G29" s="610">
        <v>0</v>
      </c>
      <c r="H29" s="610">
        <v>0</v>
      </c>
      <c r="I29" s="610">
        <v>0</v>
      </c>
      <c r="J29" s="610">
        <v>0</v>
      </c>
      <c r="K29" s="610">
        <v>0</v>
      </c>
      <c r="L29" s="610">
        <v>0</v>
      </c>
      <c r="M29" s="610">
        <f t="shared" si="3"/>
        <v>0</v>
      </c>
      <c r="N29" s="610">
        <v>0</v>
      </c>
      <c r="O29" s="610">
        <v>0</v>
      </c>
      <c r="P29" s="610">
        <v>0</v>
      </c>
      <c r="Q29" s="610">
        <v>0</v>
      </c>
      <c r="R29" s="610">
        <v>0</v>
      </c>
      <c r="S29" s="613"/>
    </row>
    <row r="30" spans="1:19" s="614" customFormat="1">
      <c r="A30" s="608">
        <v>17</v>
      </c>
      <c r="B30" s="609"/>
      <c r="C30" s="610">
        <f t="shared" si="2"/>
        <v>0</v>
      </c>
      <c r="D30" s="610">
        <v>0</v>
      </c>
      <c r="E30" s="610">
        <v>0</v>
      </c>
      <c r="F30" s="610">
        <v>0</v>
      </c>
      <c r="G30" s="610">
        <v>0</v>
      </c>
      <c r="H30" s="610">
        <v>0</v>
      </c>
      <c r="I30" s="610">
        <v>0</v>
      </c>
      <c r="J30" s="610">
        <v>0</v>
      </c>
      <c r="K30" s="610">
        <v>0</v>
      </c>
      <c r="L30" s="610">
        <v>0</v>
      </c>
      <c r="M30" s="610">
        <f t="shared" si="3"/>
        <v>0</v>
      </c>
      <c r="N30" s="610">
        <v>0</v>
      </c>
      <c r="O30" s="610">
        <v>0</v>
      </c>
      <c r="P30" s="610">
        <v>0</v>
      </c>
      <c r="Q30" s="610">
        <v>0</v>
      </c>
      <c r="R30" s="610">
        <v>0</v>
      </c>
      <c r="S30" s="613"/>
    </row>
    <row r="31" spans="1:19" s="614" customFormat="1">
      <c r="A31" s="608">
        <v>18</v>
      </c>
      <c r="B31" s="617"/>
      <c r="C31" s="610">
        <f t="shared" si="2"/>
        <v>0</v>
      </c>
      <c r="D31" s="610">
        <v>0</v>
      </c>
      <c r="E31" s="610">
        <v>0</v>
      </c>
      <c r="F31" s="610">
        <v>0</v>
      </c>
      <c r="G31" s="610">
        <v>0</v>
      </c>
      <c r="H31" s="610">
        <v>0</v>
      </c>
      <c r="I31" s="610">
        <v>0</v>
      </c>
      <c r="J31" s="610">
        <v>0</v>
      </c>
      <c r="K31" s="610">
        <v>0</v>
      </c>
      <c r="L31" s="610">
        <v>0</v>
      </c>
      <c r="M31" s="610">
        <f t="shared" si="3"/>
        <v>0</v>
      </c>
      <c r="N31" s="610">
        <v>0</v>
      </c>
      <c r="O31" s="610">
        <v>0</v>
      </c>
      <c r="P31" s="610">
        <v>0</v>
      </c>
      <c r="Q31" s="610">
        <v>0</v>
      </c>
      <c r="R31" s="610">
        <v>0</v>
      </c>
      <c r="S31" s="613"/>
    </row>
    <row r="32" spans="1:19" s="614" customFormat="1">
      <c r="A32" s="608">
        <v>19</v>
      </c>
      <c r="B32" s="609"/>
      <c r="C32" s="610">
        <f t="shared" si="2"/>
        <v>0</v>
      </c>
      <c r="D32" s="610">
        <v>0</v>
      </c>
      <c r="E32" s="610">
        <v>0</v>
      </c>
      <c r="F32" s="610">
        <v>0</v>
      </c>
      <c r="G32" s="610">
        <v>0</v>
      </c>
      <c r="H32" s="610">
        <v>0</v>
      </c>
      <c r="I32" s="610">
        <v>0</v>
      </c>
      <c r="J32" s="610">
        <v>0</v>
      </c>
      <c r="K32" s="610">
        <v>0</v>
      </c>
      <c r="L32" s="610">
        <v>0</v>
      </c>
      <c r="M32" s="610">
        <f t="shared" si="3"/>
        <v>0</v>
      </c>
      <c r="N32" s="610">
        <v>0</v>
      </c>
      <c r="O32" s="610">
        <v>0</v>
      </c>
      <c r="P32" s="610">
        <v>0</v>
      </c>
      <c r="Q32" s="610">
        <v>0</v>
      </c>
      <c r="R32" s="610">
        <v>0</v>
      </c>
      <c r="S32" s="613"/>
    </row>
    <row r="33" spans="1:19" s="614" customFormat="1">
      <c r="A33" s="608">
        <v>20</v>
      </c>
      <c r="B33" s="609"/>
      <c r="C33" s="610">
        <f t="shared" si="2"/>
        <v>0</v>
      </c>
      <c r="D33" s="610">
        <v>0</v>
      </c>
      <c r="E33" s="610">
        <v>0</v>
      </c>
      <c r="F33" s="610">
        <v>0</v>
      </c>
      <c r="G33" s="610">
        <v>0</v>
      </c>
      <c r="H33" s="610">
        <v>0</v>
      </c>
      <c r="I33" s="610">
        <v>0</v>
      </c>
      <c r="J33" s="610">
        <v>0</v>
      </c>
      <c r="K33" s="610">
        <v>0</v>
      </c>
      <c r="L33" s="610">
        <v>0</v>
      </c>
      <c r="M33" s="610">
        <f t="shared" si="3"/>
        <v>0</v>
      </c>
      <c r="N33" s="610">
        <v>0</v>
      </c>
      <c r="O33" s="610">
        <v>0</v>
      </c>
      <c r="P33" s="610">
        <v>0</v>
      </c>
      <c r="Q33" s="610">
        <v>0</v>
      </c>
      <c r="R33" s="610">
        <v>0</v>
      </c>
      <c r="S33" s="613"/>
    </row>
    <row r="34" spans="1:19" s="614" customFormat="1">
      <c r="A34" s="608">
        <v>21</v>
      </c>
      <c r="B34" s="609"/>
      <c r="C34" s="610">
        <f t="shared" si="2"/>
        <v>0</v>
      </c>
      <c r="D34" s="610" t="s">
        <v>834</v>
      </c>
      <c r="E34" s="610" t="s">
        <v>834</v>
      </c>
      <c r="F34" s="610" t="s">
        <v>834</v>
      </c>
      <c r="G34" s="610" t="s">
        <v>834</v>
      </c>
      <c r="H34" s="610">
        <v>0</v>
      </c>
      <c r="I34" s="610" t="s">
        <v>834</v>
      </c>
      <c r="J34" s="610" t="s">
        <v>834</v>
      </c>
      <c r="K34" s="610" t="s">
        <v>834</v>
      </c>
      <c r="L34" s="610" t="s">
        <v>834</v>
      </c>
      <c r="M34" s="610">
        <f t="shared" si="3"/>
        <v>0</v>
      </c>
      <c r="N34" s="610">
        <v>0</v>
      </c>
      <c r="O34" s="610">
        <v>0</v>
      </c>
      <c r="P34" s="610" t="s">
        <v>834</v>
      </c>
      <c r="Q34" s="610" t="s">
        <v>834</v>
      </c>
      <c r="R34" s="610" t="s">
        <v>834</v>
      </c>
      <c r="S34" s="613"/>
    </row>
    <row r="35" spans="1:19" s="614" customFormat="1">
      <c r="A35" s="608">
        <v>22</v>
      </c>
      <c r="B35" s="609"/>
      <c r="C35" s="610">
        <f t="shared" si="2"/>
        <v>0</v>
      </c>
      <c r="D35" s="610">
        <v>0</v>
      </c>
      <c r="E35" s="610">
        <v>0</v>
      </c>
      <c r="F35" s="610">
        <v>0</v>
      </c>
      <c r="G35" s="610">
        <v>0</v>
      </c>
      <c r="H35" s="610">
        <v>0</v>
      </c>
      <c r="I35" s="610">
        <v>0</v>
      </c>
      <c r="J35" s="610">
        <v>0</v>
      </c>
      <c r="K35" s="610">
        <v>0</v>
      </c>
      <c r="L35" s="610">
        <v>0</v>
      </c>
      <c r="M35" s="610">
        <f t="shared" si="3"/>
        <v>0</v>
      </c>
      <c r="N35" s="610">
        <v>0</v>
      </c>
      <c r="O35" s="610">
        <v>0</v>
      </c>
      <c r="P35" s="610">
        <v>0</v>
      </c>
      <c r="Q35" s="610">
        <v>0</v>
      </c>
      <c r="R35" s="610">
        <v>0</v>
      </c>
      <c r="S35" s="613"/>
    </row>
    <row r="36" spans="1:19" s="614" customFormat="1">
      <c r="A36" s="608">
        <v>23</v>
      </c>
      <c r="B36" s="609"/>
      <c r="C36" s="610">
        <f>SUM(D36:M36)+SUM(P36:R36)</f>
        <v>0</v>
      </c>
      <c r="D36" s="610">
        <v>0</v>
      </c>
      <c r="E36" s="610">
        <v>0</v>
      </c>
      <c r="F36" s="610">
        <v>0</v>
      </c>
      <c r="G36" s="610">
        <v>0</v>
      </c>
      <c r="H36" s="610">
        <v>0</v>
      </c>
      <c r="I36" s="610">
        <v>0</v>
      </c>
      <c r="J36" s="610">
        <v>0</v>
      </c>
      <c r="K36" s="610">
        <v>0</v>
      </c>
      <c r="L36" s="610">
        <v>0</v>
      </c>
      <c r="M36" s="610">
        <f t="shared" si="3"/>
        <v>0</v>
      </c>
      <c r="N36" s="610">
        <v>0</v>
      </c>
      <c r="O36" s="610">
        <v>0</v>
      </c>
      <c r="P36" s="610">
        <v>0</v>
      </c>
      <c r="Q36" s="610">
        <v>0</v>
      </c>
      <c r="R36" s="610">
        <v>0</v>
      </c>
      <c r="S36" s="613"/>
    </row>
    <row r="37" spans="1:19" s="614" customFormat="1">
      <c r="A37" s="608">
        <v>24</v>
      </c>
      <c r="B37" s="609"/>
      <c r="C37" s="610">
        <f t="shared" si="2"/>
        <v>0</v>
      </c>
      <c r="D37" s="610">
        <v>0</v>
      </c>
      <c r="E37" s="610">
        <v>0</v>
      </c>
      <c r="F37" s="610">
        <v>0</v>
      </c>
      <c r="G37" s="610">
        <v>0</v>
      </c>
      <c r="H37" s="610">
        <v>0</v>
      </c>
      <c r="I37" s="610">
        <v>0</v>
      </c>
      <c r="J37" s="610">
        <v>0</v>
      </c>
      <c r="K37" s="610">
        <v>0</v>
      </c>
      <c r="L37" s="610">
        <v>0</v>
      </c>
      <c r="M37" s="610">
        <f t="shared" si="3"/>
        <v>0</v>
      </c>
      <c r="N37" s="610">
        <v>0</v>
      </c>
      <c r="O37" s="610">
        <v>0</v>
      </c>
      <c r="P37" s="610">
        <v>0</v>
      </c>
      <c r="Q37" s="610">
        <v>0</v>
      </c>
      <c r="R37" s="610">
        <v>0</v>
      </c>
      <c r="S37" s="613"/>
    </row>
    <row r="38" spans="1:19" s="614" customFormat="1">
      <c r="A38" s="608">
        <v>25</v>
      </c>
      <c r="B38" s="616"/>
      <c r="C38" s="610">
        <f t="shared" si="2"/>
        <v>0</v>
      </c>
      <c r="D38" s="610">
        <v>0</v>
      </c>
      <c r="E38" s="610">
        <v>0</v>
      </c>
      <c r="F38" s="610">
        <v>0</v>
      </c>
      <c r="G38" s="610">
        <v>0</v>
      </c>
      <c r="H38" s="610">
        <v>0</v>
      </c>
      <c r="I38" s="610">
        <v>0</v>
      </c>
      <c r="J38" s="610">
        <v>0</v>
      </c>
      <c r="K38" s="610">
        <v>0</v>
      </c>
      <c r="L38" s="610">
        <v>0</v>
      </c>
      <c r="M38" s="610">
        <f t="shared" si="3"/>
        <v>0</v>
      </c>
      <c r="N38" s="610">
        <v>0</v>
      </c>
      <c r="O38" s="610">
        <v>0</v>
      </c>
      <c r="P38" s="610">
        <v>0</v>
      </c>
      <c r="Q38" s="610">
        <v>0</v>
      </c>
      <c r="R38" s="610">
        <v>0</v>
      </c>
      <c r="S38" s="613"/>
    </row>
    <row r="39" spans="1:19" s="614" customFormat="1">
      <c r="A39" s="608">
        <v>26</v>
      </c>
      <c r="B39" s="609"/>
      <c r="C39" s="610">
        <f t="shared" si="2"/>
        <v>0</v>
      </c>
      <c r="D39" s="610">
        <v>0</v>
      </c>
      <c r="E39" s="610">
        <v>0</v>
      </c>
      <c r="F39" s="610">
        <v>0</v>
      </c>
      <c r="G39" s="610">
        <v>0</v>
      </c>
      <c r="H39" s="610">
        <v>0</v>
      </c>
      <c r="I39" s="610">
        <v>0</v>
      </c>
      <c r="J39" s="610">
        <v>0</v>
      </c>
      <c r="K39" s="610">
        <v>0</v>
      </c>
      <c r="L39" s="610">
        <v>0</v>
      </c>
      <c r="M39" s="610">
        <f t="shared" si="3"/>
        <v>0</v>
      </c>
      <c r="N39" s="610">
        <v>0</v>
      </c>
      <c r="O39" s="610">
        <v>0</v>
      </c>
      <c r="P39" s="610">
        <v>0</v>
      </c>
      <c r="Q39" s="610">
        <v>0</v>
      </c>
      <c r="R39" s="610">
        <v>0</v>
      </c>
      <c r="S39" s="613"/>
    </row>
    <row r="40" spans="1:19" s="614" customFormat="1" ht="30.75" customHeight="1">
      <c r="A40" s="608">
        <v>27</v>
      </c>
      <c r="B40" s="609"/>
      <c r="C40" s="610">
        <f t="shared" si="2"/>
        <v>0</v>
      </c>
      <c r="D40" s="610"/>
      <c r="E40" s="610">
        <v>0</v>
      </c>
      <c r="F40" s="610">
        <v>0</v>
      </c>
      <c r="G40" s="610">
        <v>0</v>
      </c>
      <c r="H40" s="610">
        <v>0</v>
      </c>
      <c r="I40" s="610">
        <v>0</v>
      </c>
      <c r="J40" s="610">
        <v>0</v>
      </c>
      <c r="K40" s="610">
        <v>0</v>
      </c>
      <c r="L40" s="610">
        <v>0</v>
      </c>
      <c r="M40" s="610">
        <f t="shared" si="3"/>
        <v>0</v>
      </c>
      <c r="N40" s="610">
        <v>0</v>
      </c>
      <c r="O40" s="610">
        <v>0</v>
      </c>
      <c r="P40" s="610">
        <v>0</v>
      </c>
      <c r="Q40" s="610">
        <v>0</v>
      </c>
      <c r="R40" s="610">
        <v>0</v>
      </c>
      <c r="S40" s="613"/>
    </row>
    <row r="41" spans="1:19" s="614" customFormat="1">
      <c r="A41" s="608">
        <v>33</v>
      </c>
      <c r="B41" s="618"/>
      <c r="C41" s="610">
        <f t="shared" si="2"/>
        <v>0</v>
      </c>
      <c r="D41" s="610">
        <v>0</v>
      </c>
      <c r="E41" s="610">
        <v>0</v>
      </c>
      <c r="F41" s="610">
        <v>0</v>
      </c>
      <c r="G41" s="610">
        <v>0</v>
      </c>
      <c r="H41" s="610">
        <v>0</v>
      </c>
      <c r="I41" s="610">
        <v>0</v>
      </c>
      <c r="J41" s="610">
        <v>0</v>
      </c>
      <c r="K41" s="610">
        <v>0</v>
      </c>
      <c r="L41" s="610">
        <v>0</v>
      </c>
      <c r="M41" s="610"/>
      <c r="N41" s="610"/>
      <c r="O41" s="610">
        <v>0</v>
      </c>
      <c r="P41" s="610">
        <v>0</v>
      </c>
      <c r="Q41" s="610">
        <v>0</v>
      </c>
      <c r="R41" s="610">
        <v>0</v>
      </c>
      <c r="S41" s="613"/>
    </row>
    <row r="42" spans="1:19" s="614" customFormat="1">
      <c r="A42" s="608">
        <v>34</v>
      </c>
      <c r="B42" s="618"/>
      <c r="C42" s="610">
        <f t="shared" si="2"/>
        <v>0</v>
      </c>
      <c r="D42" s="610">
        <v>0</v>
      </c>
      <c r="E42" s="610">
        <v>0</v>
      </c>
      <c r="F42" s="610">
        <v>0</v>
      </c>
      <c r="G42" s="610">
        <v>0</v>
      </c>
      <c r="H42" s="610">
        <v>0</v>
      </c>
      <c r="I42" s="610"/>
      <c r="J42" s="610">
        <v>0</v>
      </c>
      <c r="K42" s="610">
        <v>0</v>
      </c>
      <c r="L42" s="610">
        <v>0</v>
      </c>
      <c r="M42" s="610"/>
      <c r="N42" s="610"/>
      <c r="O42" s="610">
        <v>0</v>
      </c>
      <c r="P42" s="610">
        <v>0</v>
      </c>
      <c r="Q42" s="610">
        <v>0</v>
      </c>
      <c r="R42" s="610">
        <v>0</v>
      </c>
      <c r="S42" s="613"/>
    </row>
    <row r="43" spans="1:19" s="614" customFormat="1">
      <c r="A43" s="608">
        <v>35</v>
      </c>
      <c r="B43" s="618"/>
      <c r="C43" s="610">
        <f t="shared" si="2"/>
        <v>0</v>
      </c>
      <c r="D43" s="610">
        <v>0</v>
      </c>
      <c r="E43" s="610">
        <v>0</v>
      </c>
      <c r="F43" s="610">
        <v>0</v>
      </c>
      <c r="G43" s="610">
        <v>0</v>
      </c>
      <c r="H43" s="610">
        <v>0</v>
      </c>
      <c r="I43" s="610">
        <v>0</v>
      </c>
      <c r="J43" s="610">
        <v>0</v>
      </c>
      <c r="K43" s="610">
        <v>0</v>
      </c>
      <c r="L43" s="610">
        <v>0</v>
      </c>
      <c r="M43" s="610"/>
      <c r="N43" s="610"/>
      <c r="O43" s="610">
        <v>0</v>
      </c>
      <c r="P43" s="610">
        <v>0</v>
      </c>
      <c r="Q43" s="610">
        <v>0</v>
      </c>
      <c r="R43" s="610">
        <v>0</v>
      </c>
      <c r="S43" s="613"/>
    </row>
    <row r="44" spans="1:19" s="614" customFormat="1">
      <c r="A44" s="608">
        <v>36</v>
      </c>
      <c r="B44" s="618"/>
      <c r="C44" s="610">
        <f t="shared" si="2"/>
        <v>0</v>
      </c>
      <c r="D44" s="610">
        <v>0</v>
      </c>
      <c r="E44" s="610">
        <v>0</v>
      </c>
      <c r="F44" s="610">
        <v>0</v>
      </c>
      <c r="G44" s="610">
        <v>0</v>
      </c>
      <c r="H44" s="610">
        <v>0</v>
      </c>
      <c r="I44" s="610">
        <v>0</v>
      </c>
      <c r="J44" s="610">
        <v>0</v>
      </c>
      <c r="K44" s="610">
        <v>0</v>
      </c>
      <c r="L44" s="610">
        <v>0</v>
      </c>
      <c r="M44" s="610"/>
      <c r="N44" s="610"/>
      <c r="O44" s="610">
        <v>0</v>
      </c>
      <c r="P44" s="610">
        <v>0</v>
      </c>
      <c r="Q44" s="610">
        <v>0</v>
      </c>
      <c r="R44" s="610">
        <v>0</v>
      </c>
      <c r="S44" s="613"/>
    </row>
    <row r="45" spans="1:19" s="614" customFormat="1">
      <c r="A45" s="608">
        <v>37</v>
      </c>
      <c r="B45" s="618"/>
      <c r="C45" s="610">
        <f t="shared" si="2"/>
        <v>0</v>
      </c>
      <c r="D45" s="610">
        <v>0</v>
      </c>
      <c r="E45" s="610">
        <v>0</v>
      </c>
      <c r="F45" s="610">
        <v>0</v>
      </c>
      <c r="G45" s="610">
        <v>0</v>
      </c>
      <c r="H45" s="610">
        <v>0</v>
      </c>
      <c r="I45" s="610">
        <v>0</v>
      </c>
      <c r="J45" s="610">
        <v>0</v>
      </c>
      <c r="K45" s="610">
        <v>0</v>
      </c>
      <c r="L45" s="610">
        <v>0</v>
      </c>
      <c r="M45" s="610"/>
      <c r="N45" s="610"/>
      <c r="O45" s="610">
        <v>0</v>
      </c>
      <c r="P45" s="610">
        <v>0</v>
      </c>
      <c r="Q45" s="610">
        <v>0</v>
      </c>
      <c r="R45" s="610">
        <v>0</v>
      </c>
      <c r="S45" s="613"/>
    </row>
    <row r="46" spans="1:19" s="614" customFormat="1">
      <c r="A46" s="608">
        <v>38</v>
      </c>
      <c r="B46" s="618"/>
      <c r="C46" s="610">
        <f t="shared" si="2"/>
        <v>0</v>
      </c>
      <c r="D46" s="610">
        <v>0</v>
      </c>
      <c r="E46" s="610">
        <v>0</v>
      </c>
      <c r="F46" s="610">
        <v>0</v>
      </c>
      <c r="G46" s="610">
        <v>0</v>
      </c>
      <c r="H46" s="610">
        <v>0</v>
      </c>
      <c r="I46" s="610">
        <v>0</v>
      </c>
      <c r="J46" s="610">
        <v>0</v>
      </c>
      <c r="K46" s="610">
        <v>0</v>
      </c>
      <c r="L46" s="610">
        <v>0</v>
      </c>
      <c r="M46" s="610"/>
      <c r="N46" s="610"/>
      <c r="O46" s="610"/>
      <c r="P46" s="610">
        <v>0</v>
      </c>
      <c r="Q46" s="610">
        <v>0</v>
      </c>
      <c r="R46" s="610">
        <v>0</v>
      </c>
      <c r="S46" s="613"/>
    </row>
    <row r="47" spans="1:19" s="614" customFormat="1">
      <c r="A47" s="619">
        <v>39</v>
      </c>
      <c r="B47" s="620"/>
      <c r="C47" s="621">
        <f t="shared" si="2"/>
        <v>0</v>
      </c>
      <c r="D47" s="621"/>
      <c r="E47" s="621"/>
      <c r="F47" s="621"/>
      <c r="G47" s="621"/>
      <c r="H47" s="621"/>
      <c r="I47" s="621"/>
      <c r="J47" s="621"/>
      <c r="K47" s="621"/>
      <c r="L47" s="621"/>
      <c r="M47" s="621"/>
      <c r="N47" s="621"/>
      <c r="O47" s="621">
        <v>0</v>
      </c>
      <c r="P47" s="621"/>
      <c r="Q47" s="621"/>
      <c r="R47" s="621"/>
      <c r="S47" s="613"/>
    </row>
  </sheetData>
  <mergeCells count="21">
    <mergeCell ref="Q5:Q8"/>
    <mergeCell ref="R5:R8"/>
    <mergeCell ref="N6:N8"/>
    <mergeCell ref="O6:O8"/>
    <mergeCell ref="N5:O5"/>
    <mergeCell ref="A2:R2"/>
    <mergeCell ref="A3:R3"/>
    <mergeCell ref="A5:A8"/>
    <mergeCell ref="B5:B8"/>
    <mergeCell ref="C5:C8"/>
    <mergeCell ref="D5:D8"/>
    <mergeCell ref="E5:E8"/>
    <mergeCell ref="F5:F8"/>
    <mergeCell ref="G5:G8"/>
    <mergeCell ref="H5:H8"/>
    <mergeCell ref="I5:I8"/>
    <mergeCell ref="J5:J8"/>
    <mergeCell ref="K5:K8"/>
    <mergeCell ref="L5:L8"/>
    <mergeCell ref="M5:M8"/>
    <mergeCell ref="P5:P8"/>
  </mergeCells>
  <printOptions horizontalCentered="1"/>
  <pageMargins left="0.19685039370078741" right="0.23622047244094491" top="0.35433070866141736" bottom="0.39370078740157483" header="0.19685039370078741" footer="0.19685039370078741"/>
  <pageSetup paperSize="9" scale="73" fitToHeight="0" orientation="landscape" r:id="rId1"/>
  <headerFooter alignWithMargins="0">
    <oddFooter>&amp;C&amp;".VnTime,  Italic"&amp;8
&amp;".VnTimeH,Regular"&amp;12&amp;P/&amp;N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105"/>
  <sheetViews>
    <sheetView zoomScale="70" zoomScaleNormal="70" workbookViewId="0">
      <pane xSplit="2" ySplit="11" topLeftCell="C64" activePane="bottomRight" state="frozen"/>
      <selection activeCell="D18" sqref="D18"/>
      <selection pane="topRight" activeCell="D18" sqref="D18"/>
      <selection pane="bottomLeft" activeCell="D18" sqref="D18"/>
      <selection pane="bottomRight" activeCell="E92" sqref="E92"/>
    </sheetView>
  </sheetViews>
  <sheetFormatPr defaultRowHeight="15.75" outlineLevelCol="1"/>
  <cols>
    <col min="1" max="1" width="5.109375" style="548" customWidth="1"/>
    <col min="2" max="2" width="31.33203125" style="599" customWidth="1"/>
    <col min="3" max="3" width="12.33203125" style="599" hidden="1" customWidth="1" outlineLevel="1"/>
    <col min="4" max="4" width="12.21875" style="548" customWidth="1" collapsed="1"/>
    <col min="5" max="5" width="12.33203125" style="548" customWidth="1"/>
    <col min="6" max="8" width="11" style="548" customWidth="1"/>
    <col min="9" max="9" width="12.6640625" style="548" customWidth="1"/>
    <col min="10" max="13" width="11" style="548" customWidth="1"/>
    <col min="14" max="14" width="12.109375" style="548" customWidth="1"/>
    <col min="15" max="16" width="11" style="548" customWidth="1"/>
    <col min="17" max="17" width="12.6640625" style="548" customWidth="1"/>
    <col min="18" max="19" width="11" style="548" customWidth="1"/>
    <col min="20" max="20" width="9.21875" style="548" hidden="1" customWidth="1" outlineLevel="1"/>
    <col min="21" max="21" width="10.88671875" style="548" hidden="1" customWidth="1" outlineLevel="1"/>
    <col min="22" max="22" width="9.44140625" style="548" bestFit="1" customWidth="1" collapsed="1"/>
    <col min="23" max="23" width="10" style="548" bestFit="1" customWidth="1"/>
    <col min="24" max="24" width="9.6640625" style="548" bestFit="1" customWidth="1"/>
    <col min="25" max="256" width="9" style="548"/>
    <col min="257" max="257" width="5.109375" style="548" customWidth="1"/>
    <col min="258" max="258" width="31.33203125" style="548" customWidth="1"/>
    <col min="259" max="259" width="0" style="548" hidden="1" customWidth="1"/>
    <col min="260" max="260" width="12.21875" style="548" customWidth="1"/>
    <col min="261" max="261" width="12.33203125" style="548" customWidth="1"/>
    <col min="262" max="264" width="11" style="548" customWidth="1"/>
    <col min="265" max="265" width="12.6640625" style="548" customWidth="1"/>
    <col min="266" max="269" width="11" style="548" customWidth="1"/>
    <col min="270" max="270" width="12.109375" style="548" customWidth="1"/>
    <col min="271" max="272" width="11" style="548" customWidth="1"/>
    <col min="273" max="273" width="12.6640625" style="548" customWidth="1"/>
    <col min="274" max="275" width="11" style="548" customWidth="1"/>
    <col min="276" max="277" width="0" style="548" hidden="1" customWidth="1"/>
    <col min="278" max="278" width="9.44140625" style="548" bestFit="1" customWidth="1"/>
    <col min="279" max="279" width="10" style="548" bestFit="1" customWidth="1"/>
    <col min="280" max="280" width="9.6640625" style="548" bestFit="1" customWidth="1"/>
    <col min="281" max="512" width="9" style="548"/>
    <col min="513" max="513" width="5.109375" style="548" customWidth="1"/>
    <col min="514" max="514" width="31.33203125" style="548" customWidth="1"/>
    <col min="515" max="515" width="0" style="548" hidden="1" customWidth="1"/>
    <col min="516" max="516" width="12.21875" style="548" customWidth="1"/>
    <col min="517" max="517" width="12.33203125" style="548" customWidth="1"/>
    <col min="518" max="520" width="11" style="548" customWidth="1"/>
    <col min="521" max="521" width="12.6640625" style="548" customWidth="1"/>
    <col min="522" max="525" width="11" style="548" customWidth="1"/>
    <col min="526" max="526" width="12.109375" style="548" customWidth="1"/>
    <col min="527" max="528" width="11" style="548" customWidth="1"/>
    <col min="529" max="529" width="12.6640625" style="548" customWidth="1"/>
    <col min="530" max="531" width="11" style="548" customWidth="1"/>
    <col min="532" max="533" width="0" style="548" hidden="1" customWidth="1"/>
    <col min="534" max="534" width="9.44140625" style="548" bestFit="1" customWidth="1"/>
    <col min="535" max="535" width="10" style="548" bestFit="1" customWidth="1"/>
    <col min="536" max="536" width="9.6640625" style="548" bestFit="1" customWidth="1"/>
    <col min="537" max="768" width="9" style="548"/>
    <col min="769" max="769" width="5.109375" style="548" customWidth="1"/>
    <col min="770" max="770" width="31.33203125" style="548" customWidth="1"/>
    <col min="771" max="771" width="0" style="548" hidden="1" customWidth="1"/>
    <col min="772" max="772" width="12.21875" style="548" customWidth="1"/>
    <col min="773" max="773" width="12.33203125" style="548" customWidth="1"/>
    <col min="774" max="776" width="11" style="548" customWidth="1"/>
    <col min="777" max="777" width="12.6640625" style="548" customWidth="1"/>
    <col min="778" max="781" width="11" style="548" customWidth="1"/>
    <col min="782" max="782" width="12.109375" style="548" customWidth="1"/>
    <col min="783" max="784" width="11" style="548" customWidth="1"/>
    <col min="785" max="785" width="12.6640625" style="548" customWidth="1"/>
    <col min="786" max="787" width="11" style="548" customWidth="1"/>
    <col min="788" max="789" width="0" style="548" hidden="1" customWidth="1"/>
    <col min="790" max="790" width="9.44140625" style="548" bestFit="1" customWidth="1"/>
    <col min="791" max="791" width="10" style="548" bestFit="1" customWidth="1"/>
    <col min="792" max="792" width="9.6640625" style="548" bestFit="1" customWidth="1"/>
    <col min="793" max="1024" width="9" style="548"/>
    <col min="1025" max="1025" width="5.109375" style="548" customWidth="1"/>
    <col min="1026" max="1026" width="31.33203125" style="548" customWidth="1"/>
    <col min="1027" max="1027" width="0" style="548" hidden="1" customWidth="1"/>
    <col min="1028" max="1028" width="12.21875" style="548" customWidth="1"/>
    <col min="1029" max="1029" width="12.33203125" style="548" customWidth="1"/>
    <col min="1030" max="1032" width="11" style="548" customWidth="1"/>
    <col min="1033" max="1033" width="12.6640625" style="548" customWidth="1"/>
    <col min="1034" max="1037" width="11" style="548" customWidth="1"/>
    <col min="1038" max="1038" width="12.109375" style="548" customWidth="1"/>
    <col min="1039" max="1040" width="11" style="548" customWidth="1"/>
    <col min="1041" max="1041" width="12.6640625" style="548" customWidth="1"/>
    <col min="1042" max="1043" width="11" style="548" customWidth="1"/>
    <col min="1044" max="1045" width="0" style="548" hidden="1" customWidth="1"/>
    <col min="1046" max="1046" width="9.44140625" style="548" bestFit="1" customWidth="1"/>
    <col min="1047" max="1047" width="10" style="548" bestFit="1" customWidth="1"/>
    <col min="1048" max="1048" width="9.6640625" style="548" bestFit="1" customWidth="1"/>
    <col min="1049" max="1280" width="9" style="548"/>
    <col min="1281" max="1281" width="5.109375" style="548" customWidth="1"/>
    <col min="1282" max="1282" width="31.33203125" style="548" customWidth="1"/>
    <col min="1283" max="1283" width="0" style="548" hidden="1" customWidth="1"/>
    <col min="1284" max="1284" width="12.21875" style="548" customWidth="1"/>
    <col min="1285" max="1285" width="12.33203125" style="548" customWidth="1"/>
    <col min="1286" max="1288" width="11" style="548" customWidth="1"/>
    <col min="1289" max="1289" width="12.6640625" style="548" customWidth="1"/>
    <col min="1290" max="1293" width="11" style="548" customWidth="1"/>
    <col min="1294" max="1294" width="12.109375" style="548" customWidth="1"/>
    <col min="1295" max="1296" width="11" style="548" customWidth="1"/>
    <col min="1297" max="1297" width="12.6640625" style="548" customWidth="1"/>
    <col min="1298" max="1299" width="11" style="548" customWidth="1"/>
    <col min="1300" max="1301" width="0" style="548" hidden="1" customWidth="1"/>
    <col min="1302" max="1302" width="9.44140625" style="548" bestFit="1" customWidth="1"/>
    <col min="1303" max="1303" width="10" style="548" bestFit="1" customWidth="1"/>
    <col min="1304" max="1304" width="9.6640625" style="548" bestFit="1" customWidth="1"/>
    <col min="1305" max="1536" width="9" style="548"/>
    <col min="1537" max="1537" width="5.109375" style="548" customWidth="1"/>
    <col min="1538" max="1538" width="31.33203125" style="548" customWidth="1"/>
    <col min="1539" max="1539" width="0" style="548" hidden="1" customWidth="1"/>
    <col min="1540" max="1540" width="12.21875" style="548" customWidth="1"/>
    <col min="1541" max="1541" width="12.33203125" style="548" customWidth="1"/>
    <col min="1542" max="1544" width="11" style="548" customWidth="1"/>
    <col min="1545" max="1545" width="12.6640625" style="548" customWidth="1"/>
    <col min="1546" max="1549" width="11" style="548" customWidth="1"/>
    <col min="1550" max="1550" width="12.109375" style="548" customWidth="1"/>
    <col min="1551" max="1552" width="11" style="548" customWidth="1"/>
    <col min="1553" max="1553" width="12.6640625" style="548" customWidth="1"/>
    <col min="1554" max="1555" width="11" style="548" customWidth="1"/>
    <col min="1556" max="1557" width="0" style="548" hidden="1" customWidth="1"/>
    <col min="1558" max="1558" width="9.44140625" style="548" bestFit="1" customWidth="1"/>
    <col min="1559" max="1559" width="10" style="548" bestFit="1" customWidth="1"/>
    <col min="1560" max="1560" width="9.6640625" style="548" bestFit="1" customWidth="1"/>
    <col min="1561" max="1792" width="9" style="548"/>
    <col min="1793" max="1793" width="5.109375" style="548" customWidth="1"/>
    <col min="1794" max="1794" width="31.33203125" style="548" customWidth="1"/>
    <col min="1795" max="1795" width="0" style="548" hidden="1" customWidth="1"/>
    <col min="1796" max="1796" width="12.21875" style="548" customWidth="1"/>
    <col min="1797" max="1797" width="12.33203125" style="548" customWidth="1"/>
    <col min="1798" max="1800" width="11" style="548" customWidth="1"/>
    <col min="1801" max="1801" width="12.6640625" style="548" customWidth="1"/>
    <col min="1802" max="1805" width="11" style="548" customWidth="1"/>
    <col min="1806" max="1806" width="12.109375" style="548" customWidth="1"/>
    <col min="1807" max="1808" width="11" style="548" customWidth="1"/>
    <col min="1809" max="1809" width="12.6640625" style="548" customWidth="1"/>
    <col min="1810" max="1811" width="11" style="548" customWidth="1"/>
    <col min="1812" max="1813" width="0" style="548" hidden="1" customWidth="1"/>
    <col min="1814" max="1814" width="9.44140625" style="548" bestFit="1" customWidth="1"/>
    <col min="1815" max="1815" width="10" style="548" bestFit="1" customWidth="1"/>
    <col min="1816" max="1816" width="9.6640625" style="548" bestFit="1" customWidth="1"/>
    <col min="1817" max="2048" width="9" style="548"/>
    <col min="2049" max="2049" width="5.109375" style="548" customWidth="1"/>
    <col min="2050" max="2050" width="31.33203125" style="548" customWidth="1"/>
    <col min="2051" max="2051" width="0" style="548" hidden="1" customWidth="1"/>
    <col min="2052" max="2052" width="12.21875" style="548" customWidth="1"/>
    <col min="2053" max="2053" width="12.33203125" style="548" customWidth="1"/>
    <col min="2054" max="2056" width="11" style="548" customWidth="1"/>
    <col min="2057" max="2057" width="12.6640625" style="548" customWidth="1"/>
    <col min="2058" max="2061" width="11" style="548" customWidth="1"/>
    <col min="2062" max="2062" width="12.109375" style="548" customWidth="1"/>
    <col min="2063" max="2064" width="11" style="548" customWidth="1"/>
    <col min="2065" max="2065" width="12.6640625" style="548" customWidth="1"/>
    <col min="2066" max="2067" width="11" style="548" customWidth="1"/>
    <col min="2068" max="2069" width="0" style="548" hidden="1" customWidth="1"/>
    <col min="2070" max="2070" width="9.44140625" style="548" bestFit="1" customWidth="1"/>
    <col min="2071" max="2071" width="10" style="548" bestFit="1" customWidth="1"/>
    <col min="2072" max="2072" width="9.6640625" style="548" bestFit="1" customWidth="1"/>
    <col min="2073" max="2304" width="9" style="548"/>
    <col min="2305" max="2305" width="5.109375" style="548" customWidth="1"/>
    <col min="2306" max="2306" width="31.33203125" style="548" customWidth="1"/>
    <col min="2307" max="2307" width="0" style="548" hidden="1" customWidth="1"/>
    <col min="2308" max="2308" width="12.21875" style="548" customWidth="1"/>
    <col min="2309" max="2309" width="12.33203125" style="548" customWidth="1"/>
    <col min="2310" max="2312" width="11" style="548" customWidth="1"/>
    <col min="2313" max="2313" width="12.6640625" style="548" customWidth="1"/>
    <col min="2314" max="2317" width="11" style="548" customWidth="1"/>
    <col min="2318" max="2318" width="12.109375" style="548" customWidth="1"/>
    <col min="2319" max="2320" width="11" style="548" customWidth="1"/>
    <col min="2321" max="2321" width="12.6640625" style="548" customWidth="1"/>
    <col min="2322" max="2323" width="11" style="548" customWidth="1"/>
    <col min="2324" max="2325" width="0" style="548" hidden="1" customWidth="1"/>
    <col min="2326" max="2326" width="9.44140625" style="548" bestFit="1" customWidth="1"/>
    <col min="2327" max="2327" width="10" style="548" bestFit="1" customWidth="1"/>
    <col min="2328" max="2328" width="9.6640625" style="548" bestFit="1" customWidth="1"/>
    <col min="2329" max="2560" width="9" style="548"/>
    <col min="2561" max="2561" width="5.109375" style="548" customWidth="1"/>
    <col min="2562" max="2562" width="31.33203125" style="548" customWidth="1"/>
    <col min="2563" max="2563" width="0" style="548" hidden="1" customWidth="1"/>
    <col min="2564" max="2564" width="12.21875" style="548" customWidth="1"/>
    <col min="2565" max="2565" width="12.33203125" style="548" customWidth="1"/>
    <col min="2566" max="2568" width="11" style="548" customWidth="1"/>
    <col min="2569" max="2569" width="12.6640625" style="548" customWidth="1"/>
    <col min="2570" max="2573" width="11" style="548" customWidth="1"/>
    <col min="2574" max="2574" width="12.109375" style="548" customWidth="1"/>
    <col min="2575" max="2576" width="11" style="548" customWidth="1"/>
    <col min="2577" max="2577" width="12.6640625" style="548" customWidth="1"/>
    <col min="2578" max="2579" width="11" style="548" customWidth="1"/>
    <col min="2580" max="2581" width="0" style="548" hidden="1" customWidth="1"/>
    <col min="2582" max="2582" width="9.44140625" style="548" bestFit="1" customWidth="1"/>
    <col min="2583" max="2583" width="10" style="548" bestFit="1" customWidth="1"/>
    <col min="2584" max="2584" width="9.6640625" style="548" bestFit="1" customWidth="1"/>
    <col min="2585" max="2816" width="9" style="548"/>
    <col min="2817" max="2817" width="5.109375" style="548" customWidth="1"/>
    <col min="2818" max="2818" width="31.33203125" style="548" customWidth="1"/>
    <col min="2819" max="2819" width="0" style="548" hidden="1" customWidth="1"/>
    <col min="2820" max="2820" width="12.21875" style="548" customWidth="1"/>
    <col min="2821" max="2821" width="12.33203125" style="548" customWidth="1"/>
    <col min="2822" max="2824" width="11" style="548" customWidth="1"/>
    <col min="2825" max="2825" width="12.6640625" style="548" customWidth="1"/>
    <col min="2826" max="2829" width="11" style="548" customWidth="1"/>
    <col min="2830" max="2830" width="12.109375" style="548" customWidth="1"/>
    <col min="2831" max="2832" width="11" style="548" customWidth="1"/>
    <col min="2833" max="2833" width="12.6640625" style="548" customWidth="1"/>
    <col min="2834" max="2835" width="11" style="548" customWidth="1"/>
    <col min="2836" max="2837" width="0" style="548" hidden="1" customWidth="1"/>
    <col min="2838" max="2838" width="9.44140625" style="548" bestFit="1" customWidth="1"/>
    <col min="2839" max="2839" width="10" style="548" bestFit="1" customWidth="1"/>
    <col min="2840" max="2840" width="9.6640625" style="548" bestFit="1" customWidth="1"/>
    <col min="2841" max="3072" width="9" style="548"/>
    <col min="3073" max="3073" width="5.109375" style="548" customWidth="1"/>
    <col min="3074" max="3074" width="31.33203125" style="548" customWidth="1"/>
    <col min="3075" max="3075" width="0" style="548" hidden="1" customWidth="1"/>
    <col min="3076" max="3076" width="12.21875" style="548" customWidth="1"/>
    <col min="3077" max="3077" width="12.33203125" style="548" customWidth="1"/>
    <col min="3078" max="3080" width="11" style="548" customWidth="1"/>
    <col min="3081" max="3081" width="12.6640625" style="548" customWidth="1"/>
    <col min="3082" max="3085" width="11" style="548" customWidth="1"/>
    <col min="3086" max="3086" width="12.109375" style="548" customWidth="1"/>
    <col min="3087" max="3088" width="11" style="548" customWidth="1"/>
    <col min="3089" max="3089" width="12.6640625" style="548" customWidth="1"/>
    <col min="3090" max="3091" width="11" style="548" customWidth="1"/>
    <col min="3092" max="3093" width="0" style="548" hidden="1" customWidth="1"/>
    <col min="3094" max="3094" width="9.44140625" style="548" bestFit="1" customWidth="1"/>
    <col min="3095" max="3095" width="10" style="548" bestFit="1" customWidth="1"/>
    <col min="3096" max="3096" width="9.6640625" style="548" bestFit="1" customWidth="1"/>
    <col min="3097" max="3328" width="9" style="548"/>
    <col min="3329" max="3329" width="5.109375" style="548" customWidth="1"/>
    <col min="3330" max="3330" width="31.33203125" style="548" customWidth="1"/>
    <col min="3331" max="3331" width="0" style="548" hidden="1" customWidth="1"/>
    <col min="3332" max="3332" width="12.21875" style="548" customWidth="1"/>
    <col min="3333" max="3333" width="12.33203125" style="548" customWidth="1"/>
    <col min="3334" max="3336" width="11" style="548" customWidth="1"/>
    <col min="3337" max="3337" width="12.6640625" style="548" customWidth="1"/>
    <col min="3338" max="3341" width="11" style="548" customWidth="1"/>
    <col min="3342" max="3342" width="12.109375" style="548" customWidth="1"/>
    <col min="3343" max="3344" width="11" style="548" customWidth="1"/>
    <col min="3345" max="3345" width="12.6640625" style="548" customWidth="1"/>
    <col min="3346" max="3347" width="11" style="548" customWidth="1"/>
    <col min="3348" max="3349" width="0" style="548" hidden="1" customWidth="1"/>
    <col min="3350" max="3350" width="9.44140625" style="548" bestFit="1" customWidth="1"/>
    <col min="3351" max="3351" width="10" style="548" bestFit="1" customWidth="1"/>
    <col min="3352" max="3352" width="9.6640625" style="548" bestFit="1" customWidth="1"/>
    <col min="3353" max="3584" width="9" style="548"/>
    <col min="3585" max="3585" width="5.109375" style="548" customWidth="1"/>
    <col min="3586" max="3586" width="31.33203125" style="548" customWidth="1"/>
    <col min="3587" max="3587" width="0" style="548" hidden="1" customWidth="1"/>
    <col min="3588" max="3588" width="12.21875" style="548" customWidth="1"/>
    <col min="3589" max="3589" width="12.33203125" style="548" customWidth="1"/>
    <col min="3590" max="3592" width="11" style="548" customWidth="1"/>
    <col min="3593" max="3593" width="12.6640625" style="548" customWidth="1"/>
    <col min="3594" max="3597" width="11" style="548" customWidth="1"/>
    <col min="3598" max="3598" width="12.109375" style="548" customWidth="1"/>
    <col min="3599" max="3600" width="11" style="548" customWidth="1"/>
    <col min="3601" max="3601" width="12.6640625" style="548" customWidth="1"/>
    <col min="3602" max="3603" width="11" style="548" customWidth="1"/>
    <col min="3604" max="3605" width="0" style="548" hidden="1" customWidth="1"/>
    <col min="3606" max="3606" width="9.44140625" style="548" bestFit="1" customWidth="1"/>
    <col min="3607" max="3607" width="10" style="548" bestFit="1" customWidth="1"/>
    <col min="3608" max="3608" width="9.6640625" style="548" bestFit="1" customWidth="1"/>
    <col min="3609" max="3840" width="9" style="548"/>
    <col min="3841" max="3841" width="5.109375" style="548" customWidth="1"/>
    <col min="3842" max="3842" width="31.33203125" style="548" customWidth="1"/>
    <col min="3843" max="3843" width="0" style="548" hidden="1" customWidth="1"/>
    <col min="3844" max="3844" width="12.21875" style="548" customWidth="1"/>
    <col min="3845" max="3845" width="12.33203125" style="548" customWidth="1"/>
    <col min="3846" max="3848" width="11" style="548" customWidth="1"/>
    <col min="3849" max="3849" width="12.6640625" style="548" customWidth="1"/>
    <col min="3850" max="3853" width="11" style="548" customWidth="1"/>
    <col min="3854" max="3854" width="12.109375" style="548" customWidth="1"/>
    <col min="3855" max="3856" width="11" style="548" customWidth="1"/>
    <col min="3857" max="3857" width="12.6640625" style="548" customWidth="1"/>
    <col min="3858" max="3859" width="11" style="548" customWidth="1"/>
    <col min="3860" max="3861" width="0" style="548" hidden="1" customWidth="1"/>
    <col min="3862" max="3862" width="9.44140625" style="548" bestFit="1" customWidth="1"/>
    <col min="3863" max="3863" width="10" style="548" bestFit="1" customWidth="1"/>
    <col min="3864" max="3864" width="9.6640625" style="548" bestFit="1" customWidth="1"/>
    <col min="3865" max="4096" width="9" style="548"/>
    <col min="4097" max="4097" width="5.109375" style="548" customWidth="1"/>
    <col min="4098" max="4098" width="31.33203125" style="548" customWidth="1"/>
    <col min="4099" max="4099" width="0" style="548" hidden="1" customWidth="1"/>
    <col min="4100" max="4100" width="12.21875" style="548" customWidth="1"/>
    <col min="4101" max="4101" width="12.33203125" style="548" customWidth="1"/>
    <col min="4102" max="4104" width="11" style="548" customWidth="1"/>
    <col min="4105" max="4105" width="12.6640625" style="548" customWidth="1"/>
    <col min="4106" max="4109" width="11" style="548" customWidth="1"/>
    <col min="4110" max="4110" width="12.109375" style="548" customWidth="1"/>
    <col min="4111" max="4112" width="11" style="548" customWidth="1"/>
    <col min="4113" max="4113" width="12.6640625" style="548" customWidth="1"/>
    <col min="4114" max="4115" width="11" style="548" customWidth="1"/>
    <col min="4116" max="4117" width="0" style="548" hidden="1" customWidth="1"/>
    <col min="4118" max="4118" width="9.44140625" style="548" bestFit="1" customWidth="1"/>
    <col min="4119" max="4119" width="10" style="548" bestFit="1" customWidth="1"/>
    <col min="4120" max="4120" width="9.6640625" style="548" bestFit="1" customWidth="1"/>
    <col min="4121" max="4352" width="9" style="548"/>
    <col min="4353" max="4353" width="5.109375" style="548" customWidth="1"/>
    <col min="4354" max="4354" width="31.33203125" style="548" customWidth="1"/>
    <col min="4355" max="4355" width="0" style="548" hidden="1" customWidth="1"/>
    <col min="4356" max="4356" width="12.21875" style="548" customWidth="1"/>
    <col min="4357" max="4357" width="12.33203125" style="548" customWidth="1"/>
    <col min="4358" max="4360" width="11" style="548" customWidth="1"/>
    <col min="4361" max="4361" width="12.6640625" style="548" customWidth="1"/>
    <col min="4362" max="4365" width="11" style="548" customWidth="1"/>
    <col min="4366" max="4366" width="12.109375" style="548" customWidth="1"/>
    <col min="4367" max="4368" width="11" style="548" customWidth="1"/>
    <col min="4369" max="4369" width="12.6640625" style="548" customWidth="1"/>
    <col min="4370" max="4371" width="11" style="548" customWidth="1"/>
    <col min="4372" max="4373" width="0" style="548" hidden="1" customWidth="1"/>
    <col min="4374" max="4374" width="9.44140625" style="548" bestFit="1" customWidth="1"/>
    <col min="4375" max="4375" width="10" style="548" bestFit="1" customWidth="1"/>
    <col min="4376" max="4376" width="9.6640625" style="548" bestFit="1" customWidth="1"/>
    <col min="4377" max="4608" width="9" style="548"/>
    <col min="4609" max="4609" width="5.109375" style="548" customWidth="1"/>
    <col min="4610" max="4610" width="31.33203125" style="548" customWidth="1"/>
    <col min="4611" max="4611" width="0" style="548" hidden="1" customWidth="1"/>
    <col min="4612" max="4612" width="12.21875" style="548" customWidth="1"/>
    <col min="4613" max="4613" width="12.33203125" style="548" customWidth="1"/>
    <col min="4614" max="4616" width="11" style="548" customWidth="1"/>
    <col min="4617" max="4617" width="12.6640625" style="548" customWidth="1"/>
    <col min="4618" max="4621" width="11" style="548" customWidth="1"/>
    <col min="4622" max="4622" width="12.109375" style="548" customWidth="1"/>
    <col min="4623" max="4624" width="11" style="548" customWidth="1"/>
    <col min="4625" max="4625" width="12.6640625" style="548" customWidth="1"/>
    <col min="4626" max="4627" width="11" style="548" customWidth="1"/>
    <col min="4628" max="4629" width="0" style="548" hidden="1" customWidth="1"/>
    <col min="4630" max="4630" width="9.44140625" style="548" bestFit="1" customWidth="1"/>
    <col min="4631" max="4631" width="10" style="548" bestFit="1" customWidth="1"/>
    <col min="4632" max="4632" width="9.6640625" style="548" bestFit="1" customWidth="1"/>
    <col min="4633" max="4864" width="9" style="548"/>
    <col min="4865" max="4865" width="5.109375" style="548" customWidth="1"/>
    <col min="4866" max="4866" width="31.33203125" style="548" customWidth="1"/>
    <col min="4867" max="4867" width="0" style="548" hidden="1" customWidth="1"/>
    <col min="4868" max="4868" width="12.21875" style="548" customWidth="1"/>
    <col min="4869" max="4869" width="12.33203125" style="548" customWidth="1"/>
    <col min="4870" max="4872" width="11" style="548" customWidth="1"/>
    <col min="4873" max="4873" width="12.6640625" style="548" customWidth="1"/>
    <col min="4874" max="4877" width="11" style="548" customWidth="1"/>
    <col min="4878" max="4878" width="12.109375" style="548" customWidth="1"/>
    <col min="4879" max="4880" width="11" style="548" customWidth="1"/>
    <col min="4881" max="4881" width="12.6640625" style="548" customWidth="1"/>
    <col min="4882" max="4883" width="11" style="548" customWidth="1"/>
    <col min="4884" max="4885" width="0" style="548" hidden="1" customWidth="1"/>
    <col min="4886" max="4886" width="9.44140625" style="548" bestFit="1" customWidth="1"/>
    <col min="4887" max="4887" width="10" style="548" bestFit="1" customWidth="1"/>
    <col min="4888" max="4888" width="9.6640625" style="548" bestFit="1" customWidth="1"/>
    <col min="4889" max="5120" width="9" style="548"/>
    <col min="5121" max="5121" width="5.109375" style="548" customWidth="1"/>
    <col min="5122" max="5122" width="31.33203125" style="548" customWidth="1"/>
    <col min="5123" max="5123" width="0" style="548" hidden="1" customWidth="1"/>
    <col min="5124" max="5124" width="12.21875" style="548" customWidth="1"/>
    <col min="5125" max="5125" width="12.33203125" style="548" customWidth="1"/>
    <col min="5126" max="5128" width="11" style="548" customWidth="1"/>
    <col min="5129" max="5129" width="12.6640625" style="548" customWidth="1"/>
    <col min="5130" max="5133" width="11" style="548" customWidth="1"/>
    <col min="5134" max="5134" width="12.109375" style="548" customWidth="1"/>
    <col min="5135" max="5136" width="11" style="548" customWidth="1"/>
    <col min="5137" max="5137" width="12.6640625" style="548" customWidth="1"/>
    <col min="5138" max="5139" width="11" style="548" customWidth="1"/>
    <col min="5140" max="5141" width="0" style="548" hidden="1" customWidth="1"/>
    <col min="5142" max="5142" width="9.44140625" style="548" bestFit="1" customWidth="1"/>
    <col min="5143" max="5143" width="10" style="548" bestFit="1" customWidth="1"/>
    <col min="5144" max="5144" width="9.6640625" style="548" bestFit="1" customWidth="1"/>
    <col min="5145" max="5376" width="9" style="548"/>
    <col min="5377" max="5377" width="5.109375" style="548" customWidth="1"/>
    <col min="5378" max="5378" width="31.33203125" style="548" customWidth="1"/>
    <col min="5379" max="5379" width="0" style="548" hidden="1" customWidth="1"/>
    <col min="5380" max="5380" width="12.21875" style="548" customWidth="1"/>
    <col min="5381" max="5381" width="12.33203125" style="548" customWidth="1"/>
    <col min="5382" max="5384" width="11" style="548" customWidth="1"/>
    <col min="5385" max="5385" width="12.6640625" style="548" customWidth="1"/>
    <col min="5386" max="5389" width="11" style="548" customWidth="1"/>
    <col min="5390" max="5390" width="12.109375" style="548" customWidth="1"/>
    <col min="5391" max="5392" width="11" style="548" customWidth="1"/>
    <col min="5393" max="5393" width="12.6640625" style="548" customWidth="1"/>
    <col min="5394" max="5395" width="11" style="548" customWidth="1"/>
    <col min="5396" max="5397" width="0" style="548" hidden="1" customWidth="1"/>
    <col min="5398" max="5398" width="9.44140625" style="548" bestFit="1" customWidth="1"/>
    <col min="5399" max="5399" width="10" style="548" bestFit="1" customWidth="1"/>
    <col min="5400" max="5400" width="9.6640625" style="548" bestFit="1" customWidth="1"/>
    <col min="5401" max="5632" width="9" style="548"/>
    <col min="5633" max="5633" width="5.109375" style="548" customWidth="1"/>
    <col min="5634" max="5634" width="31.33203125" style="548" customWidth="1"/>
    <col min="5635" max="5635" width="0" style="548" hidden="1" customWidth="1"/>
    <col min="5636" max="5636" width="12.21875" style="548" customWidth="1"/>
    <col min="5637" max="5637" width="12.33203125" style="548" customWidth="1"/>
    <col min="5638" max="5640" width="11" style="548" customWidth="1"/>
    <col min="5641" max="5641" width="12.6640625" style="548" customWidth="1"/>
    <col min="5642" max="5645" width="11" style="548" customWidth="1"/>
    <col min="5646" max="5646" width="12.109375" style="548" customWidth="1"/>
    <col min="5647" max="5648" width="11" style="548" customWidth="1"/>
    <col min="5649" max="5649" width="12.6640625" style="548" customWidth="1"/>
    <col min="5650" max="5651" width="11" style="548" customWidth="1"/>
    <col min="5652" max="5653" width="0" style="548" hidden="1" customWidth="1"/>
    <col min="5654" max="5654" width="9.44140625" style="548" bestFit="1" customWidth="1"/>
    <col min="5655" max="5655" width="10" style="548" bestFit="1" customWidth="1"/>
    <col min="5656" max="5656" width="9.6640625" style="548" bestFit="1" customWidth="1"/>
    <col min="5657" max="5888" width="9" style="548"/>
    <col min="5889" max="5889" width="5.109375" style="548" customWidth="1"/>
    <col min="5890" max="5890" width="31.33203125" style="548" customWidth="1"/>
    <col min="5891" max="5891" width="0" style="548" hidden="1" customWidth="1"/>
    <col min="5892" max="5892" width="12.21875" style="548" customWidth="1"/>
    <col min="5893" max="5893" width="12.33203125" style="548" customWidth="1"/>
    <col min="5894" max="5896" width="11" style="548" customWidth="1"/>
    <col min="5897" max="5897" width="12.6640625" style="548" customWidth="1"/>
    <col min="5898" max="5901" width="11" style="548" customWidth="1"/>
    <col min="5902" max="5902" width="12.109375" style="548" customWidth="1"/>
    <col min="5903" max="5904" width="11" style="548" customWidth="1"/>
    <col min="5905" max="5905" width="12.6640625" style="548" customWidth="1"/>
    <col min="5906" max="5907" width="11" style="548" customWidth="1"/>
    <col min="5908" max="5909" width="0" style="548" hidden="1" customWidth="1"/>
    <col min="5910" max="5910" width="9.44140625" style="548" bestFit="1" customWidth="1"/>
    <col min="5911" max="5911" width="10" style="548" bestFit="1" customWidth="1"/>
    <col min="5912" max="5912" width="9.6640625" style="548" bestFit="1" customWidth="1"/>
    <col min="5913" max="6144" width="9" style="548"/>
    <col min="6145" max="6145" width="5.109375" style="548" customWidth="1"/>
    <col min="6146" max="6146" width="31.33203125" style="548" customWidth="1"/>
    <col min="6147" max="6147" width="0" style="548" hidden="1" customWidth="1"/>
    <col min="6148" max="6148" width="12.21875" style="548" customWidth="1"/>
    <col min="6149" max="6149" width="12.33203125" style="548" customWidth="1"/>
    <col min="6150" max="6152" width="11" style="548" customWidth="1"/>
    <col min="6153" max="6153" width="12.6640625" style="548" customWidth="1"/>
    <col min="6154" max="6157" width="11" style="548" customWidth="1"/>
    <col min="6158" max="6158" width="12.109375" style="548" customWidth="1"/>
    <col min="6159" max="6160" width="11" style="548" customWidth="1"/>
    <col min="6161" max="6161" width="12.6640625" style="548" customWidth="1"/>
    <col min="6162" max="6163" width="11" style="548" customWidth="1"/>
    <col min="6164" max="6165" width="0" style="548" hidden="1" customWidth="1"/>
    <col min="6166" max="6166" width="9.44140625" style="548" bestFit="1" customWidth="1"/>
    <col min="6167" max="6167" width="10" style="548" bestFit="1" customWidth="1"/>
    <col min="6168" max="6168" width="9.6640625" style="548" bestFit="1" customWidth="1"/>
    <col min="6169" max="6400" width="9" style="548"/>
    <col min="6401" max="6401" width="5.109375" style="548" customWidth="1"/>
    <col min="6402" max="6402" width="31.33203125" style="548" customWidth="1"/>
    <col min="6403" max="6403" width="0" style="548" hidden="1" customWidth="1"/>
    <col min="6404" max="6404" width="12.21875" style="548" customWidth="1"/>
    <col min="6405" max="6405" width="12.33203125" style="548" customWidth="1"/>
    <col min="6406" max="6408" width="11" style="548" customWidth="1"/>
    <col min="6409" max="6409" width="12.6640625" style="548" customWidth="1"/>
    <col min="6410" max="6413" width="11" style="548" customWidth="1"/>
    <col min="6414" max="6414" width="12.109375" style="548" customWidth="1"/>
    <col min="6415" max="6416" width="11" style="548" customWidth="1"/>
    <col min="6417" max="6417" width="12.6640625" style="548" customWidth="1"/>
    <col min="6418" max="6419" width="11" style="548" customWidth="1"/>
    <col min="6420" max="6421" width="0" style="548" hidden="1" customWidth="1"/>
    <col min="6422" max="6422" width="9.44140625" style="548" bestFit="1" customWidth="1"/>
    <col min="6423" max="6423" width="10" style="548" bestFit="1" customWidth="1"/>
    <col min="6424" max="6424" width="9.6640625" style="548" bestFit="1" customWidth="1"/>
    <col min="6425" max="6656" width="9" style="548"/>
    <col min="6657" max="6657" width="5.109375" style="548" customWidth="1"/>
    <col min="6658" max="6658" width="31.33203125" style="548" customWidth="1"/>
    <col min="6659" max="6659" width="0" style="548" hidden="1" customWidth="1"/>
    <col min="6660" max="6660" width="12.21875" style="548" customWidth="1"/>
    <col min="6661" max="6661" width="12.33203125" style="548" customWidth="1"/>
    <col min="6662" max="6664" width="11" style="548" customWidth="1"/>
    <col min="6665" max="6665" width="12.6640625" style="548" customWidth="1"/>
    <col min="6666" max="6669" width="11" style="548" customWidth="1"/>
    <col min="6670" max="6670" width="12.109375" style="548" customWidth="1"/>
    <col min="6671" max="6672" width="11" style="548" customWidth="1"/>
    <col min="6673" max="6673" width="12.6640625" style="548" customWidth="1"/>
    <col min="6674" max="6675" width="11" style="548" customWidth="1"/>
    <col min="6676" max="6677" width="0" style="548" hidden="1" customWidth="1"/>
    <col min="6678" max="6678" width="9.44140625" style="548" bestFit="1" customWidth="1"/>
    <col min="6679" max="6679" width="10" style="548" bestFit="1" customWidth="1"/>
    <col min="6680" max="6680" width="9.6640625" style="548" bestFit="1" customWidth="1"/>
    <col min="6681" max="6912" width="9" style="548"/>
    <col min="6913" max="6913" width="5.109375" style="548" customWidth="1"/>
    <col min="6914" max="6914" width="31.33203125" style="548" customWidth="1"/>
    <col min="6915" max="6915" width="0" style="548" hidden="1" customWidth="1"/>
    <col min="6916" max="6916" width="12.21875" style="548" customWidth="1"/>
    <col min="6917" max="6917" width="12.33203125" style="548" customWidth="1"/>
    <col min="6918" max="6920" width="11" style="548" customWidth="1"/>
    <col min="6921" max="6921" width="12.6640625" style="548" customWidth="1"/>
    <col min="6922" max="6925" width="11" style="548" customWidth="1"/>
    <col min="6926" max="6926" width="12.109375" style="548" customWidth="1"/>
    <col min="6927" max="6928" width="11" style="548" customWidth="1"/>
    <col min="6929" max="6929" width="12.6640625" style="548" customWidth="1"/>
    <col min="6930" max="6931" width="11" style="548" customWidth="1"/>
    <col min="6932" max="6933" width="0" style="548" hidden="1" customWidth="1"/>
    <col min="6934" max="6934" width="9.44140625" style="548" bestFit="1" customWidth="1"/>
    <col min="6935" max="6935" width="10" style="548" bestFit="1" customWidth="1"/>
    <col min="6936" max="6936" width="9.6640625" style="548" bestFit="1" customWidth="1"/>
    <col min="6937" max="7168" width="9" style="548"/>
    <col min="7169" max="7169" width="5.109375" style="548" customWidth="1"/>
    <col min="7170" max="7170" width="31.33203125" style="548" customWidth="1"/>
    <col min="7171" max="7171" width="0" style="548" hidden="1" customWidth="1"/>
    <col min="7172" max="7172" width="12.21875" style="548" customWidth="1"/>
    <col min="7173" max="7173" width="12.33203125" style="548" customWidth="1"/>
    <col min="7174" max="7176" width="11" style="548" customWidth="1"/>
    <col min="7177" max="7177" width="12.6640625" style="548" customWidth="1"/>
    <col min="7178" max="7181" width="11" style="548" customWidth="1"/>
    <col min="7182" max="7182" width="12.109375" style="548" customWidth="1"/>
    <col min="7183" max="7184" width="11" style="548" customWidth="1"/>
    <col min="7185" max="7185" width="12.6640625" style="548" customWidth="1"/>
    <col min="7186" max="7187" width="11" style="548" customWidth="1"/>
    <col min="7188" max="7189" width="0" style="548" hidden="1" customWidth="1"/>
    <col min="7190" max="7190" width="9.44140625" style="548" bestFit="1" customWidth="1"/>
    <col min="7191" max="7191" width="10" style="548" bestFit="1" customWidth="1"/>
    <col min="7192" max="7192" width="9.6640625" style="548" bestFit="1" customWidth="1"/>
    <col min="7193" max="7424" width="9" style="548"/>
    <col min="7425" max="7425" width="5.109375" style="548" customWidth="1"/>
    <col min="7426" max="7426" width="31.33203125" style="548" customWidth="1"/>
    <col min="7427" max="7427" width="0" style="548" hidden="1" customWidth="1"/>
    <col min="7428" max="7428" width="12.21875" style="548" customWidth="1"/>
    <col min="7429" max="7429" width="12.33203125" style="548" customWidth="1"/>
    <col min="7430" max="7432" width="11" style="548" customWidth="1"/>
    <col min="7433" max="7433" width="12.6640625" style="548" customWidth="1"/>
    <col min="7434" max="7437" width="11" style="548" customWidth="1"/>
    <col min="7438" max="7438" width="12.109375" style="548" customWidth="1"/>
    <col min="7439" max="7440" width="11" style="548" customWidth="1"/>
    <col min="7441" max="7441" width="12.6640625" style="548" customWidth="1"/>
    <col min="7442" max="7443" width="11" style="548" customWidth="1"/>
    <col min="7444" max="7445" width="0" style="548" hidden="1" customWidth="1"/>
    <col min="7446" max="7446" width="9.44140625" style="548" bestFit="1" customWidth="1"/>
    <col min="7447" max="7447" width="10" style="548" bestFit="1" customWidth="1"/>
    <col min="7448" max="7448" width="9.6640625" style="548" bestFit="1" customWidth="1"/>
    <col min="7449" max="7680" width="9" style="548"/>
    <col min="7681" max="7681" width="5.109375" style="548" customWidth="1"/>
    <col min="7682" max="7682" width="31.33203125" style="548" customWidth="1"/>
    <col min="7683" max="7683" width="0" style="548" hidden="1" customWidth="1"/>
    <col min="7684" max="7684" width="12.21875" style="548" customWidth="1"/>
    <col min="7685" max="7685" width="12.33203125" style="548" customWidth="1"/>
    <col min="7686" max="7688" width="11" style="548" customWidth="1"/>
    <col min="7689" max="7689" width="12.6640625" style="548" customWidth="1"/>
    <col min="7690" max="7693" width="11" style="548" customWidth="1"/>
    <col min="7694" max="7694" width="12.109375" style="548" customWidth="1"/>
    <col min="7695" max="7696" width="11" style="548" customWidth="1"/>
    <col min="7697" max="7697" width="12.6640625" style="548" customWidth="1"/>
    <col min="7698" max="7699" width="11" style="548" customWidth="1"/>
    <col min="7700" max="7701" width="0" style="548" hidden="1" customWidth="1"/>
    <col min="7702" max="7702" width="9.44140625" style="548" bestFit="1" customWidth="1"/>
    <col min="7703" max="7703" width="10" style="548" bestFit="1" customWidth="1"/>
    <col min="7704" max="7704" width="9.6640625" style="548" bestFit="1" customWidth="1"/>
    <col min="7705" max="7936" width="9" style="548"/>
    <col min="7937" max="7937" width="5.109375" style="548" customWidth="1"/>
    <col min="7938" max="7938" width="31.33203125" style="548" customWidth="1"/>
    <col min="7939" max="7939" width="0" style="548" hidden="1" customWidth="1"/>
    <col min="7940" max="7940" width="12.21875" style="548" customWidth="1"/>
    <col min="7941" max="7941" width="12.33203125" style="548" customWidth="1"/>
    <col min="7942" max="7944" width="11" style="548" customWidth="1"/>
    <col min="7945" max="7945" width="12.6640625" style="548" customWidth="1"/>
    <col min="7946" max="7949" width="11" style="548" customWidth="1"/>
    <col min="7950" max="7950" width="12.109375" style="548" customWidth="1"/>
    <col min="7951" max="7952" width="11" style="548" customWidth="1"/>
    <col min="7953" max="7953" width="12.6640625" style="548" customWidth="1"/>
    <col min="7954" max="7955" width="11" style="548" customWidth="1"/>
    <col min="7956" max="7957" width="0" style="548" hidden="1" customWidth="1"/>
    <col min="7958" max="7958" width="9.44140625" style="548" bestFit="1" customWidth="1"/>
    <col min="7959" max="7959" width="10" style="548" bestFit="1" customWidth="1"/>
    <col min="7960" max="7960" width="9.6640625" style="548" bestFit="1" customWidth="1"/>
    <col min="7961" max="8192" width="9" style="548"/>
    <col min="8193" max="8193" width="5.109375" style="548" customWidth="1"/>
    <col min="8194" max="8194" width="31.33203125" style="548" customWidth="1"/>
    <col min="8195" max="8195" width="0" style="548" hidden="1" customWidth="1"/>
    <col min="8196" max="8196" width="12.21875" style="548" customWidth="1"/>
    <col min="8197" max="8197" width="12.33203125" style="548" customWidth="1"/>
    <col min="8198" max="8200" width="11" style="548" customWidth="1"/>
    <col min="8201" max="8201" width="12.6640625" style="548" customWidth="1"/>
    <col min="8202" max="8205" width="11" style="548" customWidth="1"/>
    <col min="8206" max="8206" width="12.109375" style="548" customWidth="1"/>
    <col min="8207" max="8208" width="11" style="548" customWidth="1"/>
    <col min="8209" max="8209" width="12.6640625" style="548" customWidth="1"/>
    <col min="8210" max="8211" width="11" style="548" customWidth="1"/>
    <col min="8212" max="8213" width="0" style="548" hidden="1" customWidth="1"/>
    <col min="8214" max="8214" width="9.44140625" style="548" bestFit="1" customWidth="1"/>
    <col min="8215" max="8215" width="10" style="548" bestFit="1" customWidth="1"/>
    <col min="8216" max="8216" width="9.6640625" style="548" bestFit="1" customWidth="1"/>
    <col min="8217" max="8448" width="9" style="548"/>
    <col min="8449" max="8449" width="5.109375" style="548" customWidth="1"/>
    <col min="8450" max="8450" width="31.33203125" style="548" customWidth="1"/>
    <col min="8451" max="8451" width="0" style="548" hidden="1" customWidth="1"/>
    <col min="8452" max="8452" width="12.21875" style="548" customWidth="1"/>
    <col min="8453" max="8453" width="12.33203125" style="548" customWidth="1"/>
    <col min="8454" max="8456" width="11" style="548" customWidth="1"/>
    <col min="8457" max="8457" width="12.6640625" style="548" customWidth="1"/>
    <col min="8458" max="8461" width="11" style="548" customWidth="1"/>
    <col min="8462" max="8462" width="12.109375" style="548" customWidth="1"/>
    <col min="8463" max="8464" width="11" style="548" customWidth="1"/>
    <col min="8465" max="8465" width="12.6640625" style="548" customWidth="1"/>
    <col min="8466" max="8467" width="11" style="548" customWidth="1"/>
    <col min="8468" max="8469" width="0" style="548" hidden="1" customWidth="1"/>
    <col min="8470" max="8470" width="9.44140625" style="548" bestFit="1" customWidth="1"/>
    <col min="8471" max="8471" width="10" style="548" bestFit="1" customWidth="1"/>
    <col min="8472" max="8472" width="9.6640625" style="548" bestFit="1" customWidth="1"/>
    <col min="8473" max="8704" width="9" style="548"/>
    <col min="8705" max="8705" width="5.109375" style="548" customWidth="1"/>
    <col min="8706" max="8706" width="31.33203125" style="548" customWidth="1"/>
    <col min="8707" max="8707" width="0" style="548" hidden="1" customWidth="1"/>
    <col min="8708" max="8708" width="12.21875" style="548" customWidth="1"/>
    <col min="8709" max="8709" width="12.33203125" style="548" customWidth="1"/>
    <col min="8710" max="8712" width="11" style="548" customWidth="1"/>
    <col min="8713" max="8713" width="12.6640625" style="548" customWidth="1"/>
    <col min="8714" max="8717" width="11" style="548" customWidth="1"/>
    <col min="8718" max="8718" width="12.109375" style="548" customWidth="1"/>
    <col min="8719" max="8720" width="11" style="548" customWidth="1"/>
    <col min="8721" max="8721" width="12.6640625" style="548" customWidth="1"/>
    <col min="8722" max="8723" width="11" style="548" customWidth="1"/>
    <col min="8724" max="8725" width="0" style="548" hidden="1" customWidth="1"/>
    <col min="8726" max="8726" width="9.44140625" style="548" bestFit="1" customWidth="1"/>
    <col min="8727" max="8727" width="10" style="548" bestFit="1" customWidth="1"/>
    <col min="8728" max="8728" width="9.6640625" style="548" bestFit="1" customWidth="1"/>
    <col min="8729" max="8960" width="9" style="548"/>
    <col min="8961" max="8961" width="5.109375" style="548" customWidth="1"/>
    <col min="8962" max="8962" width="31.33203125" style="548" customWidth="1"/>
    <col min="8963" max="8963" width="0" style="548" hidden="1" customWidth="1"/>
    <col min="8964" max="8964" width="12.21875" style="548" customWidth="1"/>
    <col min="8965" max="8965" width="12.33203125" style="548" customWidth="1"/>
    <col min="8966" max="8968" width="11" style="548" customWidth="1"/>
    <col min="8969" max="8969" width="12.6640625" style="548" customWidth="1"/>
    <col min="8970" max="8973" width="11" style="548" customWidth="1"/>
    <col min="8974" max="8974" width="12.109375" style="548" customWidth="1"/>
    <col min="8975" max="8976" width="11" style="548" customWidth="1"/>
    <col min="8977" max="8977" width="12.6640625" style="548" customWidth="1"/>
    <col min="8978" max="8979" width="11" style="548" customWidth="1"/>
    <col min="8980" max="8981" width="0" style="548" hidden="1" customWidth="1"/>
    <col min="8982" max="8982" width="9.44140625" style="548" bestFit="1" customWidth="1"/>
    <col min="8983" max="8983" width="10" style="548" bestFit="1" customWidth="1"/>
    <col min="8984" max="8984" width="9.6640625" style="548" bestFit="1" customWidth="1"/>
    <col min="8985" max="9216" width="9" style="548"/>
    <col min="9217" max="9217" width="5.109375" style="548" customWidth="1"/>
    <col min="9218" max="9218" width="31.33203125" style="548" customWidth="1"/>
    <col min="9219" max="9219" width="0" style="548" hidden="1" customWidth="1"/>
    <col min="9220" max="9220" width="12.21875" style="548" customWidth="1"/>
    <col min="9221" max="9221" width="12.33203125" style="548" customWidth="1"/>
    <col min="9222" max="9224" width="11" style="548" customWidth="1"/>
    <col min="9225" max="9225" width="12.6640625" style="548" customWidth="1"/>
    <col min="9226" max="9229" width="11" style="548" customWidth="1"/>
    <col min="9230" max="9230" width="12.109375" style="548" customWidth="1"/>
    <col min="9231" max="9232" width="11" style="548" customWidth="1"/>
    <col min="9233" max="9233" width="12.6640625" style="548" customWidth="1"/>
    <col min="9234" max="9235" width="11" style="548" customWidth="1"/>
    <col min="9236" max="9237" width="0" style="548" hidden="1" customWidth="1"/>
    <col min="9238" max="9238" width="9.44140625" style="548" bestFit="1" customWidth="1"/>
    <col min="9239" max="9239" width="10" style="548" bestFit="1" customWidth="1"/>
    <col min="9240" max="9240" width="9.6640625" style="548" bestFit="1" customWidth="1"/>
    <col min="9241" max="9472" width="9" style="548"/>
    <col min="9473" max="9473" width="5.109375" style="548" customWidth="1"/>
    <col min="9474" max="9474" width="31.33203125" style="548" customWidth="1"/>
    <col min="9475" max="9475" width="0" style="548" hidden="1" customWidth="1"/>
    <col min="9476" max="9476" width="12.21875" style="548" customWidth="1"/>
    <col min="9477" max="9477" width="12.33203125" style="548" customWidth="1"/>
    <col min="9478" max="9480" width="11" style="548" customWidth="1"/>
    <col min="9481" max="9481" width="12.6640625" style="548" customWidth="1"/>
    <col min="9482" max="9485" width="11" style="548" customWidth="1"/>
    <col min="9486" max="9486" width="12.109375" style="548" customWidth="1"/>
    <col min="9487" max="9488" width="11" style="548" customWidth="1"/>
    <col min="9489" max="9489" width="12.6640625" style="548" customWidth="1"/>
    <col min="9490" max="9491" width="11" style="548" customWidth="1"/>
    <col min="9492" max="9493" width="0" style="548" hidden="1" customWidth="1"/>
    <col min="9494" max="9494" width="9.44140625" style="548" bestFit="1" customWidth="1"/>
    <col min="9495" max="9495" width="10" style="548" bestFit="1" customWidth="1"/>
    <col min="9496" max="9496" width="9.6640625" style="548" bestFit="1" customWidth="1"/>
    <col min="9497" max="9728" width="9" style="548"/>
    <col min="9729" max="9729" width="5.109375" style="548" customWidth="1"/>
    <col min="9730" max="9730" width="31.33203125" style="548" customWidth="1"/>
    <col min="9731" max="9731" width="0" style="548" hidden="1" customWidth="1"/>
    <col min="9732" max="9732" width="12.21875" style="548" customWidth="1"/>
    <col min="9733" max="9733" width="12.33203125" style="548" customWidth="1"/>
    <col min="9734" max="9736" width="11" style="548" customWidth="1"/>
    <col min="9737" max="9737" width="12.6640625" style="548" customWidth="1"/>
    <col min="9738" max="9741" width="11" style="548" customWidth="1"/>
    <col min="9742" max="9742" width="12.109375" style="548" customWidth="1"/>
    <col min="9743" max="9744" width="11" style="548" customWidth="1"/>
    <col min="9745" max="9745" width="12.6640625" style="548" customWidth="1"/>
    <col min="9746" max="9747" width="11" style="548" customWidth="1"/>
    <col min="9748" max="9749" width="0" style="548" hidden="1" customWidth="1"/>
    <col min="9750" max="9750" width="9.44140625" style="548" bestFit="1" customWidth="1"/>
    <col min="9751" max="9751" width="10" style="548" bestFit="1" customWidth="1"/>
    <col min="9752" max="9752" width="9.6640625" style="548" bestFit="1" customWidth="1"/>
    <col min="9753" max="9984" width="9" style="548"/>
    <col min="9985" max="9985" width="5.109375" style="548" customWidth="1"/>
    <col min="9986" max="9986" width="31.33203125" style="548" customWidth="1"/>
    <col min="9987" max="9987" width="0" style="548" hidden="1" customWidth="1"/>
    <col min="9988" max="9988" width="12.21875" style="548" customWidth="1"/>
    <col min="9989" max="9989" width="12.33203125" style="548" customWidth="1"/>
    <col min="9990" max="9992" width="11" style="548" customWidth="1"/>
    <col min="9993" max="9993" width="12.6640625" style="548" customWidth="1"/>
    <col min="9994" max="9997" width="11" style="548" customWidth="1"/>
    <col min="9998" max="9998" width="12.109375" style="548" customWidth="1"/>
    <col min="9999" max="10000" width="11" style="548" customWidth="1"/>
    <col min="10001" max="10001" width="12.6640625" style="548" customWidth="1"/>
    <col min="10002" max="10003" width="11" style="548" customWidth="1"/>
    <col min="10004" max="10005" width="0" style="548" hidden="1" customWidth="1"/>
    <col min="10006" max="10006" width="9.44140625" style="548" bestFit="1" customWidth="1"/>
    <col min="10007" max="10007" width="10" style="548" bestFit="1" customWidth="1"/>
    <col min="10008" max="10008" width="9.6640625" style="548" bestFit="1" customWidth="1"/>
    <col min="10009" max="10240" width="9" style="548"/>
    <col min="10241" max="10241" width="5.109375" style="548" customWidth="1"/>
    <col min="10242" max="10242" width="31.33203125" style="548" customWidth="1"/>
    <col min="10243" max="10243" width="0" style="548" hidden="1" customWidth="1"/>
    <col min="10244" max="10244" width="12.21875" style="548" customWidth="1"/>
    <col min="10245" max="10245" width="12.33203125" style="548" customWidth="1"/>
    <col min="10246" max="10248" width="11" style="548" customWidth="1"/>
    <col min="10249" max="10249" width="12.6640625" style="548" customWidth="1"/>
    <col min="10250" max="10253" width="11" style="548" customWidth="1"/>
    <col min="10254" max="10254" width="12.109375" style="548" customWidth="1"/>
    <col min="10255" max="10256" width="11" style="548" customWidth="1"/>
    <col min="10257" max="10257" width="12.6640625" style="548" customWidth="1"/>
    <col min="10258" max="10259" width="11" style="548" customWidth="1"/>
    <col min="10260" max="10261" width="0" style="548" hidden="1" customWidth="1"/>
    <col min="10262" max="10262" width="9.44140625" style="548" bestFit="1" customWidth="1"/>
    <col min="10263" max="10263" width="10" style="548" bestFit="1" customWidth="1"/>
    <col min="10264" max="10264" width="9.6640625" style="548" bestFit="1" customWidth="1"/>
    <col min="10265" max="10496" width="9" style="548"/>
    <col min="10497" max="10497" width="5.109375" style="548" customWidth="1"/>
    <col min="10498" max="10498" width="31.33203125" style="548" customWidth="1"/>
    <col min="10499" max="10499" width="0" style="548" hidden="1" customWidth="1"/>
    <col min="10500" max="10500" width="12.21875" style="548" customWidth="1"/>
    <col min="10501" max="10501" width="12.33203125" style="548" customWidth="1"/>
    <col min="10502" max="10504" width="11" style="548" customWidth="1"/>
    <col min="10505" max="10505" width="12.6640625" style="548" customWidth="1"/>
    <col min="10506" max="10509" width="11" style="548" customWidth="1"/>
    <col min="10510" max="10510" width="12.109375" style="548" customWidth="1"/>
    <col min="10511" max="10512" width="11" style="548" customWidth="1"/>
    <col min="10513" max="10513" width="12.6640625" style="548" customWidth="1"/>
    <col min="10514" max="10515" width="11" style="548" customWidth="1"/>
    <col min="10516" max="10517" width="0" style="548" hidden="1" customWidth="1"/>
    <col min="10518" max="10518" width="9.44140625" style="548" bestFit="1" customWidth="1"/>
    <col min="10519" max="10519" width="10" style="548" bestFit="1" customWidth="1"/>
    <col min="10520" max="10520" width="9.6640625" style="548" bestFit="1" customWidth="1"/>
    <col min="10521" max="10752" width="9" style="548"/>
    <col min="10753" max="10753" width="5.109375" style="548" customWidth="1"/>
    <col min="10754" max="10754" width="31.33203125" style="548" customWidth="1"/>
    <col min="10755" max="10755" width="0" style="548" hidden="1" customWidth="1"/>
    <col min="10756" max="10756" width="12.21875" style="548" customWidth="1"/>
    <col min="10757" max="10757" width="12.33203125" style="548" customWidth="1"/>
    <col min="10758" max="10760" width="11" style="548" customWidth="1"/>
    <col min="10761" max="10761" width="12.6640625" style="548" customWidth="1"/>
    <col min="10762" max="10765" width="11" style="548" customWidth="1"/>
    <col min="10766" max="10766" width="12.109375" style="548" customWidth="1"/>
    <col min="10767" max="10768" width="11" style="548" customWidth="1"/>
    <col min="10769" max="10769" width="12.6640625" style="548" customWidth="1"/>
    <col min="10770" max="10771" width="11" style="548" customWidth="1"/>
    <col min="10772" max="10773" width="0" style="548" hidden="1" customWidth="1"/>
    <col min="10774" max="10774" width="9.44140625" style="548" bestFit="1" customWidth="1"/>
    <col min="10775" max="10775" width="10" style="548" bestFit="1" customWidth="1"/>
    <col min="10776" max="10776" width="9.6640625" style="548" bestFit="1" customWidth="1"/>
    <col min="10777" max="11008" width="9" style="548"/>
    <col min="11009" max="11009" width="5.109375" style="548" customWidth="1"/>
    <col min="11010" max="11010" width="31.33203125" style="548" customWidth="1"/>
    <col min="11011" max="11011" width="0" style="548" hidden="1" customWidth="1"/>
    <col min="11012" max="11012" width="12.21875" style="548" customWidth="1"/>
    <col min="11013" max="11013" width="12.33203125" style="548" customWidth="1"/>
    <col min="11014" max="11016" width="11" style="548" customWidth="1"/>
    <col min="11017" max="11017" width="12.6640625" style="548" customWidth="1"/>
    <col min="11018" max="11021" width="11" style="548" customWidth="1"/>
    <col min="11022" max="11022" width="12.109375" style="548" customWidth="1"/>
    <col min="11023" max="11024" width="11" style="548" customWidth="1"/>
    <col min="11025" max="11025" width="12.6640625" style="548" customWidth="1"/>
    <col min="11026" max="11027" width="11" style="548" customWidth="1"/>
    <col min="11028" max="11029" width="0" style="548" hidden="1" customWidth="1"/>
    <col min="11030" max="11030" width="9.44140625" style="548" bestFit="1" customWidth="1"/>
    <col min="11031" max="11031" width="10" style="548" bestFit="1" customWidth="1"/>
    <col min="11032" max="11032" width="9.6640625" style="548" bestFit="1" customWidth="1"/>
    <col min="11033" max="11264" width="9" style="548"/>
    <col min="11265" max="11265" width="5.109375" style="548" customWidth="1"/>
    <col min="11266" max="11266" width="31.33203125" style="548" customWidth="1"/>
    <col min="11267" max="11267" width="0" style="548" hidden="1" customWidth="1"/>
    <col min="11268" max="11268" width="12.21875" style="548" customWidth="1"/>
    <col min="11269" max="11269" width="12.33203125" style="548" customWidth="1"/>
    <col min="11270" max="11272" width="11" style="548" customWidth="1"/>
    <col min="11273" max="11273" width="12.6640625" style="548" customWidth="1"/>
    <col min="11274" max="11277" width="11" style="548" customWidth="1"/>
    <col min="11278" max="11278" width="12.109375" style="548" customWidth="1"/>
    <col min="11279" max="11280" width="11" style="548" customWidth="1"/>
    <col min="11281" max="11281" width="12.6640625" style="548" customWidth="1"/>
    <col min="11282" max="11283" width="11" style="548" customWidth="1"/>
    <col min="11284" max="11285" width="0" style="548" hidden="1" customWidth="1"/>
    <col min="11286" max="11286" width="9.44140625" style="548" bestFit="1" customWidth="1"/>
    <col min="11287" max="11287" width="10" style="548" bestFit="1" customWidth="1"/>
    <col min="11288" max="11288" width="9.6640625" style="548" bestFit="1" customWidth="1"/>
    <col min="11289" max="11520" width="9" style="548"/>
    <col min="11521" max="11521" width="5.109375" style="548" customWidth="1"/>
    <col min="11522" max="11522" width="31.33203125" style="548" customWidth="1"/>
    <col min="11523" max="11523" width="0" style="548" hidden="1" customWidth="1"/>
    <col min="11524" max="11524" width="12.21875" style="548" customWidth="1"/>
    <col min="11525" max="11525" width="12.33203125" style="548" customWidth="1"/>
    <col min="11526" max="11528" width="11" style="548" customWidth="1"/>
    <col min="11529" max="11529" width="12.6640625" style="548" customWidth="1"/>
    <col min="11530" max="11533" width="11" style="548" customWidth="1"/>
    <col min="11534" max="11534" width="12.109375" style="548" customWidth="1"/>
    <col min="11535" max="11536" width="11" style="548" customWidth="1"/>
    <col min="11537" max="11537" width="12.6640625" style="548" customWidth="1"/>
    <col min="11538" max="11539" width="11" style="548" customWidth="1"/>
    <col min="11540" max="11541" width="0" style="548" hidden="1" customWidth="1"/>
    <col min="11542" max="11542" width="9.44140625" style="548" bestFit="1" customWidth="1"/>
    <col min="11543" max="11543" width="10" style="548" bestFit="1" customWidth="1"/>
    <col min="11544" max="11544" width="9.6640625" style="548" bestFit="1" customWidth="1"/>
    <col min="11545" max="11776" width="9" style="548"/>
    <col min="11777" max="11777" width="5.109375" style="548" customWidth="1"/>
    <col min="11778" max="11778" width="31.33203125" style="548" customWidth="1"/>
    <col min="11779" max="11779" width="0" style="548" hidden="1" customWidth="1"/>
    <col min="11780" max="11780" width="12.21875" style="548" customWidth="1"/>
    <col min="11781" max="11781" width="12.33203125" style="548" customWidth="1"/>
    <col min="11782" max="11784" width="11" style="548" customWidth="1"/>
    <col min="11785" max="11785" width="12.6640625" style="548" customWidth="1"/>
    <col min="11786" max="11789" width="11" style="548" customWidth="1"/>
    <col min="11790" max="11790" width="12.109375" style="548" customWidth="1"/>
    <col min="11791" max="11792" width="11" style="548" customWidth="1"/>
    <col min="11793" max="11793" width="12.6640625" style="548" customWidth="1"/>
    <col min="11794" max="11795" width="11" style="548" customWidth="1"/>
    <col min="11796" max="11797" width="0" style="548" hidden="1" customWidth="1"/>
    <col min="11798" max="11798" width="9.44140625" style="548" bestFit="1" customWidth="1"/>
    <col min="11799" max="11799" width="10" style="548" bestFit="1" customWidth="1"/>
    <col min="11800" max="11800" width="9.6640625" style="548" bestFit="1" customWidth="1"/>
    <col min="11801" max="12032" width="9" style="548"/>
    <col min="12033" max="12033" width="5.109375" style="548" customWidth="1"/>
    <col min="12034" max="12034" width="31.33203125" style="548" customWidth="1"/>
    <col min="12035" max="12035" width="0" style="548" hidden="1" customWidth="1"/>
    <col min="12036" max="12036" width="12.21875" style="548" customWidth="1"/>
    <col min="12037" max="12037" width="12.33203125" style="548" customWidth="1"/>
    <col min="12038" max="12040" width="11" style="548" customWidth="1"/>
    <col min="12041" max="12041" width="12.6640625" style="548" customWidth="1"/>
    <col min="12042" max="12045" width="11" style="548" customWidth="1"/>
    <col min="12046" max="12046" width="12.109375" style="548" customWidth="1"/>
    <col min="12047" max="12048" width="11" style="548" customWidth="1"/>
    <col min="12049" max="12049" width="12.6640625" style="548" customWidth="1"/>
    <col min="12050" max="12051" width="11" style="548" customWidth="1"/>
    <col min="12052" max="12053" width="0" style="548" hidden="1" customWidth="1"/>
    <col min="12054" max="12054" width="9.44140625" style="548" bestFit="1" customWidth="1"/>
    <col min="12055" max="12055" width="10" style="548" bestFit="1" customWidth="1"/>
    <col min="12056" max="12056" width="9.6640625" style="548" bestFit="1" customWidth="1"/>
    <col min="12057" max="12288" width="9" style="548"/>
    <col min="12289" max="12289" width="5.109375" style="548" customWidth="1"/>
    <col min="12290" max="12290" width="31.33203125" style="548" customWidth="1"/>
    <col min="12291" max="12291" width="0" style="548" hidden="1" customWidth="1"/>
    <col min="12292" max="12292" width="12.21875" style="548" customWidth="1"/>
    <col min="12293" max="12293" width="12.33203125" style="548" customWidth="1"/>
    <col min="12294" max="12296" width="11" style="548" customWidth="1"/>
    <col min="12297" max="12297" width="12.6640625" style="548" customWidth="1"/>
    <col min="12298" max="12301" width="11" style="548" customWidth="1"/>
    <col min="12302" max="12302" width="12.109375" style="548" customWidth="1"/>
    <col min="12303" max="12304" width="11" style="548" customWidth="1"/>
    <col min="12305" max="12305" width="12.6640625" style="548" customWidth="1"/>
    <col min="12306" max="12307" width="11" style="548" customWidth="1"/>
    <col min="12308" max="12309" width="0" style="548" hidden="1" customWidth="1"/>
    <col min="12310" max="12310" width="9.44140625" style="548" bestFit="1" customWidth="1"/>
    <col min="12311" max="12311" width="10" style="548" bestFit="1" customWidth="1"/>
    <col min="12312" max="12312" width="9.6640625" style="548" bestFit="1" customWidth="1"/>
    <col min="12313" max="12544" width="9" style="548"/>
    <col min="12545" max="12545" width="5.109375" style="548" customWidth="1"/>
    <col min="12546" max="12546" width="31.33203125" style="548" customWidth="1"/>
    <col min="12547" max="12547" width="0" style="548" hidden="1" customWidth="1"/>
    <col min="12548" max="12548" width="12.21875" style="548" customWidth="1"/>
    <col min="12549" max="12549" width="12.33203125" style="548" customWidth="1"/>
    <col min="12550" max="12552" width="11" style="548" customWidth="1"/>
    <col min="12553" max="12553" width="12.6640625" style="548" customWidth="1"/>
    <col min="12554" max="12557" width="11" style="548" customWidth="1"/>
    <col min="12558" max="12558" width="12.109375" style="548" customWidth="1"/>
    <col min="12559" max="12560" width="11" style="548" customWidth="1"/>
    <col min="12561" max="12561" width="12.6640625" style="548" customWidth="1"/>
    <col min="12562" max="12563" width="11" style="548" customWidth="1"/>
    <col min="12564" max="12565" width="0" style="548" hidden="1" customWidth="1"/>
    <col min="12566" max="12566" width="9.44140625" style="548" bestFit="1" customWidth="1"/>
    <col min="12567" max="12567" width="10" style="548" bestFit="1" customWidth="1"/>
    <col min="12568" max="12568" width="9.6640625" style="548" bestFit="1" customWidth="1"/>
    <col min="12569" max="12800" width="9" style="548"/>
    <col min="12801" max="12801" width="5.109375" style="548" customWidth="1"/>
    <col min="12802" max="12802" width="31.33203125" style="548" customWidth="1"/>
    <col min="12803" max="12803" width="0" style="548" hidden="1" customWidth="1"/>
    <col min="12804" max="12804" width="12.21875" style="548" customWidth="1"/>
    <col min="12805" max="12805" width="12.33203125" style="548" customWidth="1"/>
    <col min="12806" max="12808" width="11" style="548" customWidth="1"/>
    <col min="12809" max="12809" width="12.6640625" style="548" customWidth="1"/>
    <col min="12810" max="12813" width="11" style="548" customWidth="1"/>
    <col min="12814" max="12814" width="12.109375" style="548" customWidth="1"/>
    <col min="12815" max="12816" width="11" style="548" customWidth="1"/>
    <col min="12817" max="12817" width="12.6640625" style="548" customWidth="1"/>
    <col min="12818" max="12819" width="11" style="548" customWidth="1"/>
    <col min="12820" max="12821" width="0" style="548" hidden="1" customWidth="1"/>
    <col min="12822" max="12822" width="9.44140625" style="548" bestFit="1" customWidth="1"/>
    <col min="12823" max="12823" width="10" style="548" bestFit="1" customWidth="1"/>
    <col min="12824" max="12824" width="9.6640625" style="548" bestFit="1" customWidth="1"/>
    <col min="12825" max="13056" width="9" style="548"/>
    <col min="13057" max="13057" width="5.109375" style="548" customWidth="1"/>
    <col min="13058" max="13058" width="31.33203125" style="548" customWidth="1"/>
    <col min="13059" max="13059" width="0" style="548" hidden="1" customWidth="1"/>
    <col min="13060" max="13060" width="12.21875" style="548" customWidth="1"/>
    <col min="13061" max="13061" width="12.33203125" style="548" customWidth="1"/>
    <col min="13062" max="13064" width="11" style="548" customWidth="1"/>
    <col min="13065" max="13065" width="12.6640625" style="548" customWidth="1"/>
    <col min="13066" max="13069" width="11" style="548" customWidth="1"/>
    <col min="13070" max="13070" width="12.109375" style="548" customWidth="1"/>
    <col min="13071" max="13072" width="11" style="548" customWidth="1"/>
    <col min="13073" max="13073" width="12.6640625" style="548" customWidth="1"/>
    <col min="13074" max="13075" width="11" style="548" customWidth="1"/>
    <col min="13076" max="13077" width="0" style="548" hidden="1" customWidth="1"/>
    <col min="13078" max="13078" width="9.44140625" style="548" bestFit="1" customWidth="1"/>
    <col min="13079" max="13079" width="10" style="548" bestFit="1" customWidth="1"/>
    <col min="13080" max="13080" width="9.6640625" style="548" bestFit="1" customWidth="1"/>
    <col min="13081" max="13312" width="9" style="548"/>
    <col min="13313" max="13313" width="5.109375" style="548" customWidth="1"/>
    <col min="13314" max="13314" width="31.33203125" style="548" customWidth="1"/>
    <col min="13315" max="13315" width="0" style="548" hidden="1" customWidth="1"/>
    <col min="13316" max="13316" width="12.21875" style="548" customWidth="1"/>
    <col min="13317" max="13317" width="12.33203125" style="548" customWidth="1"/>
    <col min="13318" max="13320" width="11" style="548" customWidth="1"/>
    <col min="13321" max="13321" width="12.6640625" style="548" customWidth="1"/>
    <col min="13322" max="13325" width="11" style="548" customWidth="1"/>
    <col min="13326" max="13326" width="12.109375" style="548" customWidth="1"/>
    <col min="13327" max="13328" width="11" style="548" customWidth="1"/>
    <col min="13329" max="13329" width="12.6640625" style="548" customWidth="1"/>
    <col min="13330" max="13331" width="11" style="548" customWidth="1"/>
    <col min="13332" max="13333" width="0" style="548" hidden="1" customWidth="1"/>
    <col min="13334" max="13334" width="9.44140625" style="548" bestFit="1" customWidth="1"/>
    <col min="13335" max="13335" width="10" style="548" bestFit="1" customWidth="1"/>
    <col min="13336" max="13336" width="9.6640625" style="548" bestFit="1" customWidth="1"/>
    <col min="13337" max="13568" width="9" style="548"/>
    <col min="13569" max="13569" width="5.109375" style="548" customWidth="1"/>
    <col min="13570" max="13570" width="31.33203125" style="548" customWidth="1"/>
    <col min="13571" max="13571" width="0" style="548" hidden="1" customWidth="1"/>
    <col min="13572" max="13572" width="12.21875" style="548" customWidth="1"/>
    <col min="13573" max="13573" width="12.33203125" style="548" customWidth="1"/>
    <col min="13574" max="13576" width="11" style="548" customWidth="1"/>
    <col min="13577" max="13577" width="12.6640625" style="548" customWidth="1"/>
    <col min="13578" max="13581" width="11" style="548" customWidth="1"/>
    <col min="13582" max="13582" width="12.109375" style="548" customWidth="1"/>
    <col min="13583" max="13584" width="11" style="548" customWidth="1"/>
    <col min="13585" max="13585" width="12.6640625" style="548" customWidth="1"/>
    <col min="13586" max="13587" width="11" style="548" customWidth="1"/>
    <col min="13588" max="13589" width="0" style="548" hidden="1" customWidth="1"/>
    <col min="13590" max="13590" width="9.44140625" style="548" bestFit="1" customWidth="1"/>
    <col min="13591" max="13591" width="10" style="548" bestFit="1" customWidth="1"/>
    <col min="13592" max="13592" width="9.6640625" style="548" bestFit="1" customWidth="1"/>
    <col min="13593" max="13824" width="9" style="548"/>
    <col min="13825" max="13825" width="5.109375" style="548" customWidth="1"/>
    <col min="13826" max="13826" width="31.33203125" style="548" customWidth="1"/>
    <col min="13827" max="13827" width="0" style="548" hidden="1" customWidth="1"/>
    <col min="13828" max="13828" width="12.21875" style="548" customWidth="1"/>
    <col min="13829" max="13829" width="12.33203125" style="548" customWidth="1"/>
    <col min="13830" max="13832" width="11" style="548" customWidth="1"/>
    <col min="13833" max="13833" width="12.6640625" style="548" customWidth="1"/>
    <col min="13834" max="13837" width="11" style="548" customWidth="1"/>
    <col min="13838" max="13838" width="12.109375" style="548" customWidth="1"/>
    <col min="13839" max="13840" width="11" style="548" customWidth="1"/>
    <col min="13841" max="13841" width="12.6640625" style="548" customWidth="1"/>
    <col min="13842" max="13843" width="11" style="548" customWidth="1"/>
    <col min="13844" max="13845" width="0" style="548" hidden="1" customWidth="1"/>
    <col min="13846" max="13846" width="9.44140625" style="548" bestFit="1" customWidth="1"/>
    <col min="13847" max="13847" width="10" style="548" bestFit="1" customWidth="1"/>
    <col min="13848" max="13848" width="9.6640625" style="548" bestFit="1" customWidth="1"/>
    <col min="13849" max="14080" width="9" style="548"/>
    <col min="14081" max="14081" width="5.109375" style="548" customWidth="1"/>
    <col min="14082" max="14082" width="31.33203125" style="548" customWidth="1"/>
    <col min="14083" max="14083" width="0" style="548" hidden="1" customWidth="1"/>
    <col min="14084" max="14084" width="12.21875" style="548" customWidth="1"/>
    <col min="14085" max="14085" width="12.33203125" style="548" customWidth="1"/>
    <col min="14086" max="14088" width="11" style="548" customWidth="1"/>
    <col min="14089" max="14089" width="12.6640625" style="548" customWidth="1"/>
    <col min="14090" max="14093" width="11" style="548" customWidth="1"/>
    <col min="14094" max="14094" width="12.109375" style="548" customWidth="1"/>
    <col min="14095" max="14096" width="11" style="548" customWidth="1"/>
    <col min="14097" max="14097" width="12.6640625" style="548" customWidth="1"/>
    <col min="14098" max="14099" width="11" style="548" customWidth="1"/>
    <col min="14100" max="14101" width="0" style="548" hidden="1" customWidth="1"/>
    <col min="14102" max="14102" width="9.44140625" style="548" bestFit="1" customWidth="1"/>
    <col min="14103" max="14103" width="10" style="548" bestFit="1" customWidth="1"/>
    <col min="14104" max="14104" width="9.6640625" style="548" bestFit="1" customWidth="1"/>
    <col min="14105" max="14336" width="9" style="548"/>
    <col min="14337" max="14337" width="5.109375" style="548" customWidth="1"/>
    <col min="14338" max="14338" width="31.33203125" style="548" customWidth="1"/>
    <col min="14339" max="14339" width="0" style="548" hidden="1" customWidth="1"/>
    <col min="14340" max="14340" width="12.21875" style="548" customWidth="1"/>
    <col min="14341" max="14341" width="12.33203125" style="548" customWidth="1"/>
    <col min="14342" max="14344" width="11" style="548" customWidth="1"/>
    <col min="14345" max="14345" width="12.6640625" style="548" customWidth="1"/>
    <col min="14346" max="14349" width="11" style="548" customWidth="1"/>
    <col min="14350" max="14350" width="12.109375" style="548" customWidth="1"/>
    <col min="14351" max="14352" width="11" style="548" customWidth="1"/>
    <col min="14353" max="14353" width="12.6640625" style="548" customWidth="1"/>
    <col min="14354" max="14355" width="11" style="548" customWidth="1"/>
    <col min="14356" max="14357" width="0" style="548" hidden="1" customWidth="1"/>
    <col min="14358" max="14358" width="9.44140625" style="548" bestFit="1" customWidth="1"/>
    <col min="14359" max="14359" width="10" style="548" bestFit="1" customWidth="1"/>
    <col min="14360" max="14360" width="9.6640625" style="548" bestFit="1" customWidth="1"/>
    <col min="14361" max="14592" width="9" style="548"/>
    <col min="14593" max="14593" width="5.109375" style="548" customWidth="1"/>
    <col min="14594" max="14594" width="31.33203125" style="548" customWidth="1"/>
    <col min="14595" max="14595" width="0" style="548" hidden="1" customWidth="1"/>
    <col min="14596" max="14596" width="12.21875" style="548" customWidth="1"/>
    <col min="14597" max="14597" width="12.33203125" style="548" customWidth="1"/>
    <col min="14598" max="14600" width="11" style="548" customWidth="1"/>
    <col min="14601" max="14601" width="12.6640625" style="548" customWidth="1"/>
    <col min="14602" max="14605" width="11" style="548" customWidth="1"/>
    <col min="14606" max="14606" width="12.109375" style="548" customWidth="1"/>
    <col min="14607" max="14608" width="11" style="548" customWidth="1"/>
    <col min="14609" max="14609" width="12.6640625" style="548" customWidth="1"/>
    <col min="14610" max="14611" width="11" style="548" customWidth="1"/>
    <col min="14612" max="14613" width="0" style="548" hidden="1" customWidth="1"/>
    <col min="14614" max="14614" width="9.44140625" style="548" bestFit="1" customWidth="1"/>
    <col min="14615" max="14615" width="10" style="548" bestFit="1" customWidth="1"/>
    <col min="14616" max="14616" width="9.6640625" style="548" bestFit="1" customWidth="1"/>
    <col min="14617" max="14848" width="9" style="548"/>
    <col min="14849" max="14849" width="5.109375" style="548" customWidth="1"/>
    <col min="14850" max="14850" width="31.33203125" style="548" customWidth="1"/>
    <col min="14851" max="14851" width="0" style="548" hidden="1" customWidth="1"/>
    <col min="14852" max="14852" width="12.21875" style="548" customWidth="1"/>
    <col min="14853" max="14853" width="12.33203125" style="548" customWidth="1"/>
    <col min="14854" max="14856" width="11" style="548" customWidth="1"/>
    <col min="14857" max="14857" width="12.6640625" style="548" customWidth="1"/>
    <col min="14858" max="14861" width="11" style="548" customWidth="1"/>
    <col min="14862" max="14862" width="12.109375" style="548" customWidth="1"/>
    <col min="14863" max="14864" width="11" style="548" customWidth="1"/>
    <col min="14865" max="14865" width="12.6640625" style="548" customWidth="1"/>
    <col min="14866" max="14867" width="11" style="548" customWidth="1"/>
    <col min="14868" max="14869" width="0" style="548" hidden="1" customWidth="1"/>
    <col min="14870" max="14870" width="9.44140625" style="548" bestFit="1" customWidth="1"/>
    <col min="14871" max="14871" width="10" style="548" bestFit="1" customWidth="1"/>
    <col min="14872" max="14872" width="9.6640625" style="548" bestFit="1" customWidth="1"/>
    <col min="14873" max="15104" width="9" style="548"/>
    <col min="15105" max="15105" width="5.109375" style="548" customWidth="1"/>
    <col min="15106" max="15106" width="31.33203125" style="548" customWidth="1"/>
    <col min="15107" max="15107" width="0" style="548" hidden="1" customWidth="1"/>
    <col min="15108" max="15108" width="12.21875" style="548" customWidth="1"/>
    <col min="15109" max="15109" width="12.33203125" style="548" customWidth="1"/>
    <col min="15110" max="15112" width="11" style="548" customWidth="1"/>
    <col min="15113" max="15113" width="12.6640625" style="548" customWidth="1"/>
    <col min="15114" max="15117" width="11" style="548" customWidth="1"/>
    <col min="15118" max="15118" width="12.109375" style="548" customWidth="1"/>
    <col min="15119" max="15120" width="11" style="548" customWidth="1"/>
    <col min="15121" max="15121" width="12.6640625" style="548" customWidth="1"/>
    <col min="15122" max="15123" width="11" style="548" customWidth="1"/>
    <col min="15124" max="15125" width="0" style="548" hidden="1" customWidth="1"/>
    <col min="15126" max="15126" width="9.44140625" style="548" bestFit="1" customWidth="1"/>
    <col min="15127" max="15127" width="10" style="548" bestFit="1" customWidth="1"/>
    <col min="15128" max="15128" width="9.6640625" style="548" bestFit="1" customWidth="1"/>
    <col min="15129" max="15360" width="9" style="548"/>
    <col min="15361" max="15361" width="5.109375" style="548" customWidth="1"/>
    <col min="15362" max="15362" width="31.33203125" style="548" customWidth="1"/>
    <col min="15363" max="15363" width="0" style="548" hidden="1" customWidth="1"/>
    <col min="15364" max="15364" width="12.21875" style="548" customWidth="1"/>
    <col min="15365" max="15365" width="12.33203125" style="548" customWidth="1"/>
    <col min="15366" max="15368" width="11" style="548" customWidth="1"/>
    <col min="15369" max="15369" width="12.6640625" style="548" customWidth="1"/>
    <col min="15370" max="15373" width="11" style="548" customWidth="1"/>
    <col min="15374" max="15374" width="12.109375" style="548" customWidth="1"/>
    <col min="15375" max="15376" width="11" style="548" customWidth="1"/>
    <col min="15377" max="15377" width="12.6640625" style="548" customWidth="1"/>
    <col min="15378" max="15379" width="11" style="548" customWidth="1"/>
    <col min="15380" max="15381" width="0" style="548" hidden="1" customWidth="1"/>
    <col min="15382" max="15382" width="9.44140625" style="548" bestFit="1" customWidth="1"/>
    <col min="15383" max="15383" width="10" style="548" bestFit="1" customWidth="1"/>
    <col min="15384" max="15384" width="9.6640625" style="548" bestFit="1" customWidth="1"/>
    <col min="15385" max="15616" width="9" style="548"/>
    <col min="15617" max="15617" width="5.109375" style="548" customWidth="1"/>
    <col min="15618" max="15618" width="31.33203125" style="548" customWidth="1"/>
    <col min="15619" max="15619" width="0" style="548" hidden="1" customWidth="1"/>
    <col min="15620" max="15620" width="12.21875" style="548" customWidth="1"/>
    <col min="15621" max="15621" width="12.33203125" style="548" customWidth="1"/>
    <col min="15622" max="15624" width="11" style="548" customWidth="1"/>
    <col min="15625" max="15625" width="12.6640625" style="548" customWidth="1"/>
    <col min="15626" max="15629" width="11" style="548" customWidth="1"/>
    <col min="15630" max="15630" width="12.109375" style="548" customWidth="1"/>
    <col min="15631" max="15632" width="11" style="548" customWidth="1"/>
    <col min="15633" max="15633" width="12.6640625" style="548" customWidth="1"/>
    <col min="15634" max="15635" width="11" style="548" customWidth="1"/>
    <col min="15636" max="15637" width="0" style="548" hidden="1" customWidth="1"/>
    <col min="15638" max="15638" width="9.44140625" style="548" bestFit="1" customWidth="1"/>
    <col min="15639" max="15639" width="10" style="548" bestFit="1" customWidth="1"/>
    <col min="15640" max="15640" width="9.6640625" style="548" bestFit="1" customWidth="1"/>
    <col min="15641" max="15872" width="9" style="548"/>
    <col min="15873" max="15873" width="5.109375" style="548" customWidth="1"/>
    <col min="15874" max="15874" width="31.33203125" style="548" customWidth="1"/>
    <col min="15875" max="15875" width="0" style="548" hidden="1" customWidth="1"/>
    <col min="15876" max="15876" width="12.21875" style="548" customWidth="1"/>
    <col min="15877" max="15877" width="12.33203125" style="548" customWidth="1"/>
    <col min="15878" max="15880" width="11" style="548" customWidth="1"/>
    <col min="15881" max="15881" width="12.6640625" style="548" customWidth="1"/>
    <col min="15882" max="15885" width="11" style="548" customWidth="1"/>
    <col min="15886" max="15886" width="12.109375" style="548" customWidth="1"/>
    <col min="15887" max="15888" width="11" style="548" customWidth="1"/>
    <col min="15889" max="15889" width="12.6640625" style="548" customWidth="1"/>
    <col min="15890" max="15891" width="11" style="548" customWidth="1"/>
    <col min="15892" max="15893" width="0" style="548" hidden="1" customWidth="1"/>
    <col min="15894" max="15894" width="9.44140625" style="548" bestFit="1" customWidth="1"/>
    <col min="15895" max="15895" width="10" style="548" bestFit="1" customWidth="1"/>
    <col min="15896" max="15896" width="9.6640625" style="548" bestFit="1" customWidth="1"/>
    <col min="15897" max="16128" width="9" style="548"/>
    <col min="16129" max="16129" width="5.109375" style="548" customWidth="1"/>
    <col min="16130" max="16130" width="31.33203125" style="548" customWidth="1"/>
    <col min="16131" max="16131" width="0" style="548" hidden="1" customWidth="1"/>
    <col min="16132" max="16132" width="12.21875" style="548" customWidth="1"/>
    <col min="16133" max="16133" width="12.33203125" style="548" customWidth="1"/>
    <col min="16134" max="16136" width="11" style="548" customWidth="1"/>
    <col min="16137" max="16137" width="12.6640625" style="548" customWidth="1"/>
    <col min="16138" max="16141" width="11" style="548" customWidth="1"/>
    <col min="16142" max="16142" width="12.109375" style="548" customWidth="1"/>
    <col min="16143" max="16144" width="11" style="548" customWidth="1"/>
    <col min="16145" max="16145" width="12.6640625" style="548" customWidth="1"/>
    <col min="16146" max="16147" width="11" style="548" customWidth="1"/>
    <col min="16148" max="16149" width="0" style="548" hidden="1" customWidth="1"/>
    <col min="16150" max="16150" width="9.44140625" style="548" bestFit="1" customWidth="1"/>
    <col min="16151" max="16151" width="10" style="548" bestFit="1" customWidth="1"/>
    <col min="16152" max="16152" width="9.6640625" style="548" bestFit="1" customWidth="1"/>
    <col min="16153" max="16384" width="9" style="548"/>
  </cols>
  <sheetData>
    <row r="1" spans="1:24" ht="18.75">
      <c r="A1" s="622"/>
      <c r="B1" s="623"/>
      <c r="C1" s="623"/>
      <c r="D1" s="545"/>
      <c r="E1" s="545"/>
      <c r="F1" s="545"/>
      <c r="G1" s="545"/>
      <c r="H1" s="545"/>
      <c r="I1" s="545"/>
      <c r="J1" s="545"/>
      <c r="K1" s="545"/>
      <c r="L1" s="545"/>
      <c r="M1" s="545"/>
      <c r="N1" s="545"/>
      <c r="O1" s="545"/>
      <c r="P1" s="545"/>
      <c r="Q1" s="545"/>
      <c r="R1" s="546" t="s">
        <v>838</v>
      </c>
      <c r="S1" s="545"/>
    </row>
    <row r="2" spans="1:24" ht="21" customHeight="1">
      <c r="A2" s="858" t="s">
        <v>839</v>
      </c>
      <c r="B2" s="858"/>
      <c r="C2" s="858"/>
      <c r="D2" s="858"/>
      <c r="E2" s="858"/>
      <c r="F2" s="858"/>
      <c r="G2" s="858"/>
      <c r="H2" s="858"/>
      <c r="I2" s="858"/>
      <c r="J2" s="858"/>
      <c r="K2" s="858"/>
      <c r="L2" s="858"/>
      <c r="M2" s="858"/>
      <c r="N2" s="858"/>
      <c r="O2" s="858"/>
      <c r="P2" s="858"/>
      <c r="Q2" s="858"/>
      <c r="R2" s="858"/>
      <c r="S2" s="858"/>
    </row>
    <row r="3" spans="1:24" ht="18" customHeight="1">
      <c r="A3" s="859" t="s">
        <v>586</v>
      </c>
      <c r="B3" s="859"/>
      <c r="C3" s="859"/>
      <c r="D3" s="859"/>
      <c r="E3" s="859"/>
      <c r="F3" s="859"/>
      <c r="G3" s="859"/>
      <c r="H3" s="859"/>
      <c r="I3" s="859"/>
      <c r="J3" s="859"/>
      <c r="K3" s="859"/>
      <c r="L3" s="859"/>
      <c r="M3" s="859"/>
      <c r="N3" s="859"/>
      <c r="O3" s="859"/>
      <c r="P3" s="859"/>
      <c r="Q3" s="859"/>
      <c r="R3" s="859"/>
      <c r="S3" s="859"/>
    </row>
    <row r="4" spans="1:24" ht="6.75" hidden="1" customHeight="1">
      <c r="A4" s="624"/>
      <c r="B4" s="625"/>
      <c r="C4" s="625"/>
      <c r="D4" s="545"/>
      <c r="E4" s="545"/>
      <c r="F4" s="545"/>
      <c r="G4" s="545"/>
      <c r="H4" s="545"/>
      <c r="I4" s="545"/>
      <c r="J4" s="545"/>
      <c r="K4" s="545"/>
      <c r="L4" s="545"/>
      <c r="M4" s="545"/>
      <c r="N4" s="545"/>
      <c r="O4" s="545"/>
      <c r="P4" s="545"/>
      <c r="Q4" s="545"/>
      <c r="R4" s="545"/>
      <c r="S4" s="545"/>
    </row>
    <row r="5" spans="1:24" ht="19.5" customHeight="1">
      <c r="A5" s="549"/>
      <c r="B5" s="584"/>
      <c r="C5" s="584"/>
      <c r="D5" s="585">
        <f>D11-R72</f>
        <v>0</v>
      </c>
      <c r="E5" s="550"/>
      <c r="F5" s="585"/>
      <c r="G5" s="550"/>
      <c r="H5" s="587"/>
      <c r="I5" s="587"/>
      <c r="J5" s="587"/>
      <c r="K5" s="587"/>
      <c r="L5" s="587"/>
      <c r="M5" s="587"/>
      <c r="N5" s="587"/>
      <c r="O5" s="587"/>
      <c r="P5" s="587"/>
      <c r="Q5" s="587"/>
      <c r="R5" s="587"/>
      <c r="S5" s="588" t="s">
        <v>0</v>
      </c>
    </row>
    <row r="6" spans="1:24" s="553" customFormat="1" ht="30" customHeight="1">
      <c r="A6" s="862" t="s">
        <v>78</v>
      </c>
      <c r="B6" s="862" t="s">
        <v>28</v>
      </c>
      <c r="C6" s="866" t="s">
        <v>72</v>
      </c>
      <c r="D6" s="862" t="s">
        <v>840</v>
      </c>
      <c r="E6" s="878" t="s">
        <v>75</v>
      </c>
      <c r="F6" s="878"/>
      <c r="G6" s="878"/>
      <c r="H6" s="878"/>
      <c r="I6" s="878"/>
      <c r="J6" s="878"/>
      <c r="K6" s="878"/>
      <c r="L6" s="878"/>
      <c r="M6" s="878"/>
      <c r="N6" s="878"/>
      <c r="O6" s="878"/>
      <c r="P6" s="878"/>
      <c r="Q6" s="878"/>
      <c r="R6" s="878"/>
      <c r="S6" s="878"/>
      <c r="T6" s="862" t="s">
        <v>841</v>
      </c>
      <c r="U6" s="862" t="s">
        <v>842</v>
      </c>
    </row>
    <row r="7" spans="1:24" s="553" customFormat="1" ht="18.75" customHeight="1">
      <c r="A7" s="861"/>
      <c r="B7" s="862"/>
      <c r="C7" s="871"/>
      <c r="D7" s="862"/>
      <c r="E7" s="866" t="s">
        <v>39</v>
      </c>
      <c r="F7" s="866" t="s">
        <v>40</v>
      </c>
      <c r="G7" s="866" t="s">
        <v>58</v>
      </c>
      <c r="H7" s="866" t="s">
        <v>59</v>
      </c>
      <c r="I7" s="866" t="s">
        <v>60</v>
      </c>
      <c r="J7" s="866" t="s">
        <v>61</v>
      </c>
      <c r="K7" s="866" t="s">
        <v>62</v>
      </c>
      <c r="L7" s="866" t="s">
        <v>63</v>
      </c>
      <c r="M7" s="866" t="s">
        <v>64</v>
      </c>
      <c r="N7" s="866" t="s">
        <v>65</v>
      </c>
      <c r="O7" s="863" t="s">
        <v>75</v>
      </c>
      <c r="P7" s="865"/>
      <c r="Q7" s="866" t="s">
        <v>66</v>
      </c>
      <c r="R7" s="866" t="s">
        <v>67</v>
      </c>
      <c r="S7" s="866" t="s">
        <v>69</v>
      </c>
      <c r="T7" s="862"/>
      <c r="U7" s="862"/>
    </row>
    <row r="8" spans="1:24" s="553" customFormat="1" ht="121.5" customHeight="1">
      <c r="A8" s="861"/>
      <c r="B8" s="862"/>
      <c r="C8" s="867"/>
      <c r="D8" s="862"/>
      <c r="E8" s="867"/>
      <c r="F8" s="867"/>
      <c r="G8" s="867"/>
      <c r="H8" s="867"/>
      <c r="I8" s="867"/>
      <c r="J8" s="867"/>
      <c r="K8" s="867"/>
      <c r="L8" s="867"/>
      <c r="M8" s="867"/>
      <c r="N8" s="867"/>
      <c r="O8" s="626" t="s">
        <v>76</v>
      </c>
      <c r="P8" s="626" t="s">
        <v>77</v>
      </c>
      <c r="Q8" s="867"/>
      <c r="R8" s="867"/>
      <c r="S8" s="867"/>
      <c r="T8" s="862"/>
      <c r="U8" s="862"/>
    </row>
    <row r="9" spans="1:24" s="553" customFormat="1" ht="121.5" hidden="1" customHeight="1">
      <c r="A9" s="627"/>
      <c r="B9" s="626"/>
      <c r="C9" s="628"/>
      <c r="D9" s="626"/>
      <c r="E9" s="628"/>
      <c r="F9" s="628"/>
      <c r="G9" s="628"/>
      <c r="H9" s="628"/>
      <c r="I9" s="628"/>
      <c r="J9" s="628"/>
      <c r="K9" s="628"/>
      <c r="L9" s="628"/>
      <c r="M9" s="628"/>
      <c r="N9" s="628"/>
      <c r="O9" s="626"/>
      <c r="P9" s="626"/>
      <c r="Q9" s="628"/>
      <c r="R9" s="628"/>
      <c r="S9" s="628"/>
      <c r="T9" s="626"/>
      <c r="U9" s="626"/>
    </row>
    <row r="10" spans="1:24" s="556" customFormat="1" ht="17.25" customHeight="1">
      <c r="A10" s="554"/>
      <c r="B10" s="629" t="s">
        <v>5</v>
      </c>
      <c r="C10" s="554">
        <v>1</v>
      </c>
      <c r="D10" s="630">
        <f t="shared" ref="D10:U10" si="0">C10+1</f>
        <v>2</v>
      </c>
      <c r="E10" s="630">
        <f t="shared" si="0"/>
        <v>3</v>
      </c>
      <c r="F10" s="630">
        <f t="shared" si="0"/>
        <v>4</v>
      </c>
      <c r="G10" s="630">
        <f t="shared" si="0"/>
        <v>5</v>
      </c>
      <c r="H10" s="630">
        <f t="shared" si="0"/>
        <v>6</v>
      </c>
      <c r="I10" s="630">
        <f t="shared" si="0"/>
        <v>7</v>
      </c>
      <c r="J10" s="630">
        <f t="shared" si="0"/>
        <v>8</v>
      </c>
      <c r="K10" s="630">
        <f t="shared" si="0"/>
        <v>9</v>
      </c>
      <c r="L10" s="630">
        <f t="shared" si="0"/>
        <v>10</v>
      </c>
      <c r="M10" s="630">
        <f t="shared" si="0"/>
        <v>11</v>
      </c>
      <c r="N10" s="630">
        <f t="shared" si="0"/>
        <v>12</v>
      </c>
      <c r="O10" s="630">
        <f t="shared" si="0"/>
        <v>13</v>
      </c>
      <c r="P10" s="630">
        <f t="shared" si="0"/>
        <v>14</v>
      </c>
      <c r="Q10" s="630">
        <f t="shared" si="0"/>
        <v>15</v>
      </c>
      <c r="R10" s="630">
        <f t="shared" si="0"/>
        <v>16</v>
      </c>
      <c r="S10" s="630">
        <f t="shared" si="0"/>
        <v>17</v>
      </c>
      <c r="T10" s="630">
        <f t="shared" si="0"/>
        <v>18</v>
      </c>
      <c r="U10" s="630">
        <f t="shared" si="0"/>
        <v>19</v>
      </c>
      <c r="V10" s="555"/>
    </row>
    <row r="11" spans="1:24" s="550" customFormat="1" ht="18.75">
      <c r="A11" s="557"/>
      <c r="B11" s="631" t="s">
        <v>30</v>
      </c>
      <c r="C11" s="559">
        <f t="shared" ref="C11:U11" si="1">C12+C31+C50+C94</f>
        <v>0</v>
      </c>
      <c r="D11" s="559">
        <f t="shared" si="1"/>
        <v>0</v>
      </c>
      <c r="E11" s="559">
        <f t="shared" si="1"/>
        <v>0</v>
      </c>
      <c r="F11" s="559">
        <f t="shared" si="1"/>
        <v>0</v>
      </c>
      <c r="G11" s="559">
        <f t="shared" si="1"/>
        <v>0</v>
      </c>
      <c r="H11" s="559">
        <f t="shared" si="1"/>
        <v>0</v>
      </c>
      <c r="I11" s="559">
        <f t="shared" si="1"/>
        <v>0</v>
      </c>
      <c r="J11" s="559">
        <f t="shared" si="1"/>
        <v>0</v>
      </c>
      <c r="K11" s="559">
        <f t="shared" si="1"/>
        <v>0</v>
      </c>
      <c r="L11" s="559">
        <f t="shared" si="1"/>
        <v>0</v>
      </c>
      <c r="M11" s="559">
        <f t="shared" si="1"/>
        <v>0</v>
      </c>
      <c r="N11" s="559">
        <f t="shared" si="1"/>
        <v>0</v>
      </c>
      <c r="O11" s="559">
        <f t="shared" si="1"/>
        <v>0</v>
      </c>
      <c r="P11" s="559">
        <f t="shared" si="1"/>
        <v>0</v>
      </c>
      <c r="Q11" s="559">
        <f t="shared" si="1"/>
        <v>0</v>
      </c>
      <c r="R11" s="559">
        <f t="shared" si="1"/>
        <v>0</v>
      </c>
      <c r="S11" s="559">
        <f t="shared" si="1"/>
        <v>0</v>
      </c>
      <c r="T11" s="559">
        <f t="shared" si="1"/>
        <v>15320</v>
      </c>
      <c r="U11" s="559">
        <f t="shared" si="1"/>
        <v>1551</v>
      </c>
      <c r="V11" s="585">
        <f>D11-E11-F11-G11-H11-I11-J11-K11-L11-M11-N11-Q11-R11-S11</f>
        <v>0</v>
      </c>
      <c r="W11" s="585"/>
      <c r="X11" s="585"/>
    </row>
    <row r="12" spans="1:24" s="562" customFormat="1" ht="18.75">
      <c r="A12" s="563"/>
      <c r="B12" s="592"/>
      <c r="C12" s="565"/>
      <c r="D12" s="565"/>
      <c r="E12" s="565"/>
      <c r="F12" s="565"/>
      <c r="G12" s="565"/>
      <c r="H12" s="565"/>
      <c r="I12" s="565"/>
      <c r="J12" s="565"/>
      <c r="K12" s="565"/>
      <c r="L12" s="565"/>
      <c r="M12" s="565"/>
      <c r="N12" s="565"/>
      <c r="O12" s="565"/>
      <c r="P12" s="565"/>
      <c r="Q12" s="565"/>
      <c r="R12" s="565"/>
      <c r="S12" s="565"/>
      <c r="T12" s="565"/>
      <c r="U12" s="565"/>
      <c r="V12" s="585"/>
    </row>
    <row r="13" spans="1:24" s="550" customFormat="1" ht="18.75">
      <c r="A13" s="569"/>
      <c r="B13" s="632"/>
      <c r="C13" s="633"/>
      <c r="D13" s="571"/>
      <c r="E13" s="571"/>
      <c r="F13" s="571"/>
      <c r="G13" s="571"/>
      <c r="H13" s="571"/>
      <c r="I13" s="571"/>
      <c r="J13" s="571"/>
      <c r="K13" s="571"/>
      <c r="L13" s="571"/>
      <c r="M13" s="571"/>
      <c r="N13" s="571"/>
      <c r="O13" s="571"/>
      <c r="P13" s="571"/>
      <c r="Q13" s="571"/>
      <c r="R13" s="571"/>
      <c r="S13" s="571"/>
      <c r="T13" s="634"/>
      <c r="U13" s="634"/>
      <c r="V13" s="585"/>
    </row>
    <row r="14" spans="1:24" s="550" customFormat="1" ht="18.75">
      <c r="A14" s="569"/>
      <c r="B14" s="632"/>
      <c r="C14" s="633"/>
      <c r="D14" s="571"/>
      <c r="E14" s="571"/>
      <c r="F14" s="571"/>
      <c r="G14" s="571"/>
      <c r="H14" s="571"/>
      <c r="I14" s="571"/>
      <c r="J14" s="571"/>
      <c r="K14" s="571"/>
      <c r="L14" s="571"/>
      <c r="M14" s="571"/>
      <c r="N14" s="571"/>
      <c r="O14" s="571"/>
      <c r="P14" s="571"/>
      <c r="Q14" s="571"/>
      <c r="R14" s="571"/>
      <c r="S14" s="571"/>
      <c r="T14" s="634"/>
      <c r="U14" s="634"/>
      <c r="V14" s="585"/>
    </row>
    <row r="15" spans="1:24" s="550" customFormat="1" ht="18.75">
      <c r="A15" s="569"/>
      <c r="B15" s="593"/>
      <c r="C15" s="633"/>
      <c r="D15" s="571"/>
      <c r="E15" s="571"/>
      <c r="F15" s="571"/>
      <c r="G15" s="571"/>
      <c r="H15" s="571"/>
      <c r="I15" s="571"/>
      <c r="J15" s="571"/>
      <c r="K15" s="571"/>
      <c r="L15" s="571"/>
      <c r="M15" s="571"/>
      <c r="N15" s="571"/>
      <c r="O15" s="571"/>
      <c r="P15" s="571"/>
      <c r="Q15" s="571"/>
      <c r="R15" s="571"/>
      <c r="S15" s="571"/>
      <c r="T15" s="571"/>
      <c r="U15" s="571"/>
      <c r="V15" s="585"/>
    </row>
    <row r="16" spans="1:24" s="550" customFormat="1" ht="18.75">
      <c r="A16" s="569"/>
      <c r="B16" s="593"/>
      <c r="C16" s="633"/>
      <c r="D16" s="571"/>
      <c r="E16" s="571"/>
      <c r="F16" s="571"/>
      <c r="G16" s="571"/>
      <c r="H16" s="571"/>
      <c r="I16" s="571"/>
      <c r="J16" s="571"/>
      <c r="K16" s="571"/>
      <c r="L16" s="571"/>
      <c r="M16" s="571"/>
      <c r="N16" s="571"/>
      <c r="O16" s="571"/>
      <c r="P16" s="571"/>
      <c r="Q16" s="571"/>
      <c r="R16" s="571"/>
      <c r="S16" s="571"/>
      <c r="T16" s="571"/>
      <c r="U16" s="571"/>
      <c r="V16" s="585"/>
    </row>
    <row r="17" spans="1:22" s="550" customFormat="1" ht="18.75">
      <c r="A17" s="569"/>
      <c r="B17" s="593"/>
      <c r="C17" s="633"/>
      <c r="D17" s="571"/>
      <c r="E17" s="571"/>
      <c r="F17" s="571"/>
      <c r="G17" s="571"/>
      <c r="H17" s="571"/>
      <c r="I17" s="571"/>
      <c r="J17" s="571"/>
      <c r="K17" s="571"/>
      <c r="L17" s="571"/>
      <c r="M17" s="571"/>
      <c r="N17" s="571"/>
      <c r="O17" s="571"/>
      <c r="P17" s="571"/>
      <c r="Q17" s="571"/>
      <c r="R17" s="571"/>
      <c r="S17" s="571"/>
      <c r="T17" s="571"/>
      <c r="U17" s="571"/>
      <c r="V17" s="585"/>
    </row>
    <row r="18" spans="1:22" s="550" customFormat="1" ht="18.75">
      <c r="A18" s="569"/>
      <c r="B18" s="593"/>
      <c r="C18" s="633"/>
      <c r="D18" s="571"/>
      <c r="E18" s="571"/>
      <c r="F18" s="571"/>
      <c r="G18" s="571"/>
      <c r="H18" s="571"/>
      <c r="I18" s="571"/>
      <c r="J18" s="571"/>
      <c r="K18" s="571"/>
      <c r="L18" s="571"/>
      <c r="M18" s="571"/>
      <c r="N18" s="571"/>
      <c r="O18" s="571"/>
      <c r="P18" s="571"/>
      <c r="Q18" s="571"/>
      <c r="R18" s="571"/>
      <c r="S18" s="571"/>
      <c r="T18" s="571"/>
      <c r="U18" s="571"/>
      <c r="V18" s="585"/>
    </row>
    <row r="19" spans="1:22" s="550" customFormat="1" ht="18.75">
      <c r="A19" s="569"/>
      <c r="B19" s="593"/>
      <c r="C19" s="633"/>
      <c r="D19" s="571"/>
      <c r="E19" s="571"/>
      <c r="F19" s="571"/>
      <c r="G19" s="571"/>
      <c r="H19" s="571"/>
      <c r="I19" s="571"/>
      <c r="J19" s="571"/>
      <c r="K19" s="571"/>
      <c r="L19" s="571"/>
      <c r="M19" s="571"/>
      <c r="N19" s="571"/>
      <c r="O19" s="571"/>
      <c r="P19" s="571"/>
      <c r="Q19" s="571"/>
      <c r="R19" s="571"/>
      <c r="S19" s="571"/>
      <c r="T19" s="571"/>
      <c r="U19" s="571"/>
      <c r="V19" s="585"/>
    </row>
    <row r="20" spans="1:22" s="550" customFormat="1" ht="18.75">
      <c r="A20" s="569"/>
      <c r="B20" s="635"/>
      <c r="C20" s="633"/>
      <c r="D20" s="571"/>
      <c r="E20" s="571"/>
      <c r="F20" s="571"/>
      <c r="G20" s="571"/>
      <c r="H20" s="571"/>
      <c r="I20" s="571"/>
      <c r="J20" s="571"/>
      <c r="K20" s="571"/>
      <c r="L20" s="571"/>
      <c r="M20" s="571"/>
      <c r="N20" s="571"/>
      <c r="O20" s="571"/>
      <c r="P20" s="571"/>
      <c r="Q20" s="571"/>
      <c r="R20" s="571"/>
      <c r="S20" s="571"/>
      <c r="T20" s="634"/>
      <c r="U20" s="634"/>
      <c r="V20" s="585"/>
    </row>
    <row r="21" spans="1:22" s="550" customFormat="1" ht="18.75">
      <c r="A21" s="569"/>
      <c r="B21" s="632"/>
      <c r="C21" s="633"/>
      <c r="D21" s="571"/>
      <c r="E21" s="571"/>
      <c r="F21" s="571"/>
      <c r="G21" s="571"/>
      <c r="H21" s="571"/>
      <c r="I21" s="571"/>
      <c r="J21" s="571"/>
      <c r="K21" s="571"/>
      <c r="L21" s="571"/>
      <c r="M21" s="571"/>
      <c r="N21" s="571"/>
      <c r="O21" s="571"/>
      <c r="P21" s="571"/>
      <c r="Q21" s="571"/>
      <c r="R21" s="571"/>
      <c r="S21" s="571"/>
      <c r="T21" s="634"/>
      <c r="U21" s="634"/>
      <c r="V21" s="585"/>
    </row>
    <row r="22" spans="1:22" s="550" customFormat="1" ht="18.75">
      <c r="A22" s="569"/>
      <c r="B22" s="593"/>
      <c r="C22" s="633"/>
      <c r="D22" s="571"/>
      <c r="E22" s="571"/>
      <c r="F22" s="571"/>
      <c r="G22" s="571"/>
      <c r="H22" s="571"/>
      <c r="I22" s="571"/>
      <c r="J22" s="571"/>
      <c r="K22" s="571"/>
      <c r="L22" s="571"/>
      <c r="M22" s="571"/>
      <c r="N22" s="571"/>
      <c r="O22" s="571"/>
      <c r="P22" s="571"/>
      <c r="Q22" s="571"/>
      <c r="R22" s="571"/>
      <c r="S22" s="571"/>
      <c r="T22" s="571"/>
      <c r="U22" s="571"/>
      <c r="V22" s="585"/>
    </row>
    <row r="23" spans="1:22" s="550" customFormat="1" ht="18.75">
      <c r="A23" s="569"/>
      <c r="B23" s="632"/>
      <c r="C23" s="633"/>
      <c r="D23" s="571"/>
      <c r="E23" s="571"/>
      <c r="F23" s="571"/>
      <c r="G23" s="571"/>
      <c r="H23" s="571"/>
      <c r="I23" s="571"/>
      <c r="J23" s="571"/>
      <c r="K23" s="571"/>
      <c r="L23" s="571"/>
      <c r="M23" s="571"/>
      <c r="N23" s="571"/>
      <c r="O23" s="571"/>
      <c r="P23" s="571"/>
      <c r="Q23" s="571"/>
      <c r="R23" s="571"/>
      <c r="S23" s="571"/>
      <c r="T23" s="634"/>
      <c r="U23" s="634"/>
      <c r="V23" s="585"/>
    </row>
    <row r="24" spans="1:22" s="550" customFormat="1" ht="18.75">
      <c r="A24" s="569"/>
      <c r="B24" s="593"/>
      <c r="C24" s="633"/>
      <c r="D24" s="571"/>
      <c r="E24" s="571"/>
      <c r="F24" s="571"/>
      <c r="G24" s="571"/>
      <c r="H24" s="571"/>
      <c r="I24" s="571"/>
      <c r="J24" s="571"/>
      <c r="K24" s="571"/>
      <c r="L24" s="571"/>
      <c r="M24" s="571"/>
      <c r="N24" s="571"/>
      <c r="O24" s="571"/>
      <c r="P24" s="571"/>
      <c r="Q24" s="571"/>
      <c r="R24" s="571"/>
      <c r="S24" s="571"/>
      <c r="T24" s="571"/>
      <c r="U24" s="571"/>
      <c r="V24" s="585"/>
    </row>
    <row r="25" spans="1:22" s="550" customFormat="1" ht="18.75">
      <c r="A25" s="569"/>
      <c r="B25" s="593"/>
      <c r="C25" s="633"/>
      <c r="D25" s="571"/>
      <c r="E25" s="571"/>
      <c r="F25" s="571"/>
      <c r="G25" s="571"/>
      <c r="H25" s="571"/>
      <c r="I25" s="571"/>
      <c r="J25" s="571"/>
      <c r="K25" s="571"/>
      <c r="L25" s="571"/>
      <c r="M25" s="571"/>
      <c r="N25" s="571"/>
      <c r="O25" s="571"/>
      <c r="P25" s="571"/>
      <c r="Q25" s="571"/>
      <c r="R25" s="571"/>
      <c r="S25" s="571"/>
      <c r="T25" s="571"/>
      <c r="U25" s="571"/>
      <c r="V25" s="585"/>
    </row>
    <row r="26" spans="1:22" s="550" customFormat="1" ht="18.75">
      <c r="A26" s="569"/>
      <c r="B26" s="593"/>
      <c r="C26" s="633"/>
      <c r="D26" s="571"/>
      <c r="E26" s="571"/>
      <c r="F26" s="571"/>
      <c r="G26" s="571"/>
      <c r="H26" s="571"/>
      <c r="I26" s="571"/>
      <c r="J26" s="571"/>
      <c r="K26" s="571"/>
      <c r="L26" s="571"/>
      <c r="M26" s="571"/>
      <c r="N26" s="571"/>
      <c r="O26" s="571"/>
      <c r="P26" s="571"/>
      <c r="Q26" s="571"/>
      <c r="R26" s="571"/>
      <c r="S26" s="571"/>
      <c r="T26" s="571"/>
      <c r="U26" s="571"/>
      <c r="V26" s="585"/>
    </row>
    <row r="27" spans="1:22" s="550" customFormat="1" ht="18.75">
      <c r="A27" s="569"/>
      <c r="B27" s="632"/>
      <c r="C27" s="633"/>
      <c r="D27" s="571"/>
      <c r="E27" s="571"/>
      <c r="F27" s="571"/>
      <c r="G27" s="571"/>
      <c r="H27" s="571"/>
      <c r="I27" s="571"/>
      <c r="J27" s="571"/>
      <c r="K27" s="571"/>
      <c r="L27" s="571"/>
      <c r="M27" s="571"/>
      <c r="N27" s="571"/>
      <c r="O27" s="571"/>
      <c r="P27" s="571"/>
      <c r="Q27" s="571"/>
      <c r="R27" s="571"/>
      <c r="S27" s="571"/>
      <c r="T27" s="634"/>
      <c r="U27" s="634"/>
      <c r="V27" s="585"/>
    </row>
    <row r="28" spans="1:22" s="550" customFormat="1" ht="18.75">
      <c r="A28" s="569"/>
      <c r="B28" s="593"/>
      <c r="C28" s="633"/>
      <c r="D28" s="571"/>
      <c r="E28" s="571"/>
      <c r="F28" s="571"/>
      <c r="G28" s="571"/>
      <c r="H28" s="571"/>
      <c r="I28" s="571"/>
      <c r="J28" s="571"/>
      <c r="K28" s="571"/>
      <c r="L28" s="571"/>
      <c r="M28" s="571"/>
      <c r="N28" s="571"/>
      <c r="O28" s="571"/>
      <c r="P28" s="571"/>
      <c r="Q28" s="571"/>
      <c r="R28" s="571"/>
      <c r="S28" s="571"/>
      <c r="T28" s="571"/>
      <c r="U28" s="571"/>
      <c r="V28" s="585"/>
    </row>
    <row r="29" spans="1:22" s="550" customFormat="1" ht="18.75">
      <c r="A29" s="569"/>
      <c r="B29" s="593"/>
      <c r="C29" s="633"/>
      <c r="D29" s="571"/>
      <c r="E29" s="571"/>
      <c r="F29" s="571"/>
      <c r="G29" s="571"/>
      <c r="H29" s="571"/>
      <c r="I29" s="571"/>
      <c r="J29" s="571"/>
      <c r="K29" s="571"/>
      <c r="L29" s="571"/>
      <c r="M29" s="571"/>
      <c r="N29" s="571"/>
      <c r="O29" s="571"/>
      <c r="P29" s="571"/>
      <c r="Q29" s="571"/>
      <c r="R29" s="571"/>
      <c r="S29" s="571"/>
      <c r="T29" s="571"/>
      <c r="U29" s="571"/>
      <c r="V29" s="585"/>
    </row>
    <row r="30" spans="1:22" s="550" customFormat="1" ht="18.75">
      <c r="A30" s="569"/>
      <c r="B30" s="593"/>
      <c r="C30" s="633"/>
      <c r="D30" s="571"/>
      <c r="E30" s="571"/>
      <c r="F30" s="571"/>
      <c r="G30" s="571"/>
      <c r="H30" s="571"/>
      <c r="I30" s="571"/>
      <c r="J30" s="571"/>
      <c r="K30" s="571"/>
      <c r="L30" s="571"/>
      <c r="M30" s="571"/>
      <c r="N30" s="571"/>
      <c r="O30" s="571"/>
      <c r="P30" s="571"/>
      <c r="Q30" s="571"/>
      <c r="R30" s="571"/>
      <c r="S30" s="571"/>
      <c r="T30" s="634"/>
      <c r="U30" s="571"/>
      <c r="V30" s="585"/>
    </row>
    <row r="31" spans="1:22" s="562" customFormat="1" ht="18.75">
      <c r="A31" s="563"/>
      <c r="B31" s="592"/>
      <c r="C31" s="565"/>
      <c r="D31" s="565"/>
      <c r="E31" s="565"/>
      <c r="F31" s="565"/>
      <c r="G31" s="565"/>
      <c r="H31" s="565"/>
      <c r="I31" s="565"/>
      <c r="J31" s="565"/>
      <c r="K31" s="565"/>
      <c r="L31" s="565"/>
      <c r="M31" s="565"/>
      <c r="N31" s="565"/>
      <c r="O31" s="565"/>
      <c r="P31" s="565"/>
      <c r="Q31" s="565"/>
      <c r="R31" s="565"/>
      <c r="S31" s="565"/>
      <c r="T31" s="565"/>
      <c r="U31" s="565"/>
      <c r="V31" s="585"/>
    </row>
    <row r="32" spans="1:22" s="550" customFormat="1" ht="18.75">
      <c r="A32" s="569"/>
      <c r="B32" s="632"/>
      <c r="C32" s="633"/>
      <c r="D32" s="571"/>
      <c r="E32" s="571"/>
      <c r="F32" s="571"/>
      <c r="G32" s="571"/>
      <c r="H32" s="571"/>
      <c r="I32" s="571"/>
      <c r="J32" s="571"/>
      <c r="K32" s="571"/>
      <c r="L32" s="571"/>
      <c r="M32" s="571"/>
      <c r="N32" s="571"/>
      <c r="O32" s="571"/>
      <c r="P32" s="571"/>
      <c r="Q32" s="571"/>
      <c r="R32" s="571"/>
      <c r="S32" s="571"/>
      <c r="T32" s="634"/>
      <c r="U32" s="634">
        <v>6687</v>
      </c>
      <c r="V32" s="585">
        <f t="shared" ref="V32:V75" si="2">D32-E32-F32-G32-H32-I32-J32-K32-L32-M32-N32-Q32-R32-S32</f>
        <v>0</v>
      </c>
    </row>
    <row r="33" spans="1:22" s="550" customFormat="1" ht="18.75">
      <c r="A33" s="569"/>
      <c r="B33" s="632"/>
      <c r="C33" s="633"/>
      <c r="D33" s="571"/>
      <c r="E33" s="571"/>
      <c r="F33" s="571"/>
      <c r="G33" s="571"/>
      <c r="H33" s="571"/>
      <c r="I33" s="571"/>
      <c r="J33" s="571"/>
      <c r="K33" s="571"/>
      <c r="L33" s="571"/>
      <c r="M33" s="571"/>
      <c r="N33" s="571"/>
      <c r="O33" s="571"/>
      <c r="P33" s="571"/>
      <c r="Q33" s="571"/>
      <c r="R33" s="571"/>
      <c r="S33" s="571"/>
      <c r="T33" s="634"/>
      <c r="U33" s="634">
        <v>5247</v>
      </c>
      <c r="V33" s="585">
        <f t="shared" si="2"/>
        <v>0</v>
      </c>
    </row>
    <row r="34" spans="1:22" s="550" customFormat="1" ht="18.75">
      <c r="A34" s="569"/>
      <c r="B34" s="632"/>
      <c r="C34" s="633"/>
      <c r="D34" s="571"/>
      <c r="E34" s="571"/>
      <c r="F34" s="571"/>
      <c r="G34" s="571"/>
      <c r="H34" s="571"/>
      <c r="I34" s="571"/>
      <c r="J34" s="571"/>
      <c r="K34" s="571"/>
      <c r="L34" s="571"/>
      <c r="M34" s="571"/>
      <c r="N34" s="571"/>
      <c r="O34" s="571"/>
      <c r="P34" s="571"/>
      <c r="Q34" s="571"/>
      <c r="R34" s="571"/>
      <c r="S34" s="571"/>
      <c r="T34" s="634"/>
      <c r="U34" s="634"/>
      <c r="V34" s="585">
        <f t="shared" si="2"/>
        <v>0</v>
      </c>
    </row>
    <row r="35" spans="1:22" s="550" customFormat="1" ht="18.75">
      <c r="A35" s="569"/>
      <c r="B35" s="632"/>
      <c r="C35" s="633"/>
      <c r="D35" s="571"/>
      <c r="E35" s="571"/>
      <c r="F35" s="571"/>
      <c r="G35" s="571"/>
      <c r="H35" s="571"/>
      <c r="I35" s="571"/>
      <c r="J35" s="571"/>
      <c r="K35" s="571"/>
      <c r="L35" s="571"/>
      <c r="M35" s="571"/>
      <c r="N35" s="571"/>
      <c r="O35" s="571"/>
      <c r="P35" s="571"/>
      <c r="Q35" s="571"/>
      <c r="R35" s="571"/>
      <c r="S35" s="571"/>
      <c r="T35" s="634">
        <v>45</v>
      </c>
      <c r="U35" s="634"/>
      <c r="V35" s="585">
        <f t="shared" si="2"/>
        <v>0</v>
      </c>
    </row>
    <row r="36" spans="1:22" s="550" customFormat="1" ht="18.75">
      <c r="A36" s="569"/>
      <c r="B36" s="593"/>
      <c r="C36" s="633"/>
      <c r="D36" s="571"/>
      <c r="E36" s="571"/>
      <c r="F36" s="571"/>
      <c r="G36" s="571"/>
      <c r="H36" s="571"/>
      <c r="I36" s="571"/>
      <c r="J36" s="571"/>
      <c r="K36" s="571"/>
      <c r="L36" s="571"/>
      <c r="M36" s="571"/>
      <c r="N36" s="571"/>
      <c r="O36" s="571"/>
      <c r="P36" s="571"/>
      <c r="Q36" s="571"/>
      <c r="R36" s="571"/>
      <c r="S36" s="571"/>
      <c r="T36" s="571"/>
      <c r="U36" s="571">
        <v>19601</v>
      </c>
      <c r="V36" s="585">
        <f t="shared" si="2"/>
        <v>0</v>
      </c>
    </row>
    <row r="37" spans="1:22" s="550" customFormat="1" ht="18.75">
      <c r="A37" s="569"/>
      <c r="B37" s="593"/>
      <c r="C37" s="633"/>
      <c r="D37" s="571"/>
      <c r="E37" s="571"/>
      <c r="F37" s="571"/>
      <c r="G37" s="571"/>
      <c r="H37" s="571"/>
      <c r="I37" s="571"/>
      <c r="J37" s="571"/>
      <c r="K37" s="571"/>
      <c r="L37" s="571"/>
      <c r="M37" s="571"/>
      <c r="N37" s="571"/>
      <c r="O37" s="571"/>
      <c r="P37" s="571"/>
      <c r="Q37" s="571"/>
      <c r="R37" s="571"/>
      <c r="S37" s="571"/>
      <c r="T37" s="571"/>
      <c r="U37" s="571"/>
      <c r="V37" s="585">
        <f t="shared" si="2"/>
        <v>0</v>
      </c>
    </row>
    <row r="38" spans="1:22" s="550" customFormat="1" ht="18.75">
      <c r="A38" s="569"/>
      <c r="B38" s="593"/>
      <c r="C38" s="633"/>
      <c r="D38" s="571"/>
      <c r="E38" s="571"/>
      <c r="F38" s="571"/>
      <c r="G38" s="571"/>
      <c r="H38" s="571"/>
      <c r="I38" s="571"/>
      <c r="J38" s="571"/>
      <c r="K38" s="571"/>
      <c r="L38" s="571"/>
      <c r="M38" s="571"/>
      <c r="N38" s="571"/>
      <c r="O38" s="571"/>
      <c r="P38" s="571"/>
      <c r="Q38" s="571"/>
      <c r="R38" s="571"/>
      <c r="S38" s="571"/>
      <c r="T38" s="571"/>
      <c r="U38" s="571"/>
      <c r="V38" s="585">
        <f t="shared" si="2"/>
        <v>0</v>
      </c>
    </row>
    <row r="39" spans="1:22" s="550" customFormat="1" ht="18.75">
      <c r="A39" s="569"/>
      <c r="B39" s="632"/>
      <c r="C39" s="633"/>
      <c r="D39" s="571"/>
      <c r="E39" s="571"/>
      <c r="F39" s="571"/>
      <c r="G39" s="571"/>
      <c r="H39" s="571"/>
      <c r="I39" s="571"/>
      <c r="J39" s="571"/>
      <c r="K39" s="571"/>
      <c r="L39" s="571"/>
      <c r="M39" s="571"/>
      <c r="N39" s="571"/>
      <c r="O39" s="571"/>
      <c r="P39" s="571"/>
      <c r="Q39" s="571"/>
      <c r="R39" s="571"/>
      <c r="S39" s="571"/>
      <c r="T39" s="634"/>
      <c r="U39" s="634"/>
      <c r="V39" s="585">
        <f t="shared" si="2"/>
        <v>0</v>
      </c>
    </row>
    <row r="40" spans="1:22" s="550" customFormat="1" ht="18.75">
      <c r="A40" s="569"/>
      <c r="B40" s="593"/>
      <c r="C40" s="633"/>
      <c r="D40" s="571"/>
      <c r="E40" s="571"/>
      <c r="F40" s="571"/>
      <c r="G40" s="571"/>
      <c r="H40" s="571"/>
      <c r="I40" s="571"/>
      <c r="J40" s="571"/>
      <c r="K40" s="571"/>
      <c r="L40" s="571"/>
      <c r="M40" s="571"/>
      <c r="N40" s="571"/>
      <c r="O40" s="571"/>
      <c r="P40" s="571"/>
      <c r="Q40" s="571"/>
      <c r="R40" s="571"/>
      <c r="S40" s="571"/>
      <c r="T40" s="571">
        <v>649.5</v>
      </c>
      <c r="U40" s="571">
        <v>29</v>
      </c>
      <c r="V40" s="585">
        <f t="shared" si="2"/>
        <v>0</v>
      </c>
    </row>
    <row r="41" spans="1:22" s="550" customFormat="1" ht="18.75">
      <c r="A41" s="569"/>
      <c r="B41" s="632"/>
      <c r="C41" s="633"/>
      <c r="D41" s="571"/>
      <c r="E41" s="571"/>
      <c r="F41" s="571"/>
      <c r="G41" s="571"/>
      <c r="H41" s="571"/>
      <c r="I41" s="571"/>
      <c r="J41" s="571"/>
      <c r="K41" s="571"/>
      <c r="L41" s="571"/>
      <c r="M41" s="571"/>
      <c r="N41" s="571"/>
      <c r="O41" s="571"/>
      <c r="P41" s="571"/>
      <c r="Q41" s="571"/>
      <c r="R41" s="571"/>
      <c r="S41" s="571"/>
      <c r="T41" s="634"/>
      <c r="U41" s="634">
        <v>29</v>
      </c>
      <c r="V41" s="585">
        <f t="shared" si="2"/>
        <v>0</v>
      </c>
    </row>
    <row r="42" spans="1:22" s="550" customFormat="1" ht="18.75">
      <c r="A42" s="569"/>
      <c r="B42" s="632"/>
      <c r="C42" s="633"/>
      <c r="D42" s="571"/>
      <c r="E42" s="571"/>
      <c r="F42" s="571"/>
      <c r="G42" s="571"/>
      <c r="H42" s="571"/>
      <c r="I42" s="571"/>
      <c r="J42" s="571"/>
      <c r="K42" s="571"/>
      <c r="L42" s="571"/>
      <c r="M42" s="571"/>
      <c r="N42" s="571"/>
      <c r="O42" s="571"/>
      <c r="P42" s="571"/>
      <c r="Q42" s="571"/>
      <c r="R42" s="571"/>
      <c r="S42" s="571"/>
      <c r="T42" s="634"/>
      <c r="U42" s="634"/>
      <c r="V42" s="585">
        <f t="shared" si="2"/>
        <v>0</v>
      </c>
    </row>
    <row r="43" spans="1:22" s="550" customFormat="1" ht="18.75">
      <c r="A43" s="569"/>
      <c r="B43" s="593"/>
      <c r="C43" s="633"/>
      <c r="D43" s="571"/>
      <c r="E43" s="571"/>
      <c r="F43" s="571"/>
      <c r="G43" s="571"/>
      <c r="H43" s="571"/>
      <c r="I43" s="571"/>
      <c r="J43" s="571"/>
      <c r="K43" s="571"/>
      <c r="L43" s="571"/>
      <c r="M43" s="571"/>
      <c r="N43" s="571"/>
      <c r="O43" s="571"/>
      <c r="P43" s="571"/>
      <c r="Q43" s="571"/>
      <c r="R43" s="571"/>
      <c r="S43" s="571"/>
      <c r="T43" s="571">
        <v>30</v>
      </c>
      <c r="U43" s="571"/>
      <c r="V43" s="585">
        <f t="shared" si="2"/>
        <v>0</v>
      </c>
    </row>
    <row r="44" spans="1:22" s="550" customFormat="1" ht="18.75">
      <c r="A44" s="569"/>
      <c r="B44" s="593"/>
      <c r="C44" s="633"/>
      <c r="D44" s="571"/>
      <c r="E44" s="571"/>
      <c r="F44" s="571"/>
      <c r="G44" s="571"/>
      <c r="H44" s="571"/>
      <c r="I44" s="571"/>
      <c r="J44" s="571"/>
      <c r="K44" s="571"/>
      <c r="L44" s="571"/>
      <c r="M44" s="571"/>
      <c r="N44" s="571"/>
      <c r="O44" s="571"/>
      <c r="P44" s="571"/>
      <c r="Q44" s="571"/>
      <c r="R44" s="571"/>
      <c r="S44" s="571"/>
      <c r="T44" s="571"/>
      <c r="U44" s="571">
        <v>500</v>
      </c>
      <c r="V44" s="585">
        <f t="shared" si="2"/>
        <v>0</v>
      </c>
    </row>
    <row r="45" spans="1:22" s="550" customFormat="1" ht="18.75">
      <c r="A45" s="569"/>
      <c r="B45" s="593"/>
      <c r="C45" s="633"/>
      <c r="D45" s="571"/>
      <c r="E45" s="571"/>
      <c r="F45" s="571"/>
      <c r="G45" s="571"/>
      <c r="H45" s="571"/>
      <c r="I45" s="571"/>
      <c r="J45" s="571"/>
      <c r="K45" s="571"/>
      <c r="L45" s="571"/>
      <c r="M45" s="571"/>
      <c r="N45" s="571"/>
      <c r="O45" s="571"/>
      <c r="P45" s="571"/>
      <c r="Q45" s="571"/>
      <c r="R45" s="571"/>
      <c r="S45" s="571"/>
      <c r="T45" s="571">
        <v>35</v>
      </c>
      <c r="U45" s="571">
        <v>185</v>
      </c>
      <c r="V45" s="585">
        <f t="shared" si="2"/>
        <v>0</v>
      </c>
    </row>
    <row r="46" spans="1:22" s="550" customFormat="1" ht="18.75">
      <c r="A46" s="569"/>
      <c r="B46" s="593"/>
      <c r="C46" s="633"/>
      <c r="D46" s="571"/>
      <c r="E46" s="571"/>
      <c r="F46" s="571"/>
      <c r="G46" s="571"/>
      <c r="H46" s="571"/>
      <c r="I46" s="571"/>
      <c r="J46" s="571"/>
      <c r="K46" s="571"/>
      <c r="L46" s="571"/>
      <c r="M46" s="571"/>
      <c r="N46" s="571"/>
      <c r="O46" s="571"/>
      <c r="P46" s="571"/>
      <c r="Q46" s="571"/>
      <c r="R46" s="571"/>
      <c r="S46" s="571"/>
      <c r="T46" s="571">
        <v>230</v>
      </c>
      <c r="U46" s="571">
        <v>10865</v>
      </c>
      <c r="V46" s="585">
        <f t="shared" si="2"/>
        <v>0</v>
      </c>
    </row>
    <row r="47" spans="1:22" s="550" customFormat="1" ht="18.75">
      <c r="A47" s="569"/>
      <c r="B47" s="593"/>
      <c r="C47" s="633"/>
      <c r="D47" s="571"/>
      <c r="E47" s="571"/>
      <c r="F47" s="571"/>
      <c r="G47" s="571"/>
      <c r="H47" s="571"/>
      <c r="I47" s="571"/>
      <c r="J47" s="571"/>
      <c r="K47" s="571"/>
      <c r="L47" s="571"/>
      <c r="M47" s="571"/>
      <c r="N47" s="571"/>
      <c r="O47" s="571"/>
      <c r="P47" s="571"/>
      <c r="Q47" s="571"/>
      <c r="R47" s="571"/>
      <c r="S47" s="571"/>
      <c r="T47" s="571"/>
      <c r="U47" s="571">
        <v>1085</v>
      </c>
      <c r="V47" s="585">
        <f t="shared" si="2"/>
        <v>0</v>
      </c>
    </row>
    <row r="48" spans="1:22" s="550" customFormat="1" ht="18.75">
      <c r="A48" s="569"/>
      <c r="B48" s="632"/>
      <c r="C48" s="633"/>
      <c r="D48" s="571"/>
      <c r="E48" s="571"/>
      <c r="F48" s="571"/>
      <c r="G48" s="571"/>
      <c r="H48" s="571"/>
      <c r="I48" s="571"/>
      <c r="J48" s="571"/>
      <c r="K48" s="571"/>
      <c r="L48" s="571"/>
      <c r="M48" s="571"/>
      <c r="N48" s="571"/>
      <c r="O48" s="571"/>
      <c r="P48" s="571"/>
      <c r="Q48" s="571"/>
      <c r="R48" s="571"/>
      <c r="S48" s="571"/>
      <c r="T48" s="634">
        <v>30</v>
      </c>
      <c r="U48" s="634">
        <v>29</v>
      </c>
      <c r="V48" s="585">
        <f t="shared" si="2"/>
        <v>0</v>
      </c>
    </row>
    <row r="49" spans="1:22" s="550" customFormat="1" ht="18.75">
      <c r="A49" s="569"/>
      <c r="B49" s="593"/>
      <c r="C49" s="633"/>
      <c r="D49" s="571"/>
      <c r="E49" s="571"/>
      <c r="F49" s="571"/>
      <c r="G49" s="571"/>
      <c r="H49" s="571"/>
      <c r="I49" s="571"/>
      <c r="J49" s="571"/>
      <c r="K49" s="571"/>
      <c r="L49" s="571"/>
      <c r="M49" s="571"/>
      <c r="N49" s="571"/>
      <c r="O49" s="571"/>
      <c r="P49" s="571"/>
      <c r="Q49" s="571"/>
      <c r="R49" s="571"/>
      <c r="S49" s="571"/>
      <c r="T49" s="571">
        <v>30</v>
      </c>
      <c r="U49" s="571">
        <v>29</v>
      </c>
      <c r="V49" s="585">
        <f t="shared" si="2"/>
        <v>0</v>
      </c>
    </row>
    <row r="50" spans="1:22" s="562" customFormat="1" ht="18.75">
      <c r="A50" s="563"/>
      <c r="B50" s="592"/>
      <c r="C50" s="565"/>
      <c r="D50" s="565"/>
      <c r="E50" s="565"/>
      <c r="F50" s="565"/>
      <c r="G50" s="565"/>
      <c r="H50" s="565"/>
      <c r="I50" s="565"/>
      <c r="J50" s="565"/>
      <c r="K50" s="565"/>
      <c r="L50" s="565"/>
      <c r="M50" s="565"/>
      <c r="N50" s="565"/>
      <c r="O50" s="565"/>
      <c r="P50" s="565"/>
      <c r="Q50" s="565"/>
      <c r="R50" s="565"/>
      <c r="S50" s="565"/>
      <c r="T50" s="565">
        <f>SUM(T51:T79)</f>
        <v>15320</v>
      </c>
      <c r="U50" s="565">
        <f>SUM(U51:U79)</f>
        <v>1551</v>
      </c>
      <c r="V50" s="585">
        <f t="shared" si="2"/>
        <v>0</v>
      </c>
    </row>
    <row r="51" spans="1:22" s="550" customFormat="1" ht="18.75">
      <c r="A51" s="569"/>
      <c r="B51" s="593"/>
      <c r="C51" s="633"/>
      <c r="D51" s="571"/>
      <c r="E51" s="571"/>
      <c r="F51" s="571"/>
      <c r="G51" s="571"/>
      <c r="H51" s="571"/>
      <c r="I51" s="571"/>
      <c r="J51" s="571"/>
      <c r="K51" s="571"/>
      <c r="L51" s="571"/>
      <c r="M51" s="571"/>
      <c r="N51" s="571"/>
      <c r="O51" s="571"/>
      <c r="P51" s="571"/>
      <c r="Q51" s="571"/>
      <c r="R51" s="571"/>
      <c r="S51" s="571"/>
      <c r="T51" s="571"/>
      <c r="U51" s="571"/>
      <c r="V51" s="585">
        <f t="shared" si="2"/>
        <v>0</v>
      </c>
    </row>
    <row r="52" spans="1:22" s="550" customFormat="1" ht="18.75">
      <c r="A52" s="569"/>
      <c r="B52" s="593"/>
      <c r="C52" s="633"/>
      <c r="D52" s="571"/>
      <c r="E52" s="571"/>
      <c r="F52" s="571"/>
      <c r="G52" s="571"/>
      <c r="H52" s="571"/>
      <c r="I52" s="571"/>
      <c r="J52" s="571"/>
      <c r="K52" s="571"/>
      <c r="L52" s="571"/>
      <c r="M52" s="571"/>
      <c r="N52" s="571"/>
      <c r="O52" s="571"/>
      <c r="P52" s="571"/>
      <c r="Q52" s="571"/>
      <c r="R52" s="571"/>
      <c r="S52" s="571"/>
      <c r="T52" s="571"/>
      <c r="U52" s="571"/>
      <c r="V52" s="585">
        <f t="shared" si="2"/>
        <v>0</v>
      </c>
    </row>
    <row r="53" spans="1:22" s="550" customFormat="1" ht="18.75">
      <c r="A53" s="569"/>
      <c r="B53" s="593"/>
      <c r="C53" s="633"/>
      <c r="D53" s="571"/>
      <c r="E53" s="571"/>
      <c r="F53" s="571"/>
      <c r="G53" s="571"/>
      <c r="H53" s="571"/>
      <c r="I53" s="571"/>
      <c r="J53" s="571"/>
      <c r="K53" s="571"/>
      <c r="L53" s="571"/>
      <c r="M53" s="571"/>
      <c r="N53" s="571"/>
      <c r="O53" s="571"/>
      <c r="P53" s="571"/>
      <c r="Q53" s="571"/>
      <c r="R53" s="571"/>
      <c r="S53" s="571"/>
      <c r="T53" s="571"/>
      <c r="U53" s="571"/>
      <c r="V53" s="585">
        <f t="shared" si="2"/>
        <v>0</v>
      </c>
    </row>
    <row r="54" spans="1:22" s="550" customFormat="1" ht="18.75">
      <c r="A54" s="569"/>
      <c r="B54" s="593"/>
      <c r="C54" s="633"/>
      <c r="D54" s="571"/>
      <c r="E54" s="571"/>
      <c r="F54" s="571"/>
      <c r="G54" s="571"/>
      <c r="H54" s="571"/>
      <c r="I54" s="571"/>
      <c r="J54" s="571"/>
      <c r="K54" s="571"/>
      <c r="L54" s="571"/>
      <c r="M54" s="571"/>
      <c r="N54" s="571"/>
      <c r="O54" s="571"/>
      <c r="P54" s="571"/>
      <c r="Q54" s="571"/>
      <c r="R54" s="571"/>
      <c r="S54" s="571"/>
      <c r="T54" s="571"/>
      <c r="U54" s="571"/>
      <c r="V54" s="585">
        <f t="shared" si="2"/>
        <v>0</v>
      </c>
    </row>
    <row r="55" spans="1:22" s="550" customFormat="1" ht="18.75">
      <c r="A55" s="569"/>
      <c r="B55" s="593"/>
      <c r="C55" s="633"/>
      <c r="D55" s="571"/>
      <c r="E55" s="571"/>
      <c r="F55" s="571"/>
      <c r="G55" s="571"/>
      <c r="H55" s="571"/>
      <c r="I55" s="571"/>
      <c r="J55" s="571"/>
      <c r="K55" s="571"/>
      <c r="L55" s="571"/>
      <c r="M55" s="571"/>
      <c r="N55" s="571"/>
      <c r="O55" s="571"/>
      <c r="P55" s="571"/>
      <c r="Q55" s="571"/>
      <c r="R55" s="571"/>
      <c r="S55" s="571"/>
      <c r="T55" s="571"/>
      <c r="U55" s="571"/>
      <c r="V55" s="585">
        <f t="shared" si="2"/>
        <v>0</v>
      </c>
    </row>
    <row r="56" spans="1:22" s="550" customFormat="1" ht="18.75">
      <c r="A56" s="569"/>
      <c r="B56" s="593"/>
      <c r="C56" s="633"/>
      <c r="D56" s="571"/>
      <c r="E56" s="571"/>
      <c r="F56" s="571"/>
      <c r="G56" s="571"/>
      <c r="H56" s="571"/>
      <c r="I56" s="571"/>
      <c r="J56" s="571"/>
      <c r="K56" s="571"/>
      <c r="L56" s="571"/>
      <c r="M56" s="571"/>
      <c r="N56" s="571"/>
      <c r="O56" s="571"/>
      <c r="P56" s="571"/>
      <c r="Q56" s="571"/>
      <c r="R56" s="571"/>
      <c r="S56" s="571"/>
      <c r="T56" s="571">
        <v>160</v>
      </c>
      <c r="U56" s="571"/>
      <c r="V56" s="585">
        <f t="shared" si="2"/>
        <v>0</v>
      </c>
    </row>
    <row r="57" spans="1:22" s="550" customFormat="1" ht="18.75">
      <c r="A57" s="569"/>
      <c r="B57" s="593"/>
      <c r="C57" s="633"/>
      <c r="D57" s="571"/>
      <c r="E57" s="571"/>
      <c r="F57" s="571"/>
      <c r="G57" s="571"/>
      <c r="H57" s="571"/>
      <c r="I57" s="571"/>
      <c r="J57" s="571"/>
      <c r="K57" s="571"/>
      <c r="L57" s="571"/>
      <c r="M57" s="571"/>
      <c r="N57" s="571"/>
      <c r="O57" s="571"/>
      <c r="P57" s="571"/>
      <c r="Q57" s="571"/>
      <c r="R57" s="571"/>
      <c r="S57" s="571"/>
      <c r="T57" s="571"/>
      <c r="U57" s="571"/>
      <c r="V57" s="585">
        <f t="shared" si="2"/>
        <v>0</v>
      </c>
    </row>
    <row r="58" spans="1:22" s="550" customFormat="1" ht="18.75">
      <c r="A58" s="569"/>
      <c r="B58" s="593"/>
      <c r="C58" s="633"/>
      <c r="D58" s="571"/>
      <c r="E58" s="571"/>
      <c r="F58" s="571"/>
      <c r="G58" s="571"/>
      <c r="H58" s="571"/>
      <c r="I58" s="571"/>
      <c r="J58" s="571"/>
      <c r="K58" s="571"/>
      <c r="L58" s="571"/>
      <c r="M58" s="571"/>
      <c r="N58" s="571"/>
      <c r="O58" s="571"/>
      <c r="P58" s="571"/>
      <c r="Q58" s="571"/>
      <c r="R58" s="571"/>
      <c r="S58" s="571"/>
      <c r="T58" s="571"/>
      <c r="U58" s="571"/>
      <c r="V58" s="585">
        <f t="shared" si="2"/>
        <v>0</v>
      </c>
    </row>
    <row r="59" spans="1:22" s="550" customFormat="1" ht="18.75">
      <c r="A59" s="569"/>
      <c r="B59" s="593"/>
      <c r="C59" s="633"/>
      <c r="D59" s="571"/>
      <c r="E59" s="571"/>
      <c r="F59" s="571"/>
      <c r="G59" s="571"/>
      <c r="H59" s="571"/>
      <c r="I59" s="571"/>
      <c r="J59" s="571"/>
      <c r="K59" s="571"/>
      <c r="L59" s="571"/>
      <c r="M59" s="571"/>
      <c r="N59" s="571"/>
      <c r="O59" s="571"/>
      <c r="P59" s="571"/>
      <c r="Q59" s="571"/>
      <c r="R59" s="571"/>
      <c r="S59" s="571"/>
      <c r="T59" s="571">
        <v>433</v>
      </c>
      <c r="U59" s="571"/>
      <c r="V59" s="585">
        <f t="shared" si="2"/>
        <v>0</v>
      </c>
    </row>
    <row r="60" spans="1:22" s="550" customFormat="1" ht="18.75">
      <c r="A60" s="569"/>
      <c r="B60" s="593"/>
      <c r="C60" s="633"/>
      <c r="D60" s="571"/>
      <c r="E60" s="571"/>
      <c r="F60" s="571"/>
      <c r="G60" s="571"/>
      <c r="H60" s="571"/>
      <c r="I60" s="571"/>
      <c r="J60" s="571"/>
      <c r="K60" s="571"/>
      <c r="L60" s="571"/>
      <c r="M60" s="571"/>
      <c r="N60" s="571"/>
      <c r="O60" s="571"/>
      <c r="P60" s="571"/>
      <c r="Q60" s="571"/>
      <c r="R60" s="571"/>
      <c r="S60" s="571"/>
      <c r="T60" s="571"/>
      <c r="U60" s="571"/>
      <c r="V60" s="585">
        <f t="shared" si="2"/>
        <v>0</v>
      </c>
    </row>
    <row r="61" spans="1:22" s="550" customFormat="1" ht="18.75">
      <c r="A61" s="569"/>
      <c r="B61" s="593"/>
      <c r="C61" s="633"/>
      <c r="D61" s="571"/>
      <c r="E61" s="571"/>
      <c r="F61" s="571"/>
      <c r="G61" s="571"/>
      <c r="H61" s="571"/>
      <c r="I61" s="571"/>
      <c r="J61" s="571"/>
      <c r="K61" s="571"/>
      <c r="L61" s="571"/>
      <c r="M61" s="571"/>
      <c r="N61" s="571"/>
      <c r="O61" s="571"/>
      <c r="P61" s="571"/>
      <c r="Q61" s="571"/>
      <c r="R61" s="571"/>
      <c r="S61" s="571"/>
      <c r="T61" s="571"/>
      <c r="U61" s="571"/>
      <c r="V61" s="585">
        <f t="shared" si="2"/>
        <v>0</v>
      </c>
    </row>
    <row r="62" spans="1:22" s="550" customFormat="1" ht="18.75">
      <c r="A62" s="569"/>
      <c r="B62" s="593"/>
      <c r="C62" s="633"/>
      <c r="D62" s="571"/>
      <c r="E62" s="571"/>
      <c r="F62" s="571"/>
      <c r="G62" s="571"/>
      <c r="H62" s="571"/>
      <c r="I62" s="571"/>
      <c r="J62" s="571"/>
      <c r="K62" s="571"/>
      <c r="L62" s="571"/>
      <c r="M62" s="571"/>
      <c r="N62" s="571"/>
      <c r="O62" s="571"/>
      <c r="P62" s="571"/>
      <c r="Q62" s="571"/>
      <c r="R62" s="571"/>
      <c r="S62" s="571"/>
      <c r="T62" s="571"/>
      <c r="U62" s="571"/>
      <c r="V62" s="585">
        <f t="shared" si="2"/>
        <v>0</v>
      </c>
    </row>
    <row r="63" spans="1:22" s="550" customFormat="1" ht="18.75">
      <c r="A63" s="569"/>
      <c r="B63" s="593"/>
      <c r="C63" s="633"/>
      <c r="D63" s="571"/>
      <c r="E63" s="571"/>
      <c r="F63" s="571"/>
      <c r="G63" s="571"/>
      <c r="H63" s="571"/>
      <c r="I63" s="571"/>
      <c r="J63" s="571"/>
      <c r="K63" s="571"/>
      <c r="L63" s="571"/>
      <c r="M63" s="571"/>
      <c r="N63" s="571"/>
      <c r="O63" s="571"/>
      <c r="P63" s="571"/>
      <c r="Q63" s="571"/>
      <c r="R63" s="571"/>
      <c r="S63" s="571"/>
      <c r="T63" s="571"/>
      <c r="U63" s="571"/>
      <c r="V63" s="585">
        <f t="shared" si="2"/>
        <v>0</v>
      </c>
    </row>
    <row r="64" spans="1:22" s="550" customFormat="1" ht="18.75">
      <c r="A64" s="569"/>
      <c r="B64" s="593"/>
      <c r="C64" s="633"/>
      <c r="D64" s="571"/>
      <c r="E64" s="571"/>
      <c r="F64" s="571"/>
      <c r="G64" s="571"/>
      <c r="H64" s="571"/>
      <c r="I64" s="571"/>
      <c r="J64" s="571"/>
      <c r="K64" s="571"/>
      <c r="L64" s="571"/>
      <c r="M64" s="571"/>
      <c r="N64" s="571"/>
      <c r="O64" s="571"/>
      <c r="P64" s="571"/>
      <c r="Q64" s="571"/>
      <c r="R64" s="571"/>
      <c r="S64" s="571"/>
      <c r="T64" s="571">
        <v>20</v>
      </c>
      <c r="U64" s="571"/>
      <c r="V64" s="585">
        <f t="shared" si="2"/>
        <v>0</v>
      </c>
    </row>
    <row r="65" spans="1:22" s="550" customFormat="1" ht="18.75">
      <c r="A65" s="569"/>
      <c r="B65" s="593"/>
      <c r="C65" s="633"/>
      <c r="D65" s="571"/>
      <c r="E65" s="571"/>
      <c r="F65" s="571"/>
      <c r="G65" s="571"/>
      <c r="H65" s="571"/>
      <c r="I65" s="571"/>
      <c r="J65" s="571"/>
      <c r="K65" s="571"/>
      <c r="L65" s="571"/>
      <c r="M65" s="571"/>
      <c r="N65" s="571"/>
      <c r="O65" s="571"/>
      <c r="P65" s="571"/>
      <c r="Q65" s="571"/>
      <c r="R65" s="571"/>
      <c r="S65" s="571"/>
      <c r="T65" s="571"/>
      <c r="U65" s="571">
        <v>546</v>
      </c>
      <c r="V65" s="585">
        <f t="shared" si="2"/>
        <v>0</v>
      </c>
    </row>
    <row r="66" spans="1:22" s="550" customFormat="1" ht="18.75">
      <c r="A66" s="569"/>
      <c r="B66" s="593"/>
      <c r="C66" s="633"/>
      <c r="D66" s="571"/>
      <c r="E66" s="571"/>
      <c r="F66" s="571"/>
      <c r="G66" s="571"/>
      <c r="H66" s="571"/>
      <c r="I66" s="571"/>
      <c r="J66" s="571"/>
      <c r="K66" s="571"/>
      <c r="L66" s="571"/>
      <c r="M66" s="571"/>
      <c r="N66" s="571"/>
      <c r="O66" s="571"/>
      <c r="P66" s="571"/>
      <c r="Q66" s="571"/>
      <c r="R66" s="571"/>
      <c r="S66" s="571"/>
      <c r="T66" s="571"/>
      <c r="U66" s="571"/>
      <c r="V66" s="585">
        <f t="shared" si="2"/>
        <v>0</v>
      </c>
    </row>
    <row r="67" spans="1:22" s="550" customFormat="1" ht="18.75">
      <c r="A67" s="569"/>
      <c r="B67" s="593"/>
      <c r="C67" s="633"/>
      <c r="D67" s="571"/>
      <c r="E67" s="571"/>
      <c r="F67" s="571"/>
      <c r="G67" s="571"/>
      <c r="H67" s="571"/>
      <c r="I67" s="571"/>
      <c r="J67" s="571"/>
      <c r="K67" s="571"/>
      <c r="L67" s="571"/>
      <c r="M67" s="571"/>
      <c r="N67" s="571"/>
      <c r="O67" s="571"/>
      <c r="P67" s="571"/>
      <c r="Q67" s="571"/>
      <c r="R67" s="571"/>
      <c r="S67" s="571"/>
      <c r="T67" s="571"/>
      <c r="U67" s="571"/>
      <c r="V67" s="585">
        <f t="shared" si="2"/>
        <v>0</v>
      </c>
    </row>
    <row r="68" spans="1:22" s="550" customFormat="1" ht="18.75">
      <c r="A68" s="569"/>
      <c r="B68" s="593"/>
      <c r="C68" s="633"/>
      <c r="D68" s="571"/>
      <c r="E68" s="571"/>
      <c r="F68" s="571"/>
      <c r="G68" s="571"/>
      <c r="H68" s="571"/>
      <c r="I68" s="571"/>
      <c r="J68" s="571"/>
      <c r="K68" s="571"/>
      <c r="L68" s="571"/>
      <c r="M68" s="571"/>
      <c r="N68" s="571"/>
      <c r="O68" s="571"/>
      <c r="P68" s="571"/>
      <c r="Q68" s="571"/>
      <c r="R68" s="571"/>
      <c r="S68" s="571"/>
      <c r="T68" s="571"/>
      <c r="U68" s="571"/>
      <c r="V68" s="585">
        <f t="shared" si="2"/>
        <v>0</v>
      </c>
    </row>
    <row r="69" spans="1:22" s="550" customFormat="1" ht="18.75">
      <c r="A69" s="569"/>
      <c r="B69" s="593"/>
      <c r="C69" s="633"/>
      <c r="D69" s="571"/>
      <c r="E69" s="571"/>
      <c r="F69" s="571"/>
      <c r="G69" s="571"/>
      <c r="H69" s="571"/>
      <c r="I69" s="571"/>
      <c r="J69" s="571"/>
      <c r="K69" s="571"/>
      <c r="L69" s="571"/>
      <c r="M69" s="571"/>
      <c r="N69" s="571"/>
      <c r="O69" s="571"/>
      <c r="P69" s="571"/>
      <c r="Q69" s="571"/>
      <c r="R69" s="571"/>
      <c r="S69" s="571"/>
      <c r="T69" s="571"/>
      <c r="U69" s="571"/>
      <c r="V69" s="585">
        <f t="shared" si="2"/>
        <v>0</v>
      </c>
    </row>
    <row r="70" spans="1:22" s="550" customFormat="1" ht="18.75">
      <c r="A70" s="569"/>
      <c r="B70" s="593"/>
      <c r="C70" s="633"/>
      <c r="D70" s="571"/>
      <c r="E70" s="571"/>
      <c r="F70" s="571"/>
      <c r="G70" s="571"/>
      <c r="H70" s="571"/>
      <c r="I70" s="571"/>
      <c r="J70" s="571"/>
      <c r="K70" s="571"/>
      <c r="L70" s="571"/>
      <c r="M70" s="571"/>
      <c r="N70" s="571"/>
      <c r="O70" s="571"/>
      <c r="P70" s="571"/>
      <c r="Q70" s="571"/>
      <c r="R70" s="571"/>
      <c r="S70" s="571"/>
      <c r="T70" s="571"/>
      <c r="U70" s="571"/>
      <c r="V70" s="585">
        <f t="shared" si="2"/>
        <v>0</v>
      </c>
    </row>
    <row r="71" spans="1:22" s="550" customFormat="1" ht="18.75">
      <c r="A71" s="569"/>
      <c r="B71" s="593"/>
      <c r="C71" s="633"/>
      <c r="D71" s="571"/>
      <c r="E71" s="571"/>
      <c r="F71" s="571"/>
      <c r="G71" s="571"/>
      <c r="H71" s="571"/>
      <c r="I71" s="571"/>
      <c r="J71" s="571"/>
      <c r="K71" s="571"/>
      <c r="L71" s="571"/>
      <c r="M71" s="571"/>
      <c r="N71" s="571"/>
      <c r="O71" s="571"/>
      <c r="P71" s="571"/>
      <c r="Q71" s="571"/>
      <c r="R71" s="571"/>
      <c r="S71" s="571"/>
      <c r="T71" s="571"/>
      <c r="U71" s="571"/>
      <c r="V71" s="585">
        <f t="shared" si="2"/>
        <v>0</v>
      </c>
    </row>
    <row r="72" spans="1:22" s="550" customFormat="1" ht="18.75">
      <c r="A72" s="569"/>
      <c r="B72" s="632"/>
      <c r="C72" s="633"/>
      <c r="D72" s="571"/>
      <c r="E72" s="634"/>
      <c r="F72" s="634"/>
      <c r="G72" s="634"/>
      <c r="H72" s="634"/>
      <c r="I72" s="634"/>
      <c r="J72" s="634"/>
      <c r="K72" s="634"/>
      <c r="L72" s="634"/>
      <c r="M72" s="634"/>
      <c r="N72" s="634"/>
      <c r="O72" s="634"/>
      <c r="P72" s="634"/>
      <c r="Q72" s="634"/>
      <c r="R72" s="634"/>
      <c r="S72" s="634"/>
      <c r="T72" s="634"/>
      <c r="U72" s="634"/>
      <c r="V72" s="585">
        <f t="shared" si="2"/>
        <v>0</v>
      </c>
    </row>
    <row r="73" spans="1:22" s="550" customFormat="1" ht="28.5" customHeight="1">
      <c r="A73" s="569"/>
      <c r="B73" s="632"/>
      <c r="C73" s="633"/>
      <c r="D73" s="571"/>
      <c r="E73" s="634"/>
      <c r="F73" s="634"/>
      <c r="G73" s="634"/>
      <c r="H73" s="634"/>
      <c r="I73" s="634"/>
      <c r="J73" s="634"/>
      <c r="K73" s="634"/>
      <c r="L73" s="634"/>
      <c r="M73" s="634"/>
      <c r="N73" s="634"/>
      <c r="O73" s="634"/>
      <c r="P73" s="634"/>
      <c r="Q73" s="634"/>
      <c r="R73" s="634"/>
      <c r="S73" s="634"/>
      <c r="T73" s="634"/>
      <c r="U73" s="634"/>
      <c r="V73" s="585">
        <f t="shared" si="2"/>
        <v>0</v>
      </c>
    </row>
    <row r="74" spans="1:22" s="550" customFormat="1" ht="26.25" customHeight="1">
      <c r="A74" s="569"/>
      <c r="B74" s="632"/>
      <c r="C74" s="633"/>
      <c r="D74" s="571"/>
      <c r="E74" s="634"/>
      <c r="F74" s="634"/>
      <c r="G74" s="634"/>
      <c r="H74" s="634"/>
      <c r="I74" s="634"/>
      <c r="J74" s="634"/>
      <c r="K74" s="634"/>
      <c r="L74" s="634"/>
      <c r="M74" s="634"/>
      <c r="N74" s="634"/>
      <c r="O74" s="634"/>
      <c r="P74" s="634"/>
      <c r="Q74" s="634"/>
      <c r="R74" s="634"/>
      <c r="S74" s="634"/>
      <c r="T74" s="634"/>
      <c r="U74" s="634"/>
      <c r="V74" s="585">
        <f t="shared" si="2"/>
        <v>0</v>
      </c>
    </row>
    <row r="75" spans="1:22" s="550" customFormat="1" ht="18.75">
      <c r="A75" s="569"/>
      <c r="B75" s="632"/>
      <c r="C75" s="633"/>
      <c r="D75" s="571"/>
      <c r="E75" s="634"/>
      <c r="F75" s="634"/>
      <c r="G75" s="634"/>
      <c r="H75" s="634"/>
      <c r="I75" s="634"/>
      <c r="J75" s="634"/>
      <c r="K75" s="634"/>
      <c r="L75" s="634"/>
      <c r="M75" s="634"/>
      <c r="N75" s="634"/>
      <c r="O75" s="634"/>
      <c r="P75" s="634"/>
      <c r="Q75" s="634"/>
      <c r="R75" s="634"/>
      <c r="S75" s="634"/>
      <c r="T75" s="634"/>
      <c r="U75" s="634">
        <v>29</v>
      </c>
      <c r="V75" s="585">
        <f t="shared" si="2"/>
        <v>0</v>
      </c>
    </row>
    <row r="76" spans="1:22" s="550" customFormat="1" ht="48" customHeight="1">
      <c r="A76" s="569"/>
      <c r="B76" s="632"/>
      <c r="C76" s="633"/>
      <c r="D76" s="571"/>
      <c r="E76" s="634"/>
      <c r="F76" s="634"/>
      <c r="G76" s="634"/>
      <c r="H76" s="634"/>
      <c r="I76" s="634"/>
      <c r="J76" s="634"/>
      <c r="K76" s="634"/>
      <c r="L76" s="634"/>
      <c r="M76" s="634"/>
      <c r="N76" s="634"/>
      <c r="O76" s="634"/>
      <c r="P76" s="634"/>
      <c r="Q76" s="634"/>
      <c r="R76" s="634"/>
      <c r="S76" s="634"/>
      <c r="T76" s="634"/>
      <c r="U76" s="634">
        <v>976</v>
      </c>
      <c r="V76" s="585">
        <f t="shared" ref="V76:V92" si="3">D76-E76-F76-G76-H76-I76-J76-K76-L76-M76-N76-Q76-R76-S76</f>
        <v>0</v>
      </c>
    </row>
    <row r="77" spans="1:22" s="550" customFormat="1" ht="18.75">
      <c r="A77" s="569"/>
      <c r="B77" s="632"/>
      <c r="C77" s="633"/>
      <c r="D77" s="571"/>
      <c r="E77" s="634"/>
      <c r="F77" s="634"/>
      <c r="G77" s="634"/>
      <c r="H77" s="634"/>
      <c r="I77" s="634"/>
      <c r="J77" s="634"/>
      <c r="K77" s="634"/>
      <c r="L77" s="634"/>
      <c r="M77" s="634"/>
      <c r="N77" s="634"/>
      <c r="O77" s="634"/>
      <c r="P77" s="634"/>
      <c r="Q77" s="634"/>
      <c r="R77" s="634"/>
      <c r="S77" s="634"/>
      <c r="T77" s="634"/>
      <c r="U77" s="634"/>
      <c r="V77" s="585">
        <f t="shared" si="3"/>
        <v>0</v>
      </c>
    </row>
    <row r="78" spans="1:22" s="550" customFormat="1" ht="18.75">
      <c r="A78" s="569"/>
      <c r="B78" s="632"/>
      <c r="C78" s="633"/>
      <c r="D78" s="571"/>
      <c r="E78" s="634"/>
      <c r="F78" s="634"/>
      <c r="G78" s="634"/>
      <c r="H78" s="634"/>
      <c r="I78" s="634"/>
      <c r="J78" s="634"/>
      <c r="K78" s="634"/>
      <c r="L78" s="634"/>
      <c r="M78" s="634"/>
      <c r="N78" s="634"/>
      <c r="O78" s="634"/>
      <c r="P78" s="634"/>
      <c r="Q78" s="634"/>
      <c r="R78" s="634"/>
      <c r="S78" s="634"/>
      <c r="T78" s="634"/>
      <c r="U78" s="634"/>
      <c r="V78" s="585">
        <f t="shared" si="3"/>
        <v>0</v>
      </c>
    </row>
    <row r="79" spans="1:22" s="550" customFormat="1" ht="18.75">
      <c r="A79" s="569"/>
      <c r="B79" s="632"/>
      <c r="C79" s="633"/>
      <c r="D79" s="571"/>
      <c r="E79" s="634"/>
      <c r="F79" s="634"/>
      <c r="G79" s="634"/>
      <c r="H79" s="634"/>
      <c r="I79" s="634"/>
      <c r="J79" s="634"/>
      <c r="K79" s="634"/>
      <c r="L79" s="634"/>
      <c r="M79" s="634"/>
      <c r="N79" s="634"/>
      <c r="O79" s="634"/>
      <c r="P79" s="634"/>
      <c r="Q79" s="634"/>
      <c r="R79" s="634"/>
      <c r="S79" s="634"/>
      <c r="T79" s="634">
        <f>SUM(T80:T91)</f>
        <v>14707</v>
      </c>
      <c r="U79" s="634">
        <f>SUM(U80:U91)</f>
        <v>0</v>
      </c>
      <c r="V79" s="585">
        <f t="shared" si="3"/>
        <v>0</v>
      </c>
    </row>
    <row r="80" spans="1:22" s="550" customFormat="1" ht="18.75">
      <c r="A80" s="636"/>
      <c r="B80" s="632"/>
      <c r="C80" s="633"/>
      <c r="D80" s="571"/>
      <c r="E80" s="571"/>
      <c r="F80" s="571"/>
      <c r="G80" s="571"/>
      <c r="H80" s="571"/>
      <c r="I80" s="571"/>
      <c r="J80" s="571"/>
      <c r="K80" s="571"/>
      <c r="L80" s="571"/>
      <c r="M80" s="571"/>
      <c r="N80" s="571"/>
      <c r="O80" s="571"/>
      <c r="P80" s="571"/>
      <c r="Q80" s="571"/>
      <c r="R80" s="571"/>
      <c r="S80" s="634"/>
      <c r="T80" s="634"/>
      <c r="U80" s="634"/>
      <c r="V80" s="585">
        <f t="shared" si="3"/>
        <v>0</v>
      </c>
    </row>
    <row r="81" spans="1:22" s="550" customFormat="1" ht="18.75">
      <c r="A81" s="636"/>
      <c r="B81" s="632"/>
      <c r="C81" s="633"/>
      <c r="D81" s="571"/>
      <c r="E81" s="571"/>
      <c r="F81" s="571"/>
      <c r="G81" s="571"/>
      <c r="H81" s="571"/>
      <c r="I81" s="571"/>
      <c r="J81" s="571"/>
      <c r="K81" s="571"/>
      <c r="L81" s="571"/>
      <c r="M81" s="571"/>
      <c r="N81" s="571"/>
      <c r="O81" s="571"/>
      <c r="P81" s="571"/>
      <c r="Q81" s="571"/>
      <c r="R81" s="571"/>
      <c r="S81" s="634"/>
      <c r="T81" s="634"/>
      <c r="U81" s="634"/>
      <c r="V81" s="585">
        <f t="shared" si="3"/>
        <v>0</v>
      </c>
    </row>
    <row r="82" spans="1:22" s="550" customFormat="1" ht="18.75">
      <c r="A82" s="636"/>
      <c r="B82" s="632"/>
      <c r="C82" s="633"/>
      <c r="D82" s="571"/>
      <c r="E82" s="571"/>
      <c r="F82" s="571"/>
      <c r="G82" s="571"/>
      <c r="H82" s="571"/>
      <c r="I82" s="571"/>
      <c r="J82" s="571"/>
      <c r="K82" s="571"/>
      <c r="L82" s="571"/>
      <c r="M82" s="571"/>
      <c r="N82" s="571"/>
      <c r="O82" s="571"/>
      <c r="P82" s="571"/>
      <c r="Q82" s="571"/>
      <c r="R82" s="571"/>
      <c r="S82" s="634"/>
      <c r="T82" s="634">
        <v>3986</v>
      </c>
      <c r="U82" s="634"/>
      <c r="V82" s="585">
        <f t="shared" si="3"/>
        <v>0</v>
      </c>
    </row>
    <row r="83" spans="1:22" s="550" customFormat="1" ht="18.75">
      <c r="A83" s="636"/>
      <c r="B83" s="632"/>
      <c r="C83" s="633"/>
      <c r="D83" s="571"/>
      <c r="E83" s="571"/>
      <c r="F83" s="571"/>
      <c r="G83" s="571"/>
      <c r="H83" s="571"/>
      <c r="I83" s="571"/>
      <c r="J83" s="571"/>
      <c r="K83" s="571"/>
      <c r="L83" s="571"/>
      <c r="M83" s="571"/>
      <c r="N83" s="571"/>
      <c r="O83" s="571"/>
      <c r="P83" s="571"/>
      <c r="Q83" s="571"/>
      <c r="R83" s="571"/>
      <c r="S83" s="634"/>
      <c r="T83" s="634">
        <v>4459</v>
      </c>
      <c r="U83" s="634"/>
      <c r="V83" s="585">
        <f t="shared" si="3"/>
        <v>0</v>
      </c>
    </row>
    <row r="84" spans="1:22" s="550" customFormat="1" ht="18.75">
      <c r="A84" s="636"/>
      <c r="B84" s="632"/>
      <c r="C84" s="633"/>
      <c r="D84" s="571"/>
      <c r="E84" s="571"/>
      <c r="F84" s="571"/>
      <c r="G84" s="571"/>
      <c r="H84" s="571"/>
      <c r="I84" s="571"/>
      <c r="J84" s="571"/>
      <c r="K84" s="571"/>
      <c r="L84" s="571"/>
      <c r="M84" s="571"/>
      <c r="N84" s="571"/>
      <c r="O84" s="571"/>
      <c r="P84" s="571"/>
      <c r="Q84" s="571"/>
      <c r="R84" s="571"/>
      <c r="S84" s="634"/>
      <c r="T84" s="634">
        <v>86</v>
      </c>
      <c r="U84" s="634"/>
      <c r="V84" s="585">
        <f t="shared" si="3"/>
        <v>0</v>
      </c>
    </row>
    <row r="85" spans="1:22" s="550" customFormat="1" ht="18.75">
      <c r="A85" s="636"/>
      <c r="B85" s="632"/>
      <c r="C85" s="633"/>
      <c r="D85" s="571"/>
      <c r="E85" s="571"/>
      <c r="F85" s="571"/>
      <c r="G85" s="571"/>
      <c r="H85" s="571"/>
      <c r="I85" s="571"/>
      <c r="J85" s="571"/>
      <c r="K85" s="571"/>
      <c r="L85" s="571"/>
      <c r="M85" s="571"/>
      <c r="N85" s="571"/>
      <c r="O85" s="571"/>
      <c r="P85" s="571"/>
      <c r="Q85" s="571"/>
      <c r="R85" s="571"/>
      <c r="S85" s="634"/>
      <c r="T85" s="634">
        <v>642</v>
      </c>
      <c r="U85" s="634"/>
      <c r="V85" s="585">
        <f t="shared" si="3"/>
        <v>0</v>
      </c>
    </row>
    <row r="86" spans="1:22" s="550" customFormat="1" ht="18.75">
      <c r="A86" s="636"/>
      <c r="B86" s="632"/>
      <c r="C86" s="633"/>
      <c r="D86" s="571"/>
      <c r="E86" s="571"/>
      <c r="F86" s="571"/>
      <c r="G86" s="571"/>
      <c r="H86" s="571"/>
      <c r="I86" s="571"/>
      <c r="J86" s="571"/>
      <c r="K86" s="571"/>
      <c r="L86" s="571"/>
      <c r="M86" s="571"/>
      <c r="N86" s="571"/>
      <c r="O86" s="571"/>
      <c r="P86" s="571"/>
      <c r="Q86" s="571"/>
      <c r="R86" s="571"/>
      <c r="S86" s="634"/>
      <c r="T86" s="634">
        <v>5534</v>
      </c>
      <c r="U86" s="634"/>
      <c r="V86" s="585">
        <f t="shared" si="3"/>
        <v>0</v>
      </c>
    </row>
    <row r="87" spans="1:22" s="550" customFormat="1" ht="18.75">
      <c r="A87" s="636"/>
      <c r="B87" s="632"/>
      <c r="C87" s="633"/>
      <c r="D87" s="571"/>
      <c r="E87" s="571"/>
      <c r="F87" s="571"/>
      <c r="G87" s="571"/>
      <c r="H87" s="571"/>
      <c r="I87" s="571"/>
      <c r="J87" s="571"/>
      <c r="K87" s="571"/>
      <c r="L87" s="571"/>
      <c r="M87" s="571"/>
      <c r="N87" s="571"/>
      <c r="O87" s="571"/>
      <c r="P87" s="571"/>
      <c r="Q87" s="571"/>
      <c r="R87" s="571"/>
      <c r="S87" s="634"/>
      <c r="T87" s="634"/>
      <c r="U87" s="634"/>
      <c r="V87" s="585">
        <f t="shared" si="3"/>
        <v>0</v>
      </c>
    </row>
    <row r="88" spans="1:22" s="550" customFormat="1" ht="18.75">
      <c r="A88" s="636"/>
      <c r="B88" s="632"/>
      <c r="C88" s="633"/>
      <c r="D88" s="571"/>
      <c r="E88" s="571"/>
      <c r="F88" s="571"/>
      <c r="G88" s="571"/>
      <c r="H88" s="571"/>
      <c r="I88" s="571"/>
      <c r="J88" s="571"/>
      <c r="K88" s="571"/>
      <c r="L88" s="571"/>
      <c r="M88" s="571"/>
      <c r="N88" s="571"/>
      <c r="O88" s="571"/>
      <c r="P88" s="571"/>
      <c r="Q88" s="571"/>
      <c r="R88" s="571"/>
      <c r="S88" s="634"/>
      <c r="T88" s="634"/>
      <c r="U88" s="634"/>
      <c r="V88" s="585">
        <f t="shared" si="3"/>
        <v>0</v>
      </c>
    </row>
    <row r="89" spans="1:22" s="550" customFormat="1" ht="18.75">
      <c r="A89" s="636"/>
      <c r="B89" s="632"/>
      <c r="C89" s="633"/>
      <c r="D89" s="571"/>
      <c r="E89" s="571"/>
      <c r="F89" s="571"/>
      <c r="G89" s="571"/>
      <c r="H89" s="571"/>
      <c r="I89" s="571"/>
      <c r="J89" s="571"/>
      <c r="K89" s="571"/>
      <c r="L89" s="571"/>
      <c r="M89" s="571"/>
      <c r="N89" s="571"/>
      <c r="O89" s="571"/>
      <c r="P89" s="571"/>
      <c r="Q89" s="571"/>
      <c r="R89" s="571"/>
      <c r="S89" s="634"/>
      <c r="T89" s="634"/>
      <c r="U89" s="634"/>
      <c r="V89" s="585">
        <f t="shared" si="3"/>
        <v>0</v>
      </c>
    </row>
    <row r="90" spans="1:22" s="550" customFormat="1" ht="18.75">
      <c r="A90" s="636"/>
      <c r="B90" s="632"/>
      <c r="C90" s="633"/>
      <c r="D90" s="571"/>
      <c r="E90" s="571"/>
      <c r="F90" s="571"/>
      <c r="G90" s="571"/>
      <c r="H90" s="571"/>
      <c r="I90" s="571"/>
      <c r="J90" s="571"/>
      <c r="K90" s="571"/>
      <c r="L90" s="571"/>
      <c r="M90" s="571"/>
      <c r="N90" s="571"/>
      <c r="O90" s="571"/>
      <c r="P90" s="571"/>
      <c r="Q90" s="571"/>
      <c r="R90" s="571"/>
      <c r="S90" s="634"/>
      <c r="T90" s="634"/>
      <c r="U90" s="634"/>
      <c r="V90" s="585">
        <f t="shared" si="3"/>
        <v>0</v>
      </c>
    </row>
    <row r="91" spans="1:22" s="550" customFormat="1" ht="18.75">
      <c r="A91" s="636"/>
      <c r="B91" s="632"/>
      <c r="C91" s="633"/>
      <c r="D91" s="571"/>
      <c r="E91" s="571"/>
      <c r="F91" s="571"/>
      <c r="G91" s="571"/>
      <c r="H91" s="571"/>
      <c r="I91" s="571"/>
      <c r="J91" s="571"/>
      <c r="K91" s="571"/>
      <c r="L91" s="571"/>
      <c r="M91" s="571"/>
      <c r="N91" s="571"/>
      <c r="O91" s="571"/>
      <c r="P91" s="571"/>
      <c r="Q91" s="571"/>
      <c r="R91" s="571"/>
      <c r="S91" s="634"/>
      <c r="T91" s="634"/>
      <c r="U91" s="634"/>
      <c r="V91" s="585">
        <f t="shared" si="3"/>
        <v>0</v>
      </c>
    </row>
    <row r="92" spans="1:22" s="550" customFormat="1" ht="18.75">
      <c r="A92" s="569"/>
      <c r="B92" s="593"/>
      <c r="C92" s="633"/>
      <c r="D92" s="571"/>
      <c r="E92" s="571"/>
      <c r="F92" s="571"/>
      <c r="G92" s="571"/>
      <c r="H92" s="571"/>
      <c r="I92" s="571"/>
      <c r="J92" s="571"/>
      <c r="K92" s="571"/>
      <c r="L92" s="571"/>
      <c r="M92" s="571"/>
      <c r="N92" s="571"/>
      <c r="O92" s="571"/>
      <c r="P92" s="571"/>
      <c r="Q92" s="571"/>
      <c r="R92" s="571"/>
      <c r="S92" s="634"/>
      <c r="T92" s="634"/>
      <c r="U92" s="634"/>
      <c r="V92" s="585">
        <f t="shared" si="3"/>
        <v>0</v>
      </c>
    </row>
    <row r="93" spans="1:22" s="550" customFormat="1" ht="24" customHeight="1">
      <c r="A93" s="569"/>
      <c r="B93" s="632"/>
      <c r="C93" s="633"/>
      <c r="D93" s="571"/>
      <c r="E93" s="634"/>
      <c r="F93" s="634"/>
      <c r="G93" s="634"/>
      <c r="H93" s="634"/>
      <c r="I93" s="634"/>
      <c r="J93" s="634"/>
      <c r="K93" s="634"/>
      <c r="L93" s="634"/>
      <c r="M93" s="634"/>
      <c r="N93" s="634"/>
      <c r="O93" s="634"/>
      <c r="P93" s="634"/>
      <c r="Q93" s="634"/>
      <c r="R93" s="634"/>
      <c r="S93" s="634"/>
      <c r="T93" s="634"/>
      <c r="U93" s="634"/>
      <c r="V93" s="585">
        <f>D93-E93-F93-G93-H93-I93-J93-K93-L93-M93-N93-Q93-R93-S93</f>
        <v>0</v>
      </c>
    </row>
    <row r="94" spans="1:22" s="562" customFormat="1" ht="56.25" hidden="1">
      <c r="A94" s="637" t="s">
        <v>48</v>
      </c>
      <c r="B94" s="638" t="s">
        <v>844</v>
      </c>
      <c r="C94" s="638"/>
      <c r="D94" s="565">
        <f>E94+F94+G94+H94+I94+J94+K94+L94+M94+N94+Q94+R94+S94</f>
        <v>0</v>
      </c>
      <c r="E94" s="639"/>
      <c r="F94" s="639"/>
      <c r="G94" s="639"/>
      <c r="H94" s="639"/>
      <c r="I94" s="639"/>
      <c r="J94" s="639"/>
      <c r="K94" s="639"/>
      <c r="L94" s="639"/>
      <c r="M94" s="639"/>
      <c r="N94" s="639"/>
      <c r="O94" s="639"/>
      <c r="P94" s="639"/>
      <c r="Q94" s="639"/>
      <c r="R94" s="639"/>
      <c r="S94" s="639"/>
      <c r="T94" s="639"/>
      <c r="U94" s="639"/>
    </row>
    <row r="95" spans="1:22" ht="13.5" customHeight="1">
      <c r="A95" s="577"/>
      <c r="B95" s="596"/>
      <c r="C95" s="596"/>
      <c r="D95" s="578"/>
      <c r="E95" s="578"/>
      <c r="F95" s="578"/>
      <c r="G95" s="578"/>
      <c r="H95" s="578"/>
      <c r="I95" s="578"/>
      <c r="J95" s="578"/>
      <c r="K95" s="578"/>
      <c r="L95" s="578"/>
      <c r="M95" s="578"/>
      <c r="N95" s="578"/>
      <c r="O95" s="578"/>
      <c r="P95" s="578"/>
      <c r="Q95" s="578"/>
      <c r="R95" s="578"/>
      <c r="S95" s="578"/>
      <c r="T95" s="578"/>
      <c r="U95" s="578"/>
    </row>
    <row r="96" spans="1:22" ht="11.25" customHeight="1">
      <c r="A96" s="572"/>
      <c r="B96" s="640"/>
      <c r="C96" s="640"/>
      <c r="D96" s="550"/>
      <c r="E96" s="550"/>
      <c r="F96" s="550"/>
      <c r="G96" s="550"/>
      <c r="H96" s="550"/>
      <c r="I96" s="550"/>
      <c r="J96" s="550"/>
      <c r="K96" s="550"/>
      <c r="L96" s="550"/>
      <c r="M96" s="550"/>
      <c r="N96" s="550"/>
      <c r="O96" s="550"/>
      <c r="P96" s="550"/>
      <c r="Q96" s="550"/>
      <c r="R96" s="550"/>
      <c r="S96" s="550"/>
    </row>
    <row r="97" spans="1:19" ht="25.5" customHeight="1">
      <c r="A97" s="572" t="s">
        <v>845</v>
      </c>
      <c r="B97" s="640"/>
      <c r="C97" s="640"/>
      <c r="D97" s="550"/>
      <c r="E97" s="550"/>
      <c r="F97" s="550"/>
      <c r="G97" s="550"/>
      <c r="H97" s="550"/>
      <c r="I97" s="550"/>
      <c r="J97" s="550"/>
      <c r="K97" s="550"/>
      <c r="L97" s="550"/>
      <c r="M97" s="550"/>
      <c r="N97" s="550"/>
      <c r="O97" s="550"/>
      <c r="P97" s="550"/>
      <c r="Q97" s="550"/>
      <c r="R97" s="550"/>
      <c r="S97" s="550"/>
    </row>
    <row r="98" spans="1:19" ht="21" customHeight="1">
      <c r="A98" s="572"/>
      <c r="B98" s="879" t="s">
        <v>846</v>
      </c>
      <c r="C98" s="879"/>
      <c r="D98" s="879"/>
      <c r="E98" s="879"/>
      <c r="F98" s="879"/>
      <c r="G98" s="879"/>
      <c r="H98" s="879"/>
      <c r="I98" s="879"/>
      <c r="J98" s="879"/>
      <c r="K98" s="879"/>
      <c r="L98" s="879"/>
      <c r="M98" s="879"/>
      <c r="N98" s="879"/>
      <c r="O98" s="879"/>
      <c r="P98" s="879"/>
      <c r="Q98" s="879"/>
      <c r="R98" s="879"/>
      <c r="S98" s="879"/>
    </row>
    <row r="99" spans="1:19" ht="18.75">
      <c r="A99" s="550"/>
      <c r="B99" s="598"/>
      <c r="C99" s="598"/>
      <c r="D99" s="550"/>
      <c r="E99" s="550"/>
      <c r="F99" s="550"/>
      <c r="G99" s="550"/>
      <c r="H99" s="550"/>
      <c r="I99" s="550"/>
      <c r="J99" s="550"/>
      <c r="K99" s="550"/>
      <c r="L99" s="550"/>
      <c r="M99" s="550"/>
      <c r="N99" s="550"/>
      <c r="O99" s="550"/>
      <c r="P99" s="550"/>
      <c r="Q99" s="550"/>
      <c r="R99" s="550"/>
      <c r="S99" s="550"/>
    </row>
    <row r="100" spans="1:19" ht="18.75">
      <c r="A100" s="550"/>
      <c r="B100" s="598"/>
      <c r="C100" s="598"/>
      <c r="D100" s="550"/>
      <c r="E100" s="550"/>
      <c r="F100" s="550"/>
      <c r="G100" s="550"/>
      <c r="H100" s="550"/>
      <c r="I100" s="550"/>
      <c r="J100" s="550"/>
      <c r="K100" s="550"/>
      <c r="L100" s="550"/>
      <c r="M100" s="550"/>
      <c r="N100" s="550"/>
      <c r="O100" s="550"/>
      <c r="P100" s="550"/>
      <c r="Q100" s="550"/>
      <c r="R100" s="550"/>
      <c r="S100" s="550"/>
    </row>
    <row r="101" spans="1:19" ht="22.5" customHeight="1">
      <c r="A101" s="550"/>
      <c r="B101" s="598"/>
      <c r="C101" s="598"/>
      <c r="D101" s="550"/>
      <c r="E101" s="550"/>
      <c r="F101" s="550"/>
      <c r="G101" s="550"/>
      <c r="H101" s="550"/>
      <c r="I101" s="550"/>
      <c r="J101" s="550"/>
      <c r="K101" s="550"/>
      <c r="L101" s="550"/>
      <c r="M101" s="550"/>
      <c r="N101" s="550"/>
      <c r="O101" s="550"/>
      <c r="P101" s="550"/>
      <c r="Q101" s="550"/>
      <c r="R101" s="550"/>
      <c r="S101" s="550"/>
    </row>
    <row r="102" spans="1:19" ht="18.75">
      <c r="A102" s="550"/>
      <c r="B102" s="598"/>
      <c r="C102" s="598"/>
      <c r="D102" s="550"/>
      <c r="E102" s="550"/>
      <c r="F102" s="550"/>
      <c r="G102" s="550"/>
      <c r="H102" s="550"/>
      <c r="I102" s="550"/>
      <c r="J102" s="550"/>
      <c r="K102" s="550"/>
      <c r="L102" s="550"/>
      <c r="M102" s="550"/>
      <c r="N102" s="550"/>
      <c r="O102" s="550"/>
      <c r="P102" s="550"/>
      <c r="Q102" s="550"/>
      <c r="R102" s="550"/>
      <c r="S102" s="550"/>
    </row>
    <row r="103" spans="1:19" ht="18.75">
      <c r="A103" s="550"/>
      <c r="B103" s="598"/>
      <c r="C103" s="598"/>
      <c r="D103" s="550"/>
      <c r="E103" s="550"/>
      <c r="F103" s="550"/>
      <c r="G103" s="550"/>
      <c r="H103" s="550"/>
      <c r="I103" s="550"/>
      <c r="J103" s="550"/>
      <c r="K103" s="550"/>
      <c r="L103" s="550"/>
      <c r="M103" s="550"/>
      <c r="N103" s="550"/>
      <c r="O103" s="550"/>
      <c r="P103" s="550"/>
      <c r="Q103" s="550"/>
      <c r="R103" s="550"/>
      <c r="S103" s="550"/>
    </row>
    <row r="104" spans="1:19" ht="18.75">
      <c r="A104" s="550"/>
      <c r="B104" s="598"/>
      <c r="C104" s="598"/>
      <c r="D104" s="550"/>
      <c r="E104" s="550"/>
      <c r="F104" s="550"/>
      <c r="G104" s="550"/>
      <c r="H104" s="550"/>
      <c r="I104" s="550"/>
      <c r="J104" s="550"/>
      <c r="K104" s="550"/>
      <c r="L104" s="550"/>
      <c r="M104" s="550"/>
      <c r="N104" s="550"/>
      <c r="O104" s="550"/>
      <c r="P104" s="550"/>
      <c r="Q104" s="550"/>
      <c r="R104" s="550"/>
      <c r="S104" s="550"/>
    </row>
    <row r="105" spans="1:19" ht="18.75">
      <c r="A105" s="550"/>
      <c r="B105" s="598"/>
      <c r="C105" s="598"/>
      <c r="D105" s="550"/>
      <c r="E105" s="550"/>
      <c r="F105" s="550"/>
      <c r="G105" s="550"/>
      <c r="H105" s="550"/>
      <c r="I105" s="550"/>
      <c r="J105" s="550"/>
      <c r="K105" s="550"/>
      <c r="L105" s="550"/>
      <c r="M105" s="550"/>
      <c r="N105" s="550"/>
      <c r="O105" s="550"/>
      <c r="P105" s="550"/>
      <c r="Q105" s="550"/>
      <c r="R105" s="550"/>
      <c r="S105" s="550"/>
    </row>
  </sheetData>
  <mergeCells count="24">
    <mergeCell ref="B98:S98"/>
    <mergeCell ref="T6:T8"/>
    <mergeCell ref="U6:U8"/>
    <mergeCell ref="E7:E8"/>
    <mergeCell ref="F7:F8"/>
    <mergeCell ref="G7:G8"/>
    <mergeCell ref="H7:H8"/>
    <mergeCell ref="I7:I8"/>
    <mergeCell ref="J7:J8"/>
    <mergeCell ref="K7:K8"/>
    <mergeCell ref="L7:L8"/>
    <mergeCell ref="Q7:Q8"/>
    <mergeCell ref="R7:R8"/>
    <mergeCell ref="S7:S8"/>
    <mergeCell ref="A2:S2"/>
    <mergeCell ref="A3:S3"/>
    <mergeCell ref="A6:A8"/>
    <mergeCell ref="B6:B8"/>
    <mergeCell ref="C6:C8"/>
    <mergeCell ref="D6:D8"/>
    <mergeCell ref="E6:S6"/>
    <mergeCell ref="M7:M8"/>
    <mergeCell ref="N7:N8"/>
    <mergeCell ref="O7:P7"/>
  </mergeCells>
  <printOptions horizontalCentered="1"/>
  <pageMargins left="0.19685039370078741" right="0.23622047244094491" top="0.43307086614173229" bottom="0.43307086614173229" header="0.31496062992125984" footer="0.19685039370078741"/>
  <pageSetup paperSize="9" scale="61" fitToHeight="0" orientation="landscape" r:id="rId1"/>
  <headerFooter alignWithMargins="0">
    <oddHeader xml:space="preserve">&amp;C
                                                                                                                             </oddHeader>
    <oddFooter>&amp;C&amp;".VnTime,  Italic"&amp;8
&amp;".VnTimeH,Regular"&amp;12&amp;P/&amp;N</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Q51"/>
  <sheetViews>
    <sheetView topLeftCell="A17" zoomScale="70" zoomScaleNormal="70" workbookViewId="0">
      <selection activeCell="B17" sqref="B17:B28"/>
    </sheetView>
  </sheetViews>
  <sheetFormatPr defaultRowHeight="15.75" outlineLevelCol="2"/>
  <cols>
    <col min="1" max="1" width="5.33203125" style="6" customWidth="1"/>
    <col min="2" max="2" width="23.6640625" style="6" customWidth="1"/>
    <col min="3" max="3" width="12" style="6" customWidth="1" outlineLevel="1"/>
    <col min="4" max="4" width="10.77734375" style="6" customWidth="1" outlineLevel="1"/>
    <col min="5" max="5" width="10.77734375" style="6" customWidth="1" outlineLevel="2"/>
    <col min="6" max="6" width="12.21875" style="6" customWidth="1" outlineLevel="2"/>
    <col min="7" max="7" width="9.109375" style="6" customWidth="1" outlineLevel="1"/>
    <col min="8" max="8" width="9" style="6" customWidth="1" outlineLevel="1"/>
    <col min="9" max="9" width="11.77734375" style="6" customWidth="1" outlineLevel="1"/>
    <col min="10" max="10" width="7.88671875" style="6" customWidth="1" outlineLevel="1"/>
    <col min="11" max="11" width="10.33203125" style="6" customWidth="1" outlineLevel="1"/>
    <col min="12" max="12" width="12" style="6" customWidth="1" outlineLevel="1"/>
    <col min="13" max="14" width="12" style="6" customWidth="1" outlineLevel="2"/>
    <col min="15" max="15" width="12.44140625" style="6" customWidth="1" outlineLevel="1"/>
    <col min="16" max="16" width="11.6640625" style="6" customWidth="1" outlineLevel="1"/>
    <col min="17" max="17" width="12.44140625" style="6" customWidth="1"/>
    <col min="18" max="18" width="11" style="6" customWidth="1"/>
    <col min="19" max="20" width="11.88671875" style="6" customWidth="1" outlineLevel="1"/>
    <col min="21" max="21" width="10.109375" style="6" customWidth="1"/>
    <col min="22" max="22" width="9.6640625" style="6" customWidth="1"/>
    <col min="23" max="23" width="10.33203125" style="6" customWidth="1"/>
    <col min="24" max="24" width="7.88671875" style="6" customWidth="1"/>
    <col min="25" max="25" width="11.21875" style="6" customWidth="1"/>
    <col min="26" max="26" width="12" style="6" customWidth="1"/>
    <col min="27" max="28" width="12" style="6" customWidth="1" outlineLevel="1"/>
    <col min="29" max="29" width="11.88671875" style="6" customWidth="1"/>
    <col min="30" max="30" width="7.88671875" style="6" customWidth="1"/>
    <col min="31" max="31" width="11.6640625" style="6" customWidth="1" outlineLevel="1"/>
    <col min="32" max="32" width="7.88671875" style="6" customWidth="1" outlineLevel="1"/>
    <col min="33" max="33" width="9.44140625" style="6" customWidth="1" outlineLevel="1"/>
    <col min="34" max="34" width="11.88671875" style="6" customWidth="1" outlineLevel="1"/>
    <col min="35" max="35" width="7.88671875" style="6" customWidth="1" outlineLevel="1"/>
    <col min="36" max="36" width="10.109375" style="6" customWidth="1" outlineLevel="1"/>
    <col min="37" max="37" width="7.88671875" style="6" customWidth="1" outlineLevel="1"/>
    <col min="38" max="38" width="8.88671875" style="6" customWidth="1" outlineLevel="1"/>
    <col min="39" max="39" width="7.88671875" style="6" customWidth="1" outlineLevel="1"/>
    <col min="40" max="40" width="10" style="6" customWidth="1" outlineLevel="1"/>
    <col min="41" max="41" width="9" style="6"/>
    <col min="42" max="42" width="9" style="641"/>
    <col min="43" max="43" width="9.21875" style="6" bestFit="1" customWidth="1"/>
    <col min="44" max="44" width="11.21875" style="6" customWidth="1"/>
    <col min="45" max="256" width="9" style="6"/>
    <col min="257" max="257" width="5.33203125" style="6" customWidth="1"/>
    <col min="258" max="258" width="23.6640625" style="6" customWidth="1"/>
    <col min="259" max="259" width="12" style="6" customWidth="1"/>
    <col min="260" max="260" width="10.77734375" style="6" customWidth="1"/>
    <col min="261" max="262" width="0" style="6" hidden="1" customWidth="1"/>
    <col min="263" max="263" width="9.109375" style="6" customWidth="1"/>
    <col min="264" max="264" width="9" style="6"/>
    <col min="265" max="265" width="11.77734375" style="6" customWidth="1"/>
    <col min="266" max="266" width="7.88671875" style="6" customWidth="1"/>
    <col min="267" max="267" width="10.33203125" style="6" customWidth="1"/>
    <col min="268" max="268" width="12" style="6" customWidth="1"/>
    <col min="269" max="270" width="0" style="6" hidden="1" customWidth="1"/>
    <col min="271" max="271" width="12.44140625" style="6" customWidth="1"/>
    <col min="272" max="272" width="11.6640625" style="6" customWidth="1"/>
    <col min="273" max="273" width="12.44140625" style="6" customWidth="1"/>
    <col min="274" max="274" width="11" style="6" customWidth="1"/>
    <col min="275" max="276" width="11.88671875" style="6" customWidth="1"/>
    <col min="277" max="277" width="10.109375" style="6" customWidth="1"/>
    <col min="278" max="278" width="9.6640625" style="6" customWidth="1"/>
    <col min="279" max="279" width="10.33203125" style="6" customWidth="1"/>
    <col min="280" max="280" width="7.88671875" style="6" customWidth="1"/>
    <col min="281" max="281" width="11.21875" style="6" customWidth="1"/>
    <col min="282" max="284" width="12" style="6" customWidth="1"/>
    <col min="285" max="285" width="11.88671875" style="6" customWidth="1"/>
    <col min="286" max="286" width="7.88671875" style="6" customWidth="1"/>
    <col min="287" max="287" width="11.6640625" style="6" customWidth="1"/>
    <col min="288" max="288" width="7.88671875" style="6" customWidth="1"/>
    <col min="289" max="289" width="9.44140625" style="6" customWidth="1"/>
    <col min="290" max="290" width="11.88671875" style="6" customWidth="1"/>
    <col min="291" max="291" width="7.88671875" style="6" customWidth="1"/>
    <col min="292" max="292" width="10.109375" style="6" customWidth="1"/>
    <col min="293" max="293" width="7.88671875" style="6" customWidth="1"/>
    <col min="294" max="294" width="8.88671875" style="6" customWidth="1"/>
    <col min="295" max="295" width="7.88671875" style="6" customWidth="1"/>
    <col min="296" max="296" width="10" style="6" customWidth="1"/>
    <col min="297" max="298" width="9" style="6"/>
    <col min="299" max="299" width="9.21875" style="6" bestFit="1" customWidth="1"/>
    <col min="300" max="300" width="11.21875" style="6" customWidth="1"/>
    <col min="301" max="512" width="9" style="6"/>
    <col min="513" max="513" width="5.33203125" style="6" customWidth="1"/>
    <col min="514" max="514" width="23.6640625" style="6" customWidth="1"/>
    <col min="515" max="515" width="12" style="6" customWidth="1"/>
    <col min="516" max="516" width="10.77734375" style="6" customWidth="1"/>
    <col min="517" max="518" width="0" style="6" hidden="1" customWidth="1"/>
    <col min="519" max="519" width="9.109375" style="6" customWidth="1"/>
    <col min="520" max="520" width="9" style="6"/>
    <col min="521" max="521" width="11.77734375" style="6" customWidth="1"/>
    <col min="522" max="522" width="7.88671875" style="6" customWidth="1"/>
    <col min="523" max="523" width="10.33203125" style="6" customWidth="1"/>
    <col min="524" max="524" width="12" style="6" customWidth="1"/>
    <col min="525" max="526" width="0" style="6" hidden="1" customWidth="1"/>
    <col min="527" max="527" width="12.44140625" style="6" customWidth="1"/>
    <col min="528" max="528" width="11.6640625" style="6" customWidth="1"/>
    <col min="529" max="529" width="12.44140625" style="6" customWidth="1"/>
    <col min="530" max="530" width="11" style="6" customWidth="1"/>
    <col min="531" max="532" width="11.88671875" style="6" customWidth="1"/>
    <col min="533" max="533" width="10.109375" style="6" customWidth="1"/>
    <col min="534" max="534" width="9.6640625" style="6" customWidth="1"/>
    <col min="535" max="535" width="10.33203125" style="6" customWidth="1"/>
    <col min="536" max="536" width="7.88671875" style="6" customWidth="1"/>
    <col min="537" max="537" width="11.21875" style="6" customWidth="1"/>
    <col min="538" max="540" width="12" style="6" customWidth="1"/>
    <col min="541" max="541" width="11.88671875" style="6" customWidth="1"/>
    <col min="542" max="542" width="7.88671875" style="6" customWidth="1"/>
    <col min="543" max="543" width="11.6640625" style="6" customWidth="1"/>
    <col min="544" max="544" width="7.88671875" style="6" customWidth="1"/>
    <col min="545" max="545" width="9.44140625" style="6" customWidth="1"/>
    <col min="546" max="546" width="11.88671875" style="6" customWidth="1"/>
    <col min="547" max="547" width="7.88671875" style="6" customWidth="1"/>
    <col min="548" max="548" width="10.109375" style="6" customWidth="1"/>
    <col min="549" max="549" width="7.88671875" style="6" customWidth="1"/>
    <col min="550" max="550" width="8.88671875" style="6" customWidth="1"/>
    <col min="551" max="551" width="7.88671875" style="6" customWidth="1"/>
    <col min="552" max="552" width="10" style="6" customWidth="1"/>
    <col min="553" max="554" width="9" style="6"/>
    <col min="555" max="555" width="9.21875" style="6" bestFit="1" customWidth="1"/>
    <col min="556" max="556" width="11.21875" style="6" customWidth="1"/>
    <col min="557" max="768" width="9" style="6"/>
    <col min="769" max="769" width="5.33203125" style="6" customWidth="1"/>
    <col min="770" max="770" width="23.6640625" style="6" customWidth="1"/>
    <col min="771" max="771" width="12" style="6" customWidth="1"/>
    <col min="772" max="772" width="10.77734375" style="6" customWidth="1"/>
    <col min="773" max="774" width="0" style="6" hidden="1" customWidth="1"/>
    <col min="775" max="775" width="9.109375" style="6" customWidth="1"/>
    <col min="776" max="776" width="9" style="6"/>
    <col min="777" max="777" width="11.77734375" style="6" customWidth="1"/>
    <col min="778" max="778" width="7.88671875" style="6" customWidth="1"/>
    <col min="779" max="779" width="10.33203125" style="6" customWidth="1"/>
    <col min="780" max="780" width="12" style="6" customWidth="1"/>
    <col min="781" max="782" width="0" style="6" hidden="1" customWidth="1"/>
    <col min="783" max="783" width="12.44140625" style="6" customWidth="1"/>
    <col min="784" max="784" width="11.6640625" style="6" customWidth="1"/>
    <col min="785" max="785" width="12.44140625" style="6" customWidth="1"/>
    <col min="786" max="786" width="11" style="6" customWidth="1"/>
    <col min="787" max="788" width="11.88671875" style="6" customWidth="1"/>
    <col min="789" max="789" width="10.109375" style="6" customWidth="1"/>
    <col min="790" max="790" width="9.6640625" style="6" customWidth="1"/>
    <col min="791" max="791" width="10.33203125" style="6" customWidth="1"/>
    <col min="792" max="792" width="7.88671875" style="6" customWidth="1"/>
    <col min="793" max="793" width="11.21875" style="6" customWidth="1"/>
    <col min="794" max="796" width="12" style="6" customWidth="1"/>
    <col min="797" max="797" width="11.88671875" style="6" customWidth="1"/>
    <col min="798" max="798" width="7.88671875" style="6" customWidth="1"/>
    <col min="799" max="799" width="11.6640625" style="6" customWidth="1"/>
    <col min="800" max="800" width="7.88671875" style="6" customWidth="1"/>
    <col min="801" max="801" width="9.44140625" style="6" customWidth="1"/>
    <col min="802" max="802" width="11.88671875" style="6" customWidth="1"/>
    <col min="803" max="803" width="7.88671875" style="6" customWidth="1"/>
    <col min="804" max="804" width="10.109375" style="6" customWidth="1"/>
    <col min="805" max="805" width="7.88671875" style="6" customWidth="1"/>
    <col min="806" max="806" width="8.88671875" style="6" customWidth="1"/>
    <col min="807" max="807" width="7.88671875" style="6" customWidth="1"/>
    <col min="808" max="808" width="10" style="6" customWidth="1"/>
    <col min="809" max="810" width="9" style="6"/>
    <col min="811" max="811" width="9.21875" style="6" bestFit="1" customWidth="1"/>
    <col min="812" max="812" width="11.21875" style="6" customWidth="1"/>
    <col min="813" max="1024" width="9" style="6"/>
    <col min="1025" max="1025" width="5.33203125" style="6" customWidth="1"/>
    <col min="1026" max="1026" width="23.6640625" style="6" customWidth="1"/>
    <col min="1027" max="1027" width="12" style="6" customWidth="1"/>
    <col min="1028" max="1028" width="10.77734375" style="6" customWidth="1"/>
    <col min="1029" max="1030" width="0" style="6" hidden="1" customWidth="1"/>
    <col min="1031" max="1031" width="9.109375" style="6" customWidth="1"/>
    <col min="1032" max="1032" width="9" style="6"/>
    <col min="1033" max="1033" width="11.77734375" style="6" customWidth="1"/>
    <col min="1034" max="1034" width="7.88671875" style="6" customWidth="1"/>
    <col min="1035" max="1035" width="10.33203125" style="6" customWidth="1"/>
    <col min="1036" max="1036" width="12" style="6" customWidth="1"/>
    <col min="1037" max="1038" width="0" style="6" hidden="1" customWidth="1"/>
    <col min="1039" max="1039" width="12.44140625" style="6" customWidth="1"/>
    <col min="1040" max="1040" width="11.6640625" style="6" customWidth="1"/>
    <col min="1041" max="1041" width="12.44140625" style="6" customWidth="1"/>
    <col min="1042" max="1042" width="11" style="6" customWidth="1"/>
    <col min="1043" max="1044" width="11.88671875" style="6" customWidth="1"/>
    <col min="1045" max="1045" width="10.109375" style="6" customWidth="1"/>
    <col min="1046" max="1046" width="9.6640625" style="6" customWidth="1"/>
    <col min="1047" max="1047" width="10.33203125" style="6" customWidth="1"/>
    <col min="1048" max="1048" width="7.88671875" style="6" customWidth="1"/>
    <col min="1049" max="1049" width="11.21875" style="6" customWidth="1"/>
    <col min="1050" max="1052" width="12" style="6" customWidth="1"/>
    <col min="1053" max="1053" width="11.88671875" style="6" customWidth="1"/>
    <col min="1054" max="1054" width="7.88671875" style="6" customWidth="1"/>
    <col min="1055" max="1055" width="11.6640625" style="6" customWidth="1"/>
    <col min="1056" max="1056" width="7.88671875" style="6" customWidth="1"/>
    <col min="1057" max="1057" width="9.44140625" style="6" customWidth="1"/>
    <col min="1058" max="1058" width="11.88671875" style="6" customWidth="1"/>
    <col min="1059" max="1059" width="7.88671875" style="6" customWidth="1"/>
    <col min="1060" max="1060" width="10.109375" style="6" customWidth="1"/>
    <col min="1061" max="1061" width="7.88671875" style="6" customWidth="1"/>
    <col min="1062" max="1062" width="8.88671875" style="6" customWidth="1"/>
    <col min="1063" max="1063" width="7.88671875" style="6" customWidth="1"/>
    <col min="1064" max="1064" width="10" style="6" customWidth="1"/>
    <col min="1065" max="1066" width="9" style="6"/>
    <col min="1067" max="1067" width="9.21875" style="6" bestFit="1" customWidth="1"/>
    <col min="1068" max="1068" width="11.21875" style="6" customWidth="1"/>
    <col min="1069" max="1280" width="9" style="6"/>
    <col min="1281" max="1281" width="5.33203125" style="6" customWidth="1"/>
    <col min="1282" max="1282" width="23.6640625" style="6" customWidth="1"/>
    <col min="1283" max="1283" width="12" style="6" customWidth="1"/>
    <col min="1284" max="1284" width="10.77734375" style="6" customWidth="1"/>
    <col min="1285" max="1286" width="0" style="6" hidden="1" customWidth="1"/>
    <col min="1287" max="1287" width="9.109375" style="6" customWidth="1"/>
    <col min="1288" max="1288" width="9" style="6"/>
    <col min="1289" max="1289" width="11.77734375" style="6" customWidth="1"/>
    <col min="1290" max="1290" width="7.88671875" style="6" customWidth="1"/>
    <col min="1291" max="1291" width="10.33203125" style="6" customWidth="1"/>
    <col min="1292" max="1292" width="12" style="6" customWidth="1"/>
    <col min="1293" max="1294" width="0" style="6" hidden="1" customWidth="1"/>
    <col min="1295" max="1295" width="12.44140625" style="6" customWidth="1"/>
    <col min="1296" max="1296" width="11.6640625" style="6" customWidth="1"/>
    <col min="1297" max="1297" width="12.44140625" style="6" customWidth="1"/>
    <col min="1298" max="1298" width="11" style="6" customWidth="1"/>
    <col min="1299" max="1300" width="11.88671875" style="6" customWidth="1"/>
    <col min="1301" max="1301" width="10.109375" style="6" customWidth="1"/>
    <col min="1302" max="1302" width="9.6640625" style="6" customWidth="1"/>
    <col min="1303" max="1303" width="10.33203125" style="6" customWidth="1"/>
    <col min="1304" max="1304" width="7.88671875" style="6" customWidth="1"/>
    <col min="1305" max="1305" width="11.21875" style="6" customWidth="1"/>
    <col min="1306" max="1308" width="12" style="6" customWidth="1"/>
    <col min="1309" max="1309" width="11.88671875" style="6" customWidth="1"/>
    <col min="1310" max="1310" width="7.88671875" style="6" customWidth="1"/>
    <col min="1311" max="1311" width="11.6640625" style="6" customWidth="1"/>
    <col min="1312" max="1312" width="7.88671875" style="6" customWidth="1"/>
    <col min="1313" max="1313" width="9.44140625" style="6" customWidth="1"/>
    <col min="1314" max="1314" width="11.88671875" style="6" customWidth="1"/>
    <col min="1315" max="1315" width="7.88671875" style="6" customWidth="1"/>
    <col min="1316" max="1316" width="10.109375" style="6" customWidth="1"/>
    <col min="1317" max="1317" width="7.88671875" style="6" customWidth="1"/>
    <col min="1318" max="1318" width="8.88671875" style="6" customWidth="1"/>
    <col min="1319" max="1319" width="7.88671875" style="6" customWidth="1"/>
    <col min="1320" max="1320" width="10" style="6" customWidth="1"/>
    <col min="1321" max="1322" width="9" style="6"/>
    <col min="1323" max="1323" width="9.21875" style="6" bestFit="1" customWidth="1"/>
    <col min="1324" max="1324" width="11.21875" style="6" customWidth="1"/>
    <col min="1325" max="1536" width="9" style="6"/>
    <col min="1537" max="1537" width="5.33203125" style="6" customWidth="1"/>
    <col min="1538" max="1538" width="23.6640625" style="6" customWidth="1"/>
    <col min="1539" max="1539" width="12" style="6" customWidth="1"/>
    <col min="1540" max="1540" width="10.77734375" style="6" customWidth="1"/>
    <col min="1541" max="1542" width="0" style="6" hidden="1" customWidth="1"/>
    <col min="1543" max="1543" width="9.109375" style="6" customWidth="1"/>
    <col min="1544" max="1544" width="9" style="6"/>
    <col min="1545" max="1545" width="11.77734375" style="6" customWidth="1"/>
    <col min="1546" max="1546" width="7.88671875" style="6" customWidth="1"/>
    <col min="1547" max="1547" width="10.33203125" style="6" customWidth="1"/>
    <col min="1548" max="1548" width="12" style="6" customWidth="1"/>
    <col min="1549" max="1550" width="0" style="6" hidden="1" customWidth="1"/>
    <col min="1551" max="1551" width="12.44140625" style="6" customWidth="1"/>
    <col min="1552" max="1552" width="11.6640625" style="6" customWidth="1"/>
    <col min="1553" max="1553" width="12.44140625" style="6" customWidth="1"/>
    <col min="1554" max="1554" width="11" style="6" customWidth="1"/>
    <col min="1555" max="1556" width="11.88671875" style="6" customWidth="1"/>
    <col min="1557" max="1557" width="10.109375" style="6" customWidth="1"/>
    <col min="1558" max="1558" width="9.6640625" style="6" customWidth="1"/>
    <col min="1559" max="1559" width="10.33203125" style="6" customWidth="1"/>
    <col min="1560" max="1560" width="7.88671875" style="6" customWidth="1"/>
    <col min="1561" max="1561" width="11.21875" style="6" customWidth="1"/>
    <col min="1562" max="1564" width="12" style="6" customWidth="1"/>
    <col min="1565" max="1565" width="11.88671875" style="6" customWidth="1"/>
    <col min="1566" max="1566" width="7.88671875" style="6" customWidth="1"/>
    <col min="1567" max="1567" width="11.6640625" style="6" customWidth="1"/>
    <col min="1568" max="1568" width="7.88671875" style="6" customWidth="1"/>
    <col min="1569" max="1569" width="9.44140625" style="6" customWidth="1"/>
    <col min="1570" max="1570" width="11.88671875" style="6" customWidth="1"/>
    <col min="1571" max="1571" width="7.88671875" style="6" customWidth="1"/>
    <col min="1572" max="1572" width="10.109375" style="6" customWidth="1"/>
    <col min="1573" max="1573" width="7.88671875" style="6" customWidth="1"/>
    <col min="1574" max="1574" width="8.88671875" style="6" customWidth="1"/>
    <col min="1575" max="1575" width="7.88671875" style="6" customWidth="1"/>
    <col min="1576" max="1576" width="10" style="6" customWidth="1"/>
    <col min="1577" max="1578" width="9" style="6"/>
    <col min="1579" max="1579" width="9.21875" style="6" bestFit="1" customWidth="1"/>
    <col min="1580" max="1580" width="11.21875" style="6" customWidth="1"/>
    <col min="1581" max="1792" width="9" style="6"/>
    <col min="1793" max="1793" width="5.33203125" style="6" customWidth="1"/>
    <col min="1794" max="1794" width="23.6640625" style="6" customWidth="1"/>
    <col min="1795" max="1795" width="12" style="6" customWidth="1"/>
    <col min="1796" max="1796" width="10.77734375" style="6" customWidth="1"/>
    <col min="1797" max="1798" width="0" style="6" hidden="1" customWidth="1"/>
    <col min="1799" max="1799" width="9.109375" style="6" customWidth="1"/>
    <col min="1800" max="1800" width="9" style="6"/>
    <col min="1801" max="1801" width="11.77734375" style="6" customWidth="1"/>
    <col min="1802" max="1802" width="7.88671875" style="6" customWidth="1"/>
    <col min="1803" max="1803" width="10.33203125" style="6" customWidth="1"/>
    <col min="1804" max="1804" width="12" style="6" customWidth="1"/>
    <col min="1805" max="1806" width="0" style="6" hidden="1" customWidth="1"/>
    <col min="1807" max="1807" width="12.44140625" style="6" customWidth="1"/>
    <col min="1808" max="1808" width="11.6640625" style="6" customWidth="1"/>
    <col min="1809" max="1809" width="12.44140625" style="6" customWidth="1"/>
    <col min="1810" max="1810" width="11" style="6" customWidth="1"/>
    <col min="1811" max="1812" width="11.88671875" style="6" customWidth="1"/>
    <col min="1813" max="1813" width="10.109375" style="6" customWidth="1"/>
    <col min="1814" max="1814" width="9.6640625" style="6" customWidth="1"/>
    <col min="1815" max="1815" width="10.33203125" style="6" customWidth="1"/>
    <col min="1816" max="1816" width="7.88671875" style="6" customWidth="1"/>
    <col min="1817" max="1817" width="11.21875" style="6" customWidth="1"/>
    <col min="1818" max="1820" width="12" style="6" customWidth="1"/>
    <col min="1821" max="1821" width="11.88671875" style="6" customWidth="1"/>
    <col min="1822" max="1822" width="7.88671875" style="6" customWidth="1"/>
    <col min="1823" max="1823" width="11.6640625" style="6" customWidth="1"/>
    <col min="1824" max="1824" width="7.88671875" style="6" customWidth="1"/>
    <col min="1825" max="1825" width="9.44140625" style="6" customWidth="1"/>
    <col min="1826" max="1826" width="11.88671875" style="6" customWidth="1"/>
    <col min="1827" max="1827" width="7.88671875" style="6" customWidth="1"/>
    <col min="1828" max="1828" width="10.109375" style="6" customWidth="1"/>
    <col min="1829" max="1829" width="7.88671875" style="6" customWidth="1"/>
    <col min="1830" max="1830" width="8.88671875" style="6" customWidth="1"/>
    <col min="1831" max="1831" width="7.88671875" style="6" customWidth="1"/>
    <col min="1832" max="1832" width="10" style="6" customWidth="1"/>
    <col min="1833" max="1834" width="9" style="6"/>
    <col min="1835" max="1835" width="9.21875" style="6" bestFit="1" customWidth="1"/>
    <col min="1836" max="1836" width="11.21875" style="6" customWidth="1"/>
    <col min="1837" max="2048" width="9" style="6"/>
    <col min="2049" max="2049" width="5.33203125" style="6" customWidth="1"/>
    <col min="2050" max="2050" width="23.6640625" style="6" customWidth="1"/>
    <col min="2051" max="2051" width="12" style="6" customWidth="1"/>
    <col min="2052" max="2052" width="10.77734375" style="6" customWidth="1"/>
    <col min="2053" max="2054" width="0" style="6" hidden="1" customWidth="1"/>
    <col min="2055" max="2055" width="9.109375" style="6" customWidth="1"/>
    <col min="2056" max="2056" width="9" style="6"/>
    <col min="2057" max="2057" width="11.77734375" style="6" customWidth="1"/>
    <col min="2058" max="2058" width="7.88671875" style="6" customWidth="1"/>
    <col min="2059" max="2059" width="10.33203125" style="6" customWidth="1"/>
    <col min="2060" max="2060" width="12" style="6" customWidth="1"/>
    <col min="2061" max="2062" width="0" style="6" hidden="1" customWidth="1"/>
    <col min="2063" max="2063" width="12.44140625" style="6" customWidth="1"/>
    <col min="2064" max="2064" width="11.6640625" style="6" customWidth="1"/>
    <col min="2065" max="2065" width="12.44140625" style="6" customWidth="1"/>
    <col min="2066" max="2066" width="11" style="6" customWidth="1"/>
    <col min="2067" max="2068" width="11.88671875" style="6" customWidth="1"/>
    <col min="2069" max="2069" width="10.109375" style="6" customWidth="1"/>
    <col min="2070" max="2070" width="9.6640625" style="6" customWidth="1"/>
    <col min="2071" max="2071" width="10.33203125" style="6" customWidth="1"/>
    <col min="2072" max="2072" width="7.88671875" style="6" customWidth="1"/>
    <col min="2073" max="2073" width="11.21875" style="6" customWidth="1"/>
    <col min="2074" max="2076" width="12" style="6" customWidth="1"/>
    <col min="2077" max="2077" width="11.88671875" style="6" customWidth="1"/>
    <col min="2078" max="2078" width="7.88671875" style="6" customWidth="1"/>
    <col min="2079" max="2079" width="11.6640625" style="6" customWidth="1"/>
    <col min="2080" max="2080" width="7.88671875" style="6" customWidth="1"/>
    <col min="2081" max="2081" width="9.44140625" style="6" customWidth="1"/>
    <col min="2082" max="2082" width="11.88671875" style="6" customWidth="1"/>
    <col min="2083" max="2083" width="7.88671875" style="6" customWidth="1"/>
    <col min="2084" max="2084" width="10.109375" style="6" customWidth="1"/>
    <col min="2085" max="2085" width="7.88671875" style="6" customWidth="1"/>
    <col min="2086" max="2086" width="8.88671875" style="6" customWidth="1"/>
    <col min="2087" max="2087" width="7.88671875" style="6" customWidth="1"/>
    <col min="2088" max="2088" width="10" style="6" customWidth="1"/>
    <col min="2089" max="2090" width="9" style="6"/>
    <col min="2091" max="2091" width="9.21875" style="6" bestFit="1" customWidth="1"/>
    <col min="2092" max="2092" width="11.21875" style="6" customWidth="1"/>
    <col min="2093" max="2304" width="9" style="6"/>
    <col min="2305" max="2305" width="5.33203125" style="6" customWidth="1"/>
    <col min="2306" max="2306" width="23.6640625" style="6" customWidth="1"/>
    <col min="2307" max="2307" width="12" style="6" customWidth="1"/>
    <col min="2308" max="2308" width="10.77734375" style="6" customWidth="1"/>
    <col min="2309" max="2310" width="0" style="6" hidden="1" customWidth="1"/>
    <col min="2311" max="2311" width="9.109375" style="6" customWidth="1"/>
    <col min="2312" max="2312" width="9" style="6"/>
    <col min="2313" max="2313" width="11.77734375" style="6" customWidth="1"/>
    <col min="2314" max="2314" width="7.88671875" style="6" customWidth="1"/>
    <col min="2315" max="2315" width="10.33203125" style="6" customWidth="1"/>
    <col min="2316" max="2316" width="12" style="6" customWidth="1"/>
    <col min="2317" max="2318" width="0" style="6" hidden="1" customWidth="1"/>
    <col min="2319" max="2319" width="12.44140625" style="6" customWidth="1"/>
    <col min="2320" max="2320" width="11.6640625" style="6" customWidth="1"/>
    <col min="2321" max="2321" width="12.44140625" style="6" customWidth="1"/>
    <col min="2322" max="2322" width="11" style="6" customWidth="1"/>
    <col min="2323" max="2324" width="11.88671875" style="6" customWidth="1"/>
    <col min="2325" max="2325" width="10.109375" style="6" customWidth="1"/>
    <col min="2326" max="2326" width="9.6640625" style="6" customWidth="1"/>
    <col min="2327" max="2327" width="10.33203125" style="6" customWidth="1"/>
    <col min="2328" max="2328" width="7.88671875" style="6" customWidth="1"/>
    <col min="2329" max="2329" width="11.21875" style="6" customWidth="1"/>
    <col min="2330" max="2332" width="12" style="6" customWidth="1"/>
    <col min="2333" max="2333" width="11.88671875" style="6" customWidth="1"/>
    <col min="2334" max="2334" width="7.88671875" style="6" customWidth="1"/>
    <col min="2335" max="2335" width="11.6640625" style="6" customWidth="1"/>
    <col min="2336" max="2336" width="7.88671875" style="6" customWidth="1"/>
    <col min="2337" max="2337" width="9.44140625" style="6" customWidth="1"/>
    <col min="2338" max="2338" width="11.88671875" style="6" customWidth="1"/>
    <col min="2339" max="2339" width="7.88671875" style="6" customWidth="1"/>
    <col min="2340" max="2340" width="10.109375" style="6" customWidth="1"/>
    <col min="2341" max="2341" width="7.88671875" style="6" customWidth="1"/>
    <col min="2342" max="2342" width="8.88671875" style="6" customWidth="1"/>
    <col min="2343" max="2343" width="7.88671875" style="6" customWidth="1"/>
    <col min="2344" max="2344" width="10" style="6" customWidth="1"/>
    <col min="2345" max="2346" width="9" style="6"/>
    <col min="2347" max="2347" width="9.21875" style="6" bestFit="1" customWidth="1"/>
    <col min="2348" max="2348" width="11.21875" style="6" customWidth="1"/>
    <col min="2349" max="2560" width="9" style="6"/>
    <col min="2561" max="2561" width="5.33203125" style="6" customWidth="1"/>
    <col min="2562" max="2562" width="23.6640625" style="6" customWidth="1"/>
    <col min="2563" max="2563" width="12" style="6" customWidth="1"/>
    <col min="2564" max="2564" width="10.77734375" style="6" customWidth="1"/>
    <col min="2565" max="2566" width="0" style="6" hidden="1" customWidth="1"/>
    <col min="2567" max="2567" width="9.109375" style="6" customWidth="1"/>
    <col min="2568" max="2568" width="9" style="6"/>
    <col min="2569" max="2569" width="11.77734375" style="6" customWidth="1"/>
    <col min="2570" max="2570" width="7.88671875" style="6" customWidth="1"/>
    <col min="2571" max="2571" width="10.33203125" style="6" customWidth="1"/>
    <col min="2572" max="2572" width="12" style="6" customWidth="1"/>
    <col min="2573" max="2574" width="0" style="6" hidden="1" customWidth="1"/>
    <col min="2575" max="2575" width="12.44140625" style="6" customWidth="1"/>
    <col min="2576" max="2576" width="11.6640625" style="6" customWidth="1"/>
    <col min="2577" max="2577" width="12.44140625" style="6" customWidth="1"/>
    <col min="2578" max="2578" width="11" style="6" customWidth="1"/>
    <col min="2579" max="2580" width="11.88671875" style="6" customWidth="1"/>
    <col min="2581" max="2581" width="10.109375" style="6" customWidth="1"/>
    <col min="2582" max="2582" width="9.6640625" style="6" customWidth="1"/>
    <col min="2583" max="2583" width="10.33203125" style="6" customWidth="1"/>
    <col min="2584" max="2584" width="7.88671875" style="6" customWidth="1"/>
    <col min="2585" max="2585" width="11.21875" style="6" customWidth="1"/>
    <col min="2586" max="2588" width="12" style="6" customWidth="1"/>
    <col min="2589" max="2589" width="11.88671875" style="6" customWidth="1"/>
    <col min="2590" max="2590" width="7.88671875" style="6" customWidth="1"/>
    <col min="2591" max="2591" width="11.6640625" style="6" customWidth="1"/>
    <col min="2592" max="2592" width="7.88671875" style="6" customWidth="1"/>
    <col min="2593" max="2593" width="9.44140625" style="6" customWidth="1"/>
    <col min="2594" max="2594" width="11.88671875" style="6" customWidth="1"/>
    <col min="2595" max="2595" width="7.88671875" style="6" customWidth="1"/>
    <col min="2596" max="2596" width="10.109375" style="6" customWidth="1"/>
    <col min="2597" max="2597" width="7.88671875" style="6" customWidth="1"/>
    <col min="2598" max="2598" width="8.88671875" style="6" customWidth="1"/>
    <col min="2599" max="2599" width="7.88671875" style="6" customWidth="1"/>
    <col min="2600" max="2600" width="10" style="6" customWidth="1"/>
    <col min="2601" max="2602" width="9" style="6"/>
    <col min="2603" max="2603" width="9.21875" style="6" bestFit="1" customWidth="1"/>
    <col min="2604" max="2604" width="11.21875" style="6" customWidth="1"/>
    <col min="2605" max="2816" width="9" style="6"/>
    <col min="2817" max="2817" width="5.33203125" style="6" customWidth="1"/>
    <col min="2818" max="2818" width="23.6640625" style="6" customWidth="1"/>
    <col min="2819" max="2819" width="12" style="6" customWidth="1"/>
    <col min="2820" max="2820" width="10.77734375" style="6" customWidth="1"/>
    <col min="2821" max="2822" width="0" style="6" hidden="1" customWidth="1"/>
    <col min="2823" max="2823" width="9.109375" style="6" customWidth="1"/>
    <col min="2824" max="2824" width="9" style="6"/>
    <col min="2825" max="2825" width="11.77734375" style="6" customWidth="1"/>
    <col min="2826" max="2826" width="7.88671875" style="6" customWidth="1"/>
    <col min="2827" max="2827" width="10.33203125" style="6" customWidth="1"/>
    <col min="2828" max="2828" width="12" style="6" customWidth="1"/>
    <col min="2829" max="2830" width="0" style="6" hidden="1" customWidth="1"/>
    <col min="2831" max="2831" width="12.44140625" style="6" customWidth="1"/>
    <col min="2832" max="2832" width="11.6640625" style="6" customWidth="1"/>
    <col min="2833" max="2833" width="12.44140625" style="6" customWidth="1"/>
    <col min="2834" max="2834" width="11" style="6" customWidth="1"/>
    <col min="2835" max="2836" width="11.88671875" style="6" customWidth="1"/>
    <col min="2837" max="2837" width="10.109375" style="6" customWidth="1"/>
    <col min="2838" max="2838" width="9.6640625" style="6" customWidth="1"/>
    <col min="2839" max="2839" width="10.33203125" style="6" customWidth="1"/>
    <col min="2840" max="2840" width="7.88671875" style="6" customWidth="1"/>
    <col min="2841" max="2841" width="11.21875" style="6" customWidth="1"/>
    <col min="2842" max="2844" width="12" style="6" customWidth="1"/>
    <col min="2845" max="2845" width="11.88671875" style="6" customWidth="1"/>
    <col min="2846" max="2846" width="7.88671875" style="6" customWidth="1"/>
    <col min="2847" max="2847" width="11.6640625" style="6" customWidth="1"/>
    <col min="2848" max="2848" width="7.88671875" style="6" customWidth="1"/>
    <col min="2849" max="2849" width="9.44140625" style="6" customWidth="1"/>
    <col min="2850" max="2850" width="11.88671875" style="6" customWidth="1"/>
    <col min="2851" max="2851" width="7.88671875" style="6" customWidth="1"/>
    <col min="2852" max="2852" width="10.109375" style="6" customWidth="1"/>
    <col min="2853" max="2853" width="7.88671875" style="6" customWidth="1"/>
    <col min="2854" max="2854" width="8.88671875" style="6" customWidth="1"/>
    <col min="2855" max="2855" width="7.88671875" style="6" customWidth="1"/>
    <col min="2856" max="2856" width="10" style="6" customWidth="1"/>
    <col min="2857" max="2858" width="9" style="6"/>
    <col min="2859" max="2859" width="9.21875" style="6" bestFit="1" customWidth="1"/>
    <col min="2860" max="2860" width="11.21875" style="6" customWidth="1"/>
    <col min="2861" max="3072" width="9" style="6"/>
    <col min="3073" max="3073" width="5.33203125" style="6" customWidth="1"/>
    <col min="3074" max="3074" width="23.6640625" style="6" customWidth="1"/>
    <col min="3075" max="3075" width="12" style="6" customWidth="1"/>
    <col min="3076" max="3076" width="10.77734375" style="6" customWidth="1"/>
    <col min="3077" max="3078" width="0" style="6" hidden="1" customWidth="1"/>
    <col min="3079" max="3079" width="9.109375" style="6" customWidth="1"/>
    <col min="3080" max="3080" width="9" style="6"/>
    <col min="3081" max="3081" width="11.77734375" style="6" customWidth="1"/>
    <col min="3082" max="3082" width="7.88671875" style="6" customWidth="1"/>
    <col min="3083" max="3083" width="10.33203125" style="6" customWidth="1"/>
    <col min="3084" max="3084" width="12" style="6" customWidth="1"/>
    <col min="3085" max="3086" width="0" style="6" hidden="1" customWidth="1"/>
    <col min="3087" max="3087" width="12.44140625" style="6" customWidth="1"/>
    <col min="3088" max="3088" width="11.6640625" style="6" customWidth="1"/>
    <col min="3089" max="3089" width="12.44140625" style="6" customWidth="1"/>
    <col min="3090" max="3090" width="11" style="6" customWidth="1"/>
    <col min="3091" max="3092" width="11.88671875" style="6" customWidth="1"/>
    <col min="3093" max="3093" width="10.109375" style="6" customWidth="1"/>
    <col min="3094" max="3094" width="9.6640625" style="6" customWidth="1"/>
    <col min="3095" max="3095" width="10.33203125" style="6" customWidth="1"/>
    <col min="3096" max="3096" width="7.88671875" style="6" customWidth="1"/>
    <col min="3097" max="3097" width="11.21875" style="6" customWidth="1"/>
    <col min="3098" max="3100" width="12" style="6" customWidth="1"/>
    <col min="3101" max="3101" width="11.88671875" style="6" customWidth="1"/>
    <col min="3102" max="3102" width="7.88671875" style="6" customWidth="1"/>
    <col min="3103" max="3103" width="11.6640625" style="6" customWidth="1"/>
    <col min="3104" max="3104" width="7.88671875" style="6" customWidth="1"/>
    <col min="3105" max="3105" width="9.44140625" style="6" customWidth="1"/>
    <col min="3106" max="3106" width="11.88671875" style="6" customWidth="1"/>
    <col min="3107" max="3107" width="7.88671875" style="6" customWidth="1"/>
    <col min="3108" max="3108" width="10.109375" style="6" customWidth="1"/>
    <col min="3109" max="3109" width="7.88671875" style="6" customWidth="1"/>
    <col min="3110" max="3110" width="8.88671875" style="6" customWidth="1"/>
    <col min="3111" max="3111" width="7.88671875" style="6" customWidth="1"/>
    <col min="3112" max="3112" width="10" style="6" customWidth="1"/>
    <col min="3113" max="3114" width="9" style="6"/>
    <col min="3115" max="3115" width="9.21875" style="6" bestFit="1" customWidth="1"/>
    <col min="3116" max="3116" width="11.21875" style="6" customWidth="1"/>
    <col min="3117" max="3328" width="9" style="6"/>
    <col min="3329" max="3329" width="5.33203125" style="6" customWidth="1"/>
    <col min="3330" max="3330" width="23.6640625" style="6" customWidth="1"/>
    <col min="3331" max="3331" width="12" style="6" customWidth="1"/>
    <col min="3332" max="3332" width="10.77734375" style="6" customWidth="1"/>
    <col min="3333" max="3334" width="0" style="6" hidden="1" customWidth="1"/>
    <col min="3335" max="3335" width="9.109375" style="6" customWidth="1"/>
    <col min="3336" max="3336" width="9" style="6"/>
    <col min="3337" max="3337" width="11.77734375" style="6" customWidth="1"/>
    <col min="3338" max="3338" width="7.88671875" style="6" customWidth="1"/>
    <col min="3339" max="3339" width="10.33203125" style="6" customWidth="1"/>
    <col min="3340" max="3340" width="12" style="6" customWidth="1"/>
    <col min="3341" max="3342" width="0" style="6" hidden="1" customWidth="1"/>
    <col min="3343" max="3343" width="12.44140625" style="6" customWidth="1"/>
    <col min="3344" max="3344" width="11.6640625" style="6" customWidth="1"/>
    <col min="3345" max="3345" width="12.44140625" style="6" customWidth="1"/>
    <col min="3346" max="3346" width="11" style="6" customWidth="1"/>
    <col min="3347" max="3348" width="11.88671875" style="6" customWidth="1"/>
    <col min="3349" max="3349" width="10.109375" style="6" customWidth="1"/>
    <col min="3350" max="3350" width="9.6640625" style="6" customWidth="1"/>
    <col min="3351" max="3351" width="10.33203125" style="6" customWidth="1"/>
    <col min="3352" max="3352" width="7.88671875" style="6" customWidth="1"/>
    <col min="3353" max="3353" width="11.21875" style="6" customWidth="1"/>
    <col min="3354" max="3356" width="12" style="6" customWidth="1"/>
    <col min="3357" max="3357" width="11.88671875" style="6" customWidth="1"/>
    <col min="3358" max="3358" width="7.88671875" style="6" customWidth="1"/>
    <col min="3359" max="3359" width="11.6640625" style="6" customWidth="1"/>
    <col min="3360" max="3360" width="7.88671875" style="6" customWidth="1"/>
    <col min="3361" max="3361" width="9.44140625" style="6" customWidth="1"/>
    <col min="3362" max="3362" width="11.88671875" style="6" customWidth="1"/>
    <col min="3363" max="3363" width="7.88671875" style="6" customWidth="1"/>
    <col min="3364" max="3364" width="10.109375" style="6" customWidth="1"/>
    <col min="3365" max="3365" width="7.88671875" style="6" customWidth="1"/>
    <col min="3366" max="3366" width="8.88671875" style="6" customWidth="1"/>
    <col min="3367" max="3367" width="7.88671875" style="6" customWidth="1"/>
    <col min="3368" max="3368" width="10" style="6" customWidth="1"/>
    <col min="3369" max="3370" width="9" style="6"/>
    <col min="3371" max="3371" width="9.21875" style="6" bestFit="1" customWidth="1"/>
    <col min="3372" max="3372" width="11.21875" style="6" customWidth="1"/>
    <col min="3373" max="3584" width="9" style="6"/>
    <col min="3585" max="3585" width="5.33203125" style="6" customWidth="1"/>
    <col min="3586" max="3586" width="23.6640625" style="6" customWidth="1"/>
    <col min="3587" max="3587" width="12" style="6" customWidth="1"/>
    <col min="3588" max="3588" width="10.77734375" style="6" customWidth="1"/>
    <col min="3589" max="3590" width="0" style="6" hidden="1" customWidth="1"/>
    <col min="3591" max="3591" width="9.109375" style="6" customWidth="1"/>
    <col min="3592" max="3592" width="9" style="6"/>
    <col min="3593" max="3593" width="11.77734375" style="6" customWidth="1"/>
    <col min="3594" max="3594" width="7.88671875" style="6" customWidth="1"/>
    <col min="3595" max="3595" width="10.33203125" style="6" customWidth="1"/>
    <col min="3596" max="3596" width="12" style="6" customWidth="1"/>
    <col min="3597" max="3598" width="0" style="6" hidden="1" customWidth="1"/>
    <col min="3599" max="3599" width="12.44140625" style="6" customWidth="1"/>
    <col min="3600" max="3600" width="11.6640625" style="6" customWidth="1"/>
    <col min="3601" max="3601" width="12.44140625" style="6" customWidth="1"/>
    <col min="3602" max="3602" width="11" style="6" customWidth="1"/>
    <col min="3603" max="3604" width="11.88671875" style="6" customWidth="1"/>
    <col min="3605" max="3605" width="10.109375" style="6" customWidth="1"/>
    <col min="3606" max="3606" width="9.6640625" style="6" customWidth="1"/>
    <col min="3607" max="3607" width="10.33203125" style="6" customWidth="1"/>
    <col min="3608" max="3608" width="7.88671875" style="6" customWidth="1"/>
    <col min="3609" max="3609" width="11.21875" style="6" customWidth="1"/>
    <col min="3610" max="3612" width="12" style="6" customWidth="1"/>
    <col min="3613" max="3613" width="11.88671875" style="6" customWidth="1"/>
    <col min="3614" max="3614" width="7.88671875" style="6" customWidth="1"/>
    <col min="3615" max="3615" width="11.6640625" style="6" customWidth="1"/>
    <col min="3616" max="3616" width="7.88671875" style="6" customWidth="1"/>
    <col min="3617" max="3617" width="9.44140625" style="6" customWidth="1"/>
    <col min="3618" max="3618" width="11.88671875" style="6" customWidth="1"/>
    <col min="3619" max="3619" width="7.88671875" style="6" customWidth="1"/>
    <col min="3620" max="3620" width="10.109375" style="6" customWidth="1"/>
    <col min="3621" max="3621" width="7.88671875" style="6" customWidth="1"/>
    <col min="3622" max="3622" width="8.88671875" style="6" customWidth="1"/>
    <col min="3623" max="3623" width="7.88671875" style="6" customWidth="1"/>
    <col min="3624" max="3624" width="10" style="6" customWidth="1"/>
    <col min="3625" max="3626" width="9" style="6"/>
    <col min="3627" max="3627" width="9.21875" style="6" bestFit="1" customWidth="1"/>
    <col min="3628" max="3628" width="11.21875" style="6" customWidth="1"/>
    <col min="3629" max="3840" width="9" style="6"/>
    <col min="3841" max="3841" width="5.33203125" style="6" customWidth="1"/>
    <col min="3842" max="3842" width="23.6640625" style="6" customWidth="1"/>
    <col min="3843" max="3843" width="12" style="6" customWidth="1"/>
    <col min="3844" max="3844" width="10.77734375" style="6" customWidth="1"/>
    <col min="3845" max="3846" width="0" style="6" hidden="1" customWidth="1"/>
    <col min="3847" max="3847" width="9.109375" style="6" customWidth="1"/>
    <col min="3848" max="3848" width="9" style="6"/>
    <col min="3849" max="3849" width="11.77734375" style="6" customWidth="1"/>
    <col min="3850" max="3850" width="7.88671875" style="6" customWidth="1"/>
    <col min="3851" max="3851" width="10.33203125" style="6" customWidth="1"/>
    <col min="3852" max="3852" width="12" style="6" customWidth="1"/>
    <col min="3853" max="3854" width="0" style="6" hidden="1" customWidth="1"/>
    <col min="3855" max="3855" width="12.44140625" style="6" customWidth="1"/>
    <col min="3856" max="3856" width="11.6640625" style="6" customWidth="1"/>
    <col min="3857" max="3857" width="12.44140625" style="6" customWidth="1"/>
    <col min="3858" max="3858" width="11" style="6" customWidth="1"/>
    <col min="3859" max="3860" width="11.88671875" style="6" customWidth="1"/>
    <col min="3861" max="3861" width="10.109375" style="6" customWidth="1"/>
    <col min="3862" max="3862" width="9.6640625" style="6" customWidth="1"/>
    <col min="3863" max="3863" width="10.33203125" style="6" customWidth="1"/>
    <col min="3864" max="3864" width="7.88671875" style="6" customWidth="1"/>
    <col min="3865" max="3865" width="11.21875" style="6" customWidth="1"/>
    <col min="3866" max="3868" width="12" style="6" customWidth="1"/>
    <col min="3869" max="3869" width="11.88671875" style="6" customWidth="1"/>
    <col min="3870" max="3870" width="7.88671875" style="6" customWidth="1"/>
    <col min="3871" max="3871" width="11.6640625" style="6" customWidth="1"/>
    <col min="3872" max="3872" width="7.88671875" style="6" customWidth="1"/>
    <col min="3873" max="3873" width="9.44140625" style="6" customWidth="1"/>
    <col min="3874" max="3874" width="11.88671875" style="6" customWidth="1"/>
    <col min="3875" max="3875" width="7.88671875" style="6" customWidth="1"/>
    <col min="3876" max="3876" width="10.109375" style="6" customWidth="1"/>
    <col min="3877" max="3877" width="7.88671875" style="6" customWidth="1"/>
    <col min="3878" max="3878" width="8.88671875" style="6" customWidth="1"/>
    <col min="3879" max="3879" width="7.88671875" style="6" customWidth="1"/>
    <col min="3880" max="3880" width="10" style="6" customWidth="1"/>
    <col min="3881" max="3882" width="9" style="6"/>
    <col min="3883" max="3883" width="9.21875" style="6" bestFit="1" customWidth="1"/>
    <col min="3884" max="3884" width="11.21875" style="6" customWidth="1"/>
    <col min="3885" max="4096" width="9" style="6"/>
    <col min="4097" max="4097" width="5.33203125" style="6" customWidth="1"/>
    <col min="4098" max="4098" width="23.6640625" style="6" customWidth="1"/>
    <col min="4099" max="4099" width="12" style="6" customWidth="1"/>
    <col min="4100" max="4100" width="10.77734375" style="6" customWidth="1"/>
    <col min="4101" max="4102" width="0" style="6" hidden="1" customWidth="1"/>
    <col min="4103" max="4103" width="9.109375" style="6" customWidth="1"/>
    <col min="4104" max="4104" width="9" style="6"/>
    <col min="4105" max="4105" width="11.77734375" style="6" customWidth="1"/>
    <col min="4106" max="4106" width="7.88671875" style="6" customWidth="1"/>
    <col min="4107" max="4107" width="10.33203125" style="6" customWidth="1"/>
    <col min="4108" max="4108" width="12" style="6" customWidth="1"/>
    <col min="4109" max="4110" width="0" style="6" hidden="1" customWidth="1"/>
    <col min="4111" max="4111" width="12.44140625" style="6" customWidth="1"/>
    <col min="4112" max="4112" width="11.6640625" style="6" customWidth="1"/>
    <col min="4113" max="4113" width="12.44140625" style="6" customWidth="1"/>
    <col min="4114" max="4114" width="11" style="6" customWidth="1"/>
    <col min="4115" max="4116" width="11.88671875" style="6" customWidth="1"/>
    <col min="4117" max="4117" width="10.109375" style="6" customWidth="1"/>
    <col min="4118" max="4118" width="9.6640625" style="6" customWidth="1"/>
    <col min="4119" max="4119" width="10.33203125" style="6" customWidth="1"/>
    <col min="4120" max="4120" width="7.88671875" style="6" customWidth="1"/>
    <col min="4121" max="4121" width="11.21875" style="6" customWidth="1"/>
    <col min="4122" max="4124" width="12" style="6" customWidth="1"/>
    <col min="4125" max="4125" width="11.88671875" style="6" customWidth="1"/>
    <col min="4126" max="4126" width="7.88671875" style="6" customWidth="1"/>
    <col min="4127" max="4127" width="11.6640625" style="6" customWidth="1"/>
    <col min="4128" max="4128" width="7.88671875" style="6" customWidth="1"/>
    <col min="4129" max="4129" width="9.44140625" style="6" customWidth="1"/>
    <col min="4130" max="4130" width="11.88671875" style="6" customWidth="1"/>
    <col min="4131" max="4131" width="7.88671875" style="6" customWidth="1"/>
    <col min="4132" max="4132" width="10.109375" style="6" customWidth="1"/>
    <col min="4133" max="4133" width="7.88671875" style="6" customWidth="1"/>
    <col min="4134" max="4134" width="8.88671875" style="6" customWidth="1"/>
    <col min="4135" max="4135" width="7.88671875" style="6" customWidth="1"/>
    <col min="4136" max="4136" width="10" style="6" customWidth="1"/>
    <col min="4137" max="4138" width="9" style="6"/>
    <col min="4139" max="4139" width="9.21875" style="6" bestFit="1" customWidth="1"/>
    <col min="4140" max="4140" width="11.21875" style="6" customWidth="1"/>
    <col min="4141" max="4352" width="9" style="6"/>
    <col min="4353" max="4353" width="5.33203125" style="6" customWidth="1"/>
    <col min="4354" max="4354" width="23.6640625" style="6" customWidth="1"/>
    <col min="4355" max="4355" width="12" style="6" customWidth="1"/>
    <col min="4356" max="4356" width="10.77734375" style="6" customWidth="1"/>
    <col min="4357" max="4358" width="0" style="6" hidden="1" customWidth="1"/>
    <col min="4359" max="4359" width="9.109375" style="6" customWidth="1"/>
    <col min="4360" max="4360" width="9" style="6"/>
    <col min="4361" max="4361" width="11.77734375" style="6" customWidth="1"/>
    <col min="4362" max="4362" width="7.88671875" style="6" customWidth="1"/>
    <col min="4363" max="4363" width="10.33203125" style="6" customWidth="1"/>
    <col min="4364" max="4364" width="12" style="6" customWidth="1"/>
    <col min="4365" max="4366" width="0" style="6" hidden="1" customWidth="1"/>
    <col min="4367" max="4367" width="12.44140625" style="6" customWidth="1"/>
    <col min="4368" max="4368" width="11.6640625" style="6" customWidth="1"/>
    <col min="4369" max="4369" width="12.44140625" style="6" customWidth="1"/>
    <col min="4370" max="4370" width="11" style="6" customWidth="1"/>
    <col min="4371" max="4372" width="11.88671875" style="6" customWidth="1"/>
    <col min="4373" max="4373" width="10.109375" style="6" customWidth="1"/>
    <col min="4374" max="4374" width="9.6640625" style="6" customWidth="1"/>
    <col min="4375" max="4375" width="10.33203125" style="6" customWidth="1"/>
    <col min="4376" max="4376" width="7.88671875" style="6" customWidth="1"/>
    <col min="4377" max="4377" width="11.21875" style="6" customWidth="1"/>
    <col min="4378" max="4380" width="12" style="6" customWidth="1"/>
    <col min="4381" max="4381" width="11.88671875" style="6" customWidth="1"/>
    <col min="4382" max="4382" width="7.88671875" style="6" customWidth="1"/>
    <col min="4383" max="4383" width="11.6640625" style="6" customWidth="1"/>
    <col min="4384" max="4384" width="7.88671875" style="6" customWidth="1"/>
    <col min="4385" max="4385" width="9.44140625" style="6" customWidth="1"/>
    <col min="4386" max="4386" width="11.88671875" style="6" customWidth="1"/>
    <col min="4387" max="4387" width="7.88671875" style="6" customWidth="1"/>
    <col min="4388" max="4388" width="10.109375" style="6" customWidth="1"/>
    <col min="4389" max="4389" width="7.88671875" style="6" customWidth="1"/>
    <col min="4390" max="4390" width="8.88671875" style="6" customWidth="1"/>
    <col min="4391" max="4391" width="7.88671875" style="6" customWidth="1"/>
    <col min="4392" max="4392" width="10" style="6" customWidth="1"/>
    <col min="4393" max="4394" width="9" style="6"/>
    <col min="4395" max="4395" width="9.21875" style="6" bestFit="1" customWidth="1"/>
    <col min="4396" max="4396" width="11.21875" style="6" customWidth="1"/>
    <col min="4397" max="4608" width="9" style="6"/>
    <col min="4609" max="4609" width="5.33203125" style="6" customWidth="1"/>
    <col min="4610" max="4610" width="23.6640625" style="6" customWidth="1"/>
    <col min="4611" max="4611" width="12" style="6" customWidth="1"/>
    <col min="4612" max="4612" width="10.77734375" style="6" customWidth="1"/>
    <col min="4613" max="4614" width="0" style="6" hidden="1" customWidth="1"/>
    <col min="4615" max="4615" width="9.109375" style="6" customWidth="1"/>
    <col min="4616" max="4616" width="9" style="6"/>
    <col min="4617" max="4617" width="11.77734375" style="6" customWidth="1"/>
    <col min="4618" max="4618" width="7.88671875" style="6" customWidth="1"/>
    <col min="4619" max="4619" width="10.33203125" style="6" customWidth="1"/>
    <col min="4620" max="4620" width="12" style="6" customWidth="1"/>
    <col min="4621" max="4622" width="0" style="6" hidden="1" customWidth="1"/>
    <col min="4623" max="4623" width="12.44140625" style="6" customWidth="1"/>
    <col min="4624" max="4624" width="11.6640625" style="6" customWidth="1"/>
    <col min="4625" max="4625" width="12.44140625" style="6" customWidth="1"/>
    <col min="4626" max="4626" width="11" style="6" customWidth="1"/>
    <col min="4627" max="4628" width="11.88671875" style="6" customWidth="1"/>
    <col min="4629" max="4629" width="10.109375" style="6" customWidth="1"/>
    <col min="4630" max="4630" width="9.6640625" style="6" customWidth="1"/>
    <col min="4631" max="4631" width="10.33203125" style="6" customWidth="1"/>
    <col min="4632" max="4632" width="7.88671875" style="6" customWidth="1"/>
    <col min="4633" max="4633" width="11.21875" style="6" customWidth="1"/>
    <col min="4634" max="4636" width="12" style="6" customWidth="1"/>
    <col min="4637" max="4637" width="11.88671875" style="6" customWidth="1"/>
    <col min="4638" max="4638" width="7.88671875" style="6" customWidth="1"/>
    <col min="4639" max="4639" width="11.6640625" style="6" customWidth="1"/>
    <col min="4640" max="4640" width="7.88671875" style="6" customWidth="1"/>
    <col min="4641" max="4641" width="9.44140625" style="6" customWidth="1"/>
    <col min="4642" max="4642" width="11.88671875" style="6" customWidth="1"/>
    <col min="4643" max="4643" width="7.88671875" style="6" customWidth="1"/>
    <col min="4644" max="4644" width="10.109375" style="6" customWidth="1"/>
    <col min="4645" max="4645" width="7.88671875" style="6" customWidth="1"/>
    <col min="4646" max="4646" width="8.88671875" style="6" customWidth="1"/>
    <col min="4647" max="4647" width="7.88671875" style="6" customWidth="1"/>
    <col min="4648" max="4648" width="10" style="6" customWidth="1"/>
    <col min="4649" max="4650" width="9" style="6"/>
    <col min="4651" max="4651" width="9.21875" style="6" bestFit="1" customWidth="1"/>
    <col min="4652" max="4652" width="11.21875" style="6" customWidth="1"/>
    <col min="4653" max="4864" width="9" style="6"/>
    <col min="4865" max="4865" width="5.33203125" style="6" customWidth="1"/>
    <col min="4866" max="4866" width="23.6640625" style="6" customWidth="1"/>
    <col min="4867" max="4867" width="12" style="6" customWidth="1"/>
    <col min="4868" max="4868" width="10.77734375" style="6" customWidth="1"/>
    <col min="4869" max="4870" width="0" style="6" hidden="1" customWidth="1"/>
    <col min="4871" max="4871" width="9.109375" style="6" customWidth="1"/>
    <col min="4872" max="4872" width="9" style="6"/>
    <col min="4873" max="4873" width="11.77734375" style="6" customWidth="1"/>
    <col min="4874" max="4874" width="7.88671875" style="6" customWidth="1"/>
    <col min="4875" max="4875" width="10.33203125" style="6" customWidth="1"/>
    <col min="4876" max="4876" width="12" style="6" customWidth="1"/>
    <col min="4877" max="4878" width="0" style="6" hidden="1" customWidth="1"/>
    <col min="4879" max="4879" width="12.44140625" style="6" customWidth="1"/>
    <col min="4880" max="4880" width="11.6640625" style="6" customWidth="1"/>
    <col min="4881" max="4881" width="12.44140625" style="6" customWidth="1"/>
    <col min="4882" max="4882" width="11" style="6" customWidth="1"/>
    <col min="4883" max="4884" width="11.88671875" style="6" customWidth="1"/>
    <col min="4885" max="4885" width="10.109375" style="6" customWidth="1"/>
    <col min="4886" max="4886" width="9.6640625" style="6" customWidth="1"/>
    <col min="4887" max="4887" width="10.33203125" style="6" customWidth="1"/>
    <col min="4888" max="4888" width="7.88671875" style="6" customWidth="1"/>
    <col min="4889" max="4889" width="11.21875" style="6" customWidth="1"/>
    <col min="4890" max="4892" width="12" style="6" customWidth="1"/>
    <col min="4893" max="4893" width="11.88671875" style="6" customWidth="1"/>
    <col min="4894" max="4894" width="7.88671875" style="6" customWidth="1"/>
    <col min="4895" max="4895" width="11.6640625" style="6" customWidth="1"/>
    <col min="4896" max="4896" width="7.88671875" style="6" customWidth="1"/>
    <col min="4897" max="4897" width="9.44140625" style="6" customWidth="1"/>
    <col min="4898" max="4898" width="11.88671875" style="6" customWidth="1"/>
    <col min="4899" max="4899" width="7.88671875" style="6" customWidth="1"/>
    <col min="4900" max="4900" width="10.109375" style="6" customWidth="1"/>
    <col min="4901" max="4901" width="7.88671875" style="6" customWidth="1"/>
    <col min="4902" max="4902" width="8.88671875" style="6" customWidth="1"/>
    <col min="4903" max="4903" width="7.88671875" style="6" customWidth="1"/>
    <col min="4904" max="4904" width="10" style="6" customWidth="1"/>
    <col min="4905" max="4906" width="9" style="6"/>
    <col min="4907" max="4907" width="9.21875" style="6" bestFit="1" customWidth="1"/>
    <col min="4908" max="4908" width="11.21875" style="6" customWidth="1"/>
    <col min="4909" max="5120" width="9" style="6"/>
    <col min="5121" max="5121" width="5.33203125" style="6" customWidth="1"/>
    <col min="5122" max="5122" width="23.6640625" style="6" customWidth="1"/>
    <col min="5123" max="5123" width="12" style="6" customWidth="1"/>
    <col min="5124" max="5124" width="10.77734375" style="6" customWidth="1"/>
    <col min="5125" max="5126" width="0" style="6" hidden="1" customWidth="1"/>
    <col min="5127" max="5127" width="9.109375" style="6" customWidth="1"/>
    <col min="5128" max="5128" width="9" style="6"/>
    <col min="5129" max="5129" width="11.77734375" style="6" customWidth="1"/>
    <col min="5130" max="5130" width="7.88671875" style="6" customWidth="1"/>
    <col min="5131" max="5131" width="10.33203125" style="6" customWidth="1"/>
    <col min="5132" max="5132" width="12" style="6" customWidth="1"/>
    <col min="5133" max="5134" width="0" style="6" hidden="1" customWidth="1"/>
    <col min="5135" max="5135" width="12.44140625" style="6" customWidth="1"/>
    <col min="5136" max="5136" width="11.6640625" style="6" customWidth="1"/>
    <col min="5137" max="5137" width="12.44140625" style="6" customWidth="1"/>
    <col min="5138" max="5138" width="11" style="6" customWidth="1"/>
    <col min="5139" max="5140" width="11.88671875" style="6" customWidth="1"/>
    <col min="5141" max="5141" width="10.109375" style="6" customWidth="1"/>
    <col min="5142" max="5142" width="9.6640625" style="6" customWidth="1"/>
    <col min="5143" max="5143" width="10.33203125" style="6" customWidth="1"/>
    <col min="5144" max="5144" width="7.88671875" style="6" customWidth="1"/>
    <col min="5145" max="5145" width="11.21875" style="6" customWidth="1"/>
    <col min="5146" max="5148" width="12" style="6" customWidth="1"/>
    <col min="5149" max="5149" width="11.88671875" style="6" customWidth="1"/>
    <col min="5150" max="5150" width="7.88671875" style="6" customWidth="1"/>
    <col min="5151" max="5151" width="11.6640625" style="6" customWidth="1"/>
    <col min="5152" max="5152" width="7.88671875" style="6" customWidth="1"/>
    <col min="5153" max="5153" width="9.44140625" style="6" customWidth="1"/>
    <col min="5154" max="5154" width="11.88671875" style="6" customWidth="1"/>
    <col min="5155" max="5155" width="7.88671875" style="6" customWidth="1"/>
    <col min="5156" max="5156" width="10.109375" style="6" customWidth="1"/>
    <col min="5157" max="5157" width="7.88671875" style="6" customWidth="1"/>
    <col min="5158" max="5158" width="8.88671875" style="6" customWidth="1"/>
    <col min="5159" max="5159" width="7.88671875" style="6" customWidth="1"/>
    <col min="5160" max="5160" width="10" style="6" customWidth="1"/>
    <col min="5161" max="5162" width="9" style="6"/>
    <col min="5163" max="5163" width="9.21875" style="6" bestFit="1" customWidth="1"/>
    <col min="5164" max="5164" width="11.21875" style="6" customWidth="1"/>
    <col min="5165" max="5376" width="9" style="6"/>
    <col min="5377" max="5377" width="5.33203125" style="6" customWidth="1"/>
    <col min="5378" max="5378" width="23.6640625" style="6" customWidth="1"/>
    <col min="5379" max="5379" width="12" style="6" customWidth="1"/>
    <col min="5380" max="5380" width="10.77734375" style="6" customWidth="1"/>
    <col min="5381" max="5382" width="0" style="6" hidden="1" customWidth="1"/>
    <col min="5383" max="5383" width="9.109375" style="6" customWidth="1"/>
    <col min="5384" max="5384" width="9" style="6"/>
    <col min="5385" max="5385" width="11.77734375" style="6" customWidth="1"/>
    <col min="5386" max="5386" width="7.88671875" style="6" customWidth="1"/>
    <col min="5387" max="5387" width="10.33203125" style="6" customWidth="1"/>
    <col min="5388" max="5388" width="12" style="6" customWidth="1"/>
    <col min="5389" max="5390" width="0" style="6" hidden="1" customWidth="1"/>
    <col min="5391" max="5391" width="12.44140625" style="6" customWidth="1"/>
    <col min="5392" max="5392" width="11.6640625" style="6" customWidth="1"/>
    <col min="5393" max="5393" width="12.44140625" style="6" customWidth="1"/>
    <col min="5394" max="5394" width="11" style="6" customWidth="1"/>
    <col min="5395" max="5396" width="11.88671875" style="6" customWidth="1"/>
    <col min="5397" max="5397" width="10.109375" style="6" customWidth="1"/>
    <col min="5398" max="5398" width="9.6640625" style="6" customWidth="1"/>
    <col min="5399" max="5399" width="10.33203125" style="6" customWidth="1"/>
    <col min="5400" max="5400" width="7.88671875" style="6" customWidth="1"/>
    <col min="5401" max="5401" width="11.21875" style="6" customWidth="1"/>
    <col min="5402" max="5404" width="12" style="6" customWidth="1"/>
    <col min="5405" max="5405" width="11.88671875" style="6" customWidth="1"/>
    <col min="5406" max="5406" width="7.88671875" style="6" customWidth="1"/>
    <col min="5407" max="5407" width="11.6640625" style="6" customWidth="1"/>
    <col min="5408" max="5408" width="7.88671875" style="6" customWidth="1"/>
    <col min="5409" max="5409" width="9.44140625" style="6" customWidth="1"/>
    <col min="5410" max="5410" width="11.88671875" style="6" customWidth="1"/>
    <col min="5411" max="5411" width="7.88671875" style="6" customWidth="1"/>
    <col min="5412" max="5412" width="10.109375" style="6" customWidth="1"/>
    <col min="5413" max="5413" width="7.88671875" style="6" customWidth="1"/>
    <col min="5414" max="5414" width="8.88671875" style="6" customWidth="1"/>
    <col min="5415" max="5415" width="7.88671875" style="6" customWidth="1"/>
    <col min="5416" max="5416" width="10" style="6" customWidth="1"/>
    <col min="5417" max="5418" width="9" style="6"/>
    <col min="5419" max="5419" width="9.21875" style="6" bestFit="1" customWidth="1"/>
    <col min="5420" max="5420" width="11.21875" style="6" customWidth="1"/>
    <col min="5421" max="5632" width="9" style="6"/>
    <col min="5633" max="5633" width="5.33203125" style="6" customWidth="1"/>
    <col min="5634" max="5634" width="23.6640625" style="6" customWidth="1"/>
    <col min="5635" max="5635" width="12" style="6" customWidth="1"/>
    <col min="5636" max="5636" width="10.77734375" style="6" customWidth="1"/>
    <col min="5637" max="5638" width="0" style="6" hidden="1" customWidth="1"/>
    <col min="5639" max="5639" width="9.109375" style="6" customWidth="1"/>
    <col min="5640" max="5640" width="9" style="6"/>
    <col min="5641" max="5641" width="11.77734375" style="6" customWidth="1"/>
    <col min="5642" max="5642" width="7.88671875" style="6" customWidth="1"/>
    <col min="5643" max="5643" width="10.33203125" style="6" customWidth="1"/>
    <col min="5644" max="5644" width="12" style="6" customWidth="1"/>
    <col min="5645" max="5646" width="0" style="6" hidden="1" customWidth="1"/>
    <col min="5647" max="5647" width="12.44140625" style="6" customWidth="1"/>
    <col min="5648" max="5648" width="11.6640625" style="6" customWidth="1"/>
    <col min="5649" max="5649" width="12.44140625" style="6" customWidth="1"/>
    <col min="5650" max="5650" width="11" style="6" customWidth="1"/>
    <col min="5651" max="5652" width="11.88671875" style="6" customWidth="1"/>
    <col min="5653" max="5653" width="10.109375" style="6" customWidth="1"/>
    <col min="5654" max="5654" width="9.6640625" style="6" customWidth="1"/>
    <col min="5655" max="5655" width="10.33203125" style="6" customWidth="1"/>
    <col min="5656" max="5656" width="7.88671875" style="6" customWidth="1"/>
    <col min="5657" max="5657" width="11.21875" style="6" customWidth="1"/>
    <col min="5658" max="5660" width="12" style="6" customWidth="1"/>
    <col min="5661" max="5661" width="11.88671875" style="6" customWidth="1"/>
    <col min="5662" max="5662" width="7.88671875" style="6" customWidth="1"/>
    <col min="5663" max="5663" width="11.6640625" style="6" customWidth="1"/>
    <col min="5664" max="5664" width="7.88671875" style="6" customWidth="1"/>
    <col min="5665" max="5665" width="9.44140625" style="6" customWidth="1"/>
    <col min="5666" max="5666" width="11.88671875" style="6" customWidth="1"/>
    <col min="5667" max="5667" width="7.88671875" style="6" customWidth="1"/>
    <col min="5668" max="5668" width="10.109375" style="6" customWidth="1"/>
    <col min="5669" max="5669" width="7.88671875" style="6" customWidth="1"/>
    <col min="5670" max="5670" width="8.88671875" style="6" customWidth="1"/>
    <col min="5671" max="5671" width="7.88671875" style="6" customWidth="1"/>
    <col min="5672" max="5672" width="10" style="6" customWidth="1"/>
    <col min="5673" max="5674" width="9" style="6"/>
    <col min="5675" max="5675" width="9.21875" style="6" bestFit="1" customWidth="1"/>
    <col min="5676" max="5676" width="11.21875" style="6" customWidth="1"/>
    <col min="5677" max="5888" width="9" style="6"/>
    <col min="5889" max="5889" width="5.33203125" style="6" customWidth="1"/>
    <col min="5890" max="5890" width="23.6640625" style="6" customWidth="1"/>
    <col min="5891" max="5891" width="12" style="6" customWidth="1"/>
    <col min="5892" max="5892" width="10.77734375" style="6" customWidth="1"/>
    <col min="5893" max="5894" width="0" style="6" hidden="1" customWidth="1"/>
    <col min="5895" max="5895" width="9.109375" style="6" customWidth="1"/>
    <col min="5896" max="5896" width="9" style="6"/>
    <col min="5897" max="5897" width="11.77734375" style="6" customWidth="1"/>
    <col min="5898" max="5898" width="7.88671875" style="6" customWidth="1"/>
    <col min="5899" max="5899" width="10.33203125" style="6" customWidth="1"/>
    <col min="5900" max="5900" width="12" style="6" customWidth="1"/>
    <col min="5901" max="5902" width="0" style="6" hidden="1" customWidth="1"/>
    <col min="5903" max="5903" width="12.44140625" style="6" customWidth="1"/>
    <col min="5904" max="5904" width="11.6640625" style="6" customWidth="1"/>
    <col min="5905" max="5905" width="12.44140625" style="6" customWidth="1"/>
    <col min="5906" max="5906" width="11" style="6" customWidth="1"/>
    <col min="5907" max="5908" width="11.88671875" style="6" customWidth="1"/>
    <col min="5909" max="5909" width="10.109375" style="6" customWidth="1"/>
    <col min="5910" max="5910" width="9.6640625" style="6" customWidth="1"/>
    <col min="5911" max="5911" width="10.33203125" style="6" customWidth="1"/>
    <col min="5912" max="5912" width="7.88671875" style="6" customWidth="1"/>
    <col min="5913" max="5913" width="11.21875" style="6" customWidth="1"/>
    <col min="5914" max="5916" width="12" style="6" customWidth="1"/>
    <col min="5917" max="5917" width="11.88671875" style="6" customWidth="1"/>
    <col min="5918" max="5918" width="7.88671875" style="6" customWidth="1"/>
    <col min="5919" max="5919" width="11.6640625" style="6" customWidth="1"/>
    <col min="5920" max="5920" width="7.88671875" style="6" customWidth="1"/>
    <col min="5921" max="5921" width="9.44140625" style="6" customWidth="1"/>
    <col min="5922" max="5922" width="11.88671875" style="6" customWidth="1"/>
    <col min="5923" max="5923" width="7.88671875" style="6" customWidth="1"/>
    <col min="5924" max="5924" width="10.109375" style="6" customWidth="1"/>
    <col min="5925" max="5925" width="7.88671875" style="6" customWidth="1"/>
    <col min="5926" max="5926" width="8.88671875" style="6" customWidth="1"/>
    <col min="5927" max="5927" width="7.88671875" style="6" customWidth="1"/>
    <col min="5928" max="5928" width="10" style="6" customWidth="1"/>
    <col min="5929" max="5930" width="9" style="6"/>
    <col min="5931" max="5931" width="9.21875" style="6" bestFit="1" customWidth="1"/>
    <col min="5932" max="5932" width="11.21875" style="6" customWidth="1"/>
    <col min="5933" max="6144" width="9" style="6"/>
    <col min="6145" max="6145" width="5.33203125" style="6" customWidth="1"/>
    <col min="6146" max="6146" width="23.6640625" style="6" customWidth="1"/>
    <col min="6147" max="6147" width="12" style="6" customWidth="1"/>
    <col min="6148" max="6148" width="10.77734375" style="6" customWidth="1"/>
    <col min="6149" max="6150" width="0" style="6" hidden="1" customWidth="1"/>
    <col min="6151" max="6151" width="9.109375" style="6" customWidth="1"/>
    <col min="6152" max="6152" width="9" style="6"/>
    <col min="6153" max="6153" width="11.77734375" style="6" customWidth="1"/>
    <col min="6154" max="6154" width="7.88671875" style="6" customWidth="1"/>
    <col min="6155" max="6155" width="10.33203125" style="6" customWidth="1"/>
    <col min="6156" max="6156" width="12" style="6" customWidth="1"/>
    <col min="6157" max="6158" width="0" style="6" hidden="1" customWidth="1"/>
    <col min="6159" max="6159" width="12.44140625" style="6" customWidth="1"/>
    <col min="6160" max="6160" width="11.6640625" style="6" customWidth="1"/>
    <col min="6161" max="6161" width="12.44140625" style="6" customWidth="1"/>
    <col min="6162" max="6162" width="11" style="6" customWidth="1"/>
    <col min="6163" max="6164" width="11.88671875" style="6" customWidth="1"/>
    <col min="6165" max="6165" width="10.109375" style="6" customWidth="1"/>
    <col min="6166" max="6166" width="9.6640625" style="6" customWidth="1"/>
    <col min="6167" max="6167" width="10.33203125" style="6" customWidth="1"/>
    <col min="6168" max="6168" width="7.88671875" style="6" customWidth="1"/>
    <col min="6169" max="6169" width="11.21875" style="6" customWidth="1"/>
    <col min="6170" max="6172" width="12" style="6" customWidth="1"/>
    <col min="6173" max="6173" width="11.88671875" style="6" customWidth="1"/>
    <col min="6174" max="6174" width="7.88671875" style="6" customWidth="1"/>
    <col min="6175" max="6175" width="11.6640625" style="6" customWidth="1"/>
    <col min="6176" max="6176" width="7.88671875" style="6" customWidth="1"/>
    <col min="6177" max="6177" width="9.44140625" style="6" customWidth="1"/>
    <col min="6178" max="6178" width="11.88671875" style="6" customWidth="1"/>
    <col min="6179" max="6179" width="7.88671875" style="6" customWidth="1"/>
    <col min="6180" max="6180" width="10.109375" style="6" customWidth="1"/>
    <col min="6181" max="6181" width="7.88671875" style="6" customWidth="1"/>
    <col min="6182" max="6182" width="8.88671875" style="6" customWidth="1"/>
    <col min="6183" max="6183" width="7.88671875" style="6" customWidth="1"/>
    <col min="6184" max="6184" width="10" style="6" customWidth="1"/>
    <col min="6185" max="6186" width="9" style="6"/>
    <col min="6187" max="6187" width="9.21875" style="6" bestFit="1" customWidth="1"/>
    <col min="6188" max="6188" width="11.21875" style="6" customWidth="1"/>
    <col min="6189" max="6400" width="9" style="6"/>
    <col min="6401" max="6401" width="5.33203125" style="6" customWidth="1"/>
    <col min="6402" max="6402" width="23.6640625" style="6" customWidth="1"/>
    <col min="6403" max="6403" width="12" style="6" customWidth="1"/>
    <col min="6404" max="6404" width="10.77734375" style="6" customWidth="1"/>
    <col min="6405" max="6406" width="0" style="6" hidden="1" customWidth="1"/>
    <col min="6407" max="6407" width="9.109375" style="6" customWidth="1"/>
    <col min="6408" max="6408" width="9" style="6"/>
    <col min="6409" max="6409" width="11.77734375" style="6" customWidth="1"/>
    <col min="6410" max="6410" width="7.88671875" style="6" customWidth="1"/>
    <col min="6411" max="6411" width="10.33203125" style="6" customWidth="1"/>
    <col min="6412" max="6412" width="12" style="6" customWidth="1"/>
    <col min="6413" max="6414" width="0" style="6" hidden="1" customWidth="1"/>
    <col min="6415" max="6415" width="12.44140625" style="6" customWidth="1"/>
    <col min="6416" max="6416" width="11.6640625" style="6" customWidth="1"/>
    <col min="6417" max="6417" width="12.44140625" style="6" customWidth="1"/>
    <col min="6418" max="6418" width="11" style="6" customWidth="1"/>
    <col min="6419" max="6420" width="11.88671875" style="6" customWidth="1"/>
    <col min="6421" max="6421" width="10.109375" style="6" customWidth="1"/>
    <col min="6422" max="6422" width="9.6640625" style="6" customWidth="1"/>
    <col min="6423" max="6423" width="10.33203125" style="6" customWidth="1"/>
    <col min="6424" max="6424" width="7.88671875" style="6" customWidth="1"/>
    <col min="6425" max="6425" width="11.21875" style="6" customWidth="1"/>
    <col min="6426" max="6428" width="12" style="6" customWidth="1"/>
    <col min="6429" max="6429" width="11.88671875" style="6" customWidth="1"/>
    <col min="6430" max="6430" width="7.88671875" style="6" customWidth="1"/>
    <col min="6431" max="6431" width="11.6640625" style="6" customWidth="1"/>
    <col min="6432" max="6432" width="7.88671875" style="6" customWidth="1"/>
    <col min="6433" max="6433" width="9.44140625" style="6" customWidth="1"/>
    <col min="6434" max="6434" width="11.88671875" style="6" customWidth="1"/>
    <col min="6435" max="6435" width="7.88671875" style="6" customWidth="1"/>
    <col min="6436" max="6436" width="10.109375" style="6" customWidth="1"/>
    <col min="6437" max="6437" width="7.88671875" style="6" customWidth="1"/>
    <col min="6438" max="6438" width="8.88671875" style="6" customWidth="1"/>
    <col min="6439" max="6439" width="7.88671875" style="6" customWidth="1"/>
    <col min="6440" max="6440" width="10" style="6" customWidth="1"/>
    <col min="6441" max="6442" width="9" style="6"/>
    <col min="6443" max="6443" width="9.21875" style="6" bestFit="1" customWidth="1"/>
    <col min="6444" max="6444" width="11.21875" style="6" customWidth="1"/>
    <col min="6445" max="6656" width="9" style="6"/>
    <col min="6657" max="6657" width="5.33203125" style="6" customWidth="1"/>
    <col min="6658" max="6658" width="23.6640625" style="6" customWidth="1"/>
    <col min="6659" max="6659" width="12" style="6" customWidth="1"/>
    <col min="6660" max="6660" width="10.77734375" style="6" customWidth="1"/>
    <col min="6661" max="6662" width="0" style="6" hidden="1" customWidth="1"/>
    <col min="6663" max="6663" width="9.109375" style="6" customWidth="1"/>
    <col min="6664" max="6664" width="9" style="6"/>
    <col min="6665" max="6665" width="11.77734375" style="6" customWidth="1"/>
    <col min="6666" max="6666" width="7.88671875" style="6" customWidth="1"/>
    <col min="6667" max="6667" width="10.33203125" style="6" customWidth="1"/>
    <col min="6668" max="6668" width="12" style="6" customWidth="1"/>
    <col min="6669" max="6670" width="0" style="6" hidden="1" customWidth="1"/>
    <col min="6671" max="6671" width="12.44140625" style="6" customWidth="1"/>
    <col min="6672" max="6672" width="11.6640625" style="6" customWidth="1"/>
    <col min="6673" max="6673" width="12.44140625" style="6" customWidth="1"/>
    <col min="6674" max="6674" width="11" style="6" customWidth="1"/>
    <col min="6675" max="6676" width="11.88671875" style="6" customWidth="1"/>
    <col min="6677" max="6677" width="10.109375" style="6" customWidth="1"/>
    <col min="6678" max="6678" width="9.6640625" style="6" customWidth="1"/>
    <col min="6679" max="6679" width="10.33203125" style="6" customWidth="1"/>
    <col min="6680" max="6680" width="7.88671875" style="6" customWidth="1"/>
    <col min="6681" max="6681" width="11.21875" style="6" customWidth="1"/>
    <col min="6682" max="6684" width="12" style="6" customWidth="1"/>
    <col min="6685" max="6685" width="11.88671875" style="6" customWidth="1"/>
    <col min="6686" max="6686" width="7.88671875" style="6" customWidth="1"/>
    <col min="6687" max="6687" width="11.6640625" style="6" customWidth="1"/>
    <col min="6688" max="6688" width="7.88671875" style="6" customWidth="1"/>
    <col min="6689" max="6689" width="9.44140625" style="6" customWidth="1"/>
    <col min="6690" max="6690" width="11.88671875" style="6" customWidth="1"/>
    <col min="6691" max="6691" width="7.88671875" style="6" customWidth="1"/>
    <col min="6692" max="6692" width="10.109375" style="6" customWidth="1"/>
    <col min="6693" max="6693" width="7.88671875" style="6" customWidth="1"/>
    <col min="6694" max="6694" width="8.88671875" style="6" customWidth="1"/>
    <col min="6695" max="6695" width="7.88671875" style="6" customWidth="1"/>
    <col min="6696" max="6696" width="10" style="6" customWidth="1"/>
    <col min="6697" max="6698" width="9" style="6"/>
    <col min="6699" max="6699" width="9.21875" style="6" bestFit="1" customWidth="1"/>
    <col min="6700" max="6700" width="11.21875" style="6" customWidth="1"/>
    <col min="6701" max="6912" width="9" style="6"/>
    <col min="6913" max="6913" width="5.33203125" style="6" customWidth="1"/>
    <col min="6914" max="6914" width="23.6640625" style="6" customWidth="1"/>
    <col min="6915" max="6915" width="12" style="6" customWidth="1"/>
    <col min="6916" max="6916" width="10.77734375" style="6" customWidth="1"/>
    <col min="6917" max="6918" width="0" style="6" hidden="1" customWidth="1"/>
    <col min="6919" max="6919" width="9.109375" style="6" customWidth="1"/>
    <col min="6920" max="6920" width="9" style="6"/>
    <col min="6921" max="6921" width="11.77734375" style="6" customWidth="1"/>
    <col min="6922" max="6922" width="7.88671875" style="6" customWidth="1"/>
    <col min="6923" max="6923" width="10.33203125" style="6" customWidth="1"/>
    <col min="6924" max="6924" width="12" style="6" customWidth="1"/>
    <col min="6925" max="6926" width="0" style="6" hidden="1" customWidth="1"/>
    <col min="6927" max="6927" width="12.44140625" style="6" customWidth="1"/>
    <col min="6928" max="6928" width="11.6640625" style="6" customWidth="1"/>
    <col min="6929" max="6929" width="12.44140625" style="6" customWidth="1"/>
    <col min="6930" max="6930" width="11" style="6" customWidth="1"/>
    <col min="6931" max="6932" width="11.88671875" style="6" customWidth="1"/>
    <col min="6933" max="6933" width="10.109375" style="6" customWidth="1"/>
    <col min="6934" max="6934" width="9.6640625" style="6" customWidth="1"/>
    <col min="6935" max="6935" width="10.33203125" style="6" customWidth="1"/>
    <col min="6936" max="6936" width="7.88671875" style="6" customWidth="1"/>
    <col min="6937" max="6937" width="11.21875" style="6" customWidth="1"/>
    <col min="6938" max="6940" width="12" style="6" customWidth="1"/>
    <col min="6941" max="6941" width="11.88671875" style="6" customWidth="1"/>
    <col min="6942" max="6942" width="7.88671875" style="6" customWidth="1"/>
    <col min="6943" max="6943" width="11.6640625" style="6" customWidth="1"/>
    <col min="6944" max="6944" width="7.88671875" style="6" customWidth="1"/>
    <col min="6945" max="6945" width="9.44140625" style="6" customWidth="1"/>
    <col min="6946" max="6946" width="11.88671875" style="6" customWidth="1"/>
    <col min="6947" max="6947" width="7.88671875" style="6" customWidth="1"/>
    <col min="6948" max="6948" width="10.109375" style="6" customWidth="1"/>
    <col min="6949" max="6949" width="7.88671875" style="6" customWidth="1"/>
    <col min="6950" max="6950" width="8.88671875" style="6" customWidth="1"/>
    <col min="6951" max="6951" width="7.88671875" style="6" customWidth="1"/>
    <col min="6952" max="6952" width="10" style="6" customWidth="1"/>
    <col min="6953" max="6954" width="9" style="6"/>
    <col min="6955" max="6955" width="9.21875" style="6" bestFit="1" customWidth="1"/>
    <col min="6956" max="6956" width="11.21875" style="6" customWidth="1"/>
    <col min="6957" max="7168" width="9" style="6"/>
    <col min="7169" max="7169" width="5.33203125" style="6" customWidth="1"/>
    <col min="7170" max="7170" width="23.6640625" style="6" customWidth="1"/>
    <col min="7171" max="7171" width="12" style="6" customWidth="1"/>
    <col min="7172" max="7172" width="10.77734375" style="6" customWidth="1"/>
    <col min="7173" max="7174" width="0" style="6" hidden="1" customWidth="1"/>
    <col min="7175" max="7175" width="9.109375" style="6" customWidth="1"/>
    <col min="7176" max="7176" width="9" style="6"/>
    <col min="7177" max="7177" width="11.77734375" style="6" customWidth="1"/>
    <col min="7178" max="7178" width="7.88671875" style="6" customWidth="1"/>
    <col min="7179" max="7179" width="10.33203125" style="6" customWidth="1"/>
    <col min="7180" max="7180" width="12" style="6" customWidth="1"/>
    <col min="7181" max="7182" width="0" style="6" hidden="1" customWidth="1"/>
    <col min="7183" max="7183" width="12.44140625" style="6" customWidth="1"/>
    <col min="7184" max="7184" width="11.6640625" style="6" customWidth="1"/>
    <col min="7185" max="7185" width="12.44140625" style="6" customWidth="1"/>
    <col min="7186" max="7186" width="11" style="6" customWidth="1"/>
    <col min="7187" max="7188" width="11.88671875" style="6" customWidth="1"/>
    <col min="7189" max="7189" width="10.109375" style="6" customWidth="1"/>
    <col min="7190" max="7190" width="9.6640625" style="6" customWidth="1"/>
    <col min="7191" max="7191" width="10.33203125" style="6" customWidth="1"/>
    <col min="7192" max="7192" width="7.88671875" style="6" customWidth="1"/>
    <col min="7193" max="7193" width="11.21875" style="6" customWidth="1"/>
    <col min="7194" max="7196" width="12" style="6" customWidth="1"/>
    <col min="7197" max="7197" width="11.88671875" style="6" customWidth="1"/>
    <col min="7198" max="7198" width="7.88671875" style="6" customWidth="1"/>
    <col min="7199" max="7199" width="11.6640625" style="6" customWidth="1"/>
    <col min="7200" max="7200" width="7.88671875" style="6" customWidth="1"/>
    <col min="7201" max="7201" width="9.44140625" style="6" customWidth="1"/>
    <col min="7202" max="7202" width="11.88671875" style="6" customWidth="1"/>
    <col min="7203" max="7203" width="7.88671875" style="6" customWidth="1"/>
    <col min="7204" max="7204" width="10.109375" style="6" customWidth="1"/>
    <col min="7205" max="7205" width="7.88671875" style="6" customWidth="1"/>
    <col min="7206" max="7206" width="8.88671875" style="6" customWidth="1"/>
    <col min="7207" max="7207" width="7.88671875" style="6" customWidth="1"/>
    <col min="7208" max="7208" width="10" style="6" customWidth="1"/>
    <col min="7209" max="7210" width="9" style="6"/>
    <col min="7211" max="7211" width="9.21875" style="6" bestFit="1" customWidth="1"/>
    <col min="7212" max="7212" width="11.21875" style="6" customWidth="1"/>
    <col min="7213" max="7424" width="9" style="6"/>
    <col min="7425" max="7425" width="5.33203125" style="6" customWidth="1"/>
    <col min="7426" max="7426" width="23.6640625" style="6" customWidth="1"/>
    <col min="7427" max="7427" width="12" style="6" customWidth="1"/>
    <col min="7428" max="7428" width="10.77734375" style="6" customWidth="1"/>
    <col min="7429" max="7430" width="0" style="6" hidden="1" customWidth="1"/>
    <col min="7431" max="7431" width="9.109375" style="6" customWidth="1"/>
    <col min="7432" max="7432" width="9" style="6"/>
    <col min="7433" max="7433" width="11.77734375" style="6" customWidth="1"/>
    <col min="7434" max="7434" width="7.88671875" style="6" customWidth="1"/>
    <col min="7435" max="7435" width="10.33203125" style="6" customWidth="1"/>
    <col min="7436" max="7436" width="12" style="6" customWidth="1"/>
    <col min="7437" max="7438" width="0" style="6" hidden="1" customWidth="1"/>
    <col min="7439" max="7439" width="12.44140625" style="6" customWidth="1"/>
    <col min="7440" max="7440" width="11.6640625" style="6" customWidth="1"/>
    <col min="7441" max="7441" width="12.44140625" style="6" customWidth="1"/>
    <col min="7442" max="7442" width="11" style="6" customWidth="1"/>
    <col min="7443" max="7444" width="11.88671875" style="6" customWidth="1"/>
    <col min="7445" max="7445" width="10.109375" style="6" customWidth="1"/>
    <col min="7446" max="7446" width="9.6640625" style="6" customWidth="1"/>
    <col min="7447" max="7447" width="10.33203125" style="6" customWidth="1"/>
    <col min="7448" max="7448" width="7.88671875" style="6" customWidth="1"/>
    <col min="7449" max="7449" width="11.21875" style="6" customWidth="1"/>
    <col min="7450" max="7452" width="12" style="6" customWidth="1"/>
    <col min="7453" max="7453" width="11.88671875" style="6" customWidth="1"/>
    <col min="7454" max="7454" width="7.88671875" style="6" customWidth="1"/>
    <col min="7455" max="7455" width="11.6640625" style="6" customWidth="1"/>
    <col min="7456" max="7456" width="7.88671875" style="6" customWidth="1"/>
    <col min="7457" max="7457" width="9.44140625" style="6" customWidth="1"/>
    <col min="7458" max="7458" width="11.88671875" style="6" customWidth="1"/>
    <col min="7459" max="7459" width="7.88671875" style="6" customWidth="1"/>
    <col min="7460" max="7460" width="10.109375" style="6" customWidth="1"/>
    <col min="7461" max="7461" width="7.88671875" style="6" customWidth="1"/>
    <col min="7462" max="7462" width="8.88671875" style="6" customWidth="1"/>
    <col min="7463" max="7463" width="7.88671875" style="6" customWidth="1"/>
    <col min="7464" max="7464" width="10" style="6" customWidth="1"/>
    <col min="7465" max="7466" width="9" style="6"/>
    <col min="7467" max="7467" width="9.21875" style="6" bestFit="1" customWidth="1"/>
    <col min="7468" max="7468" width="11.21875" style="6" customWidth="1"/>
    <col min="7469" max="7680" width="9" style="6"/>
    <col min="7681" max="7681" width="5.33203125" style="6" customWidth="1"/>
    <col min="7682" max="7682" width="23.6640625" style="6" customWidth="1"/>
    <col min="7683" max="7683" width="12" style="6" customWidth="1"/>
    <col min="7684" max="7684" width="10.77734375" style="6" customWidth="1"/>
    <col min="7685" max="7686" width="0" style="6" hidden="1" customWidth="1"/>
    <col min="7687" max="7687" width="9.109375" style="6" customWidth="1"/>
    <col min="7688" max="7688" width="9" style="6"/>
    <col min="7689" max="7689" width="11.77734375" style="6" customWidth="1"/>
    <col min="7690" max="7690" width="7.88671875" style="6" customWidth="1"/>
    <col min="7691" max="7691" width="10.33203125" style="6" customWidth="1"/>
    <col min="7692" max="7692" width="12" style="6" customWidth="1"/>
    <col min="7693" max="7694" width="0" style="6" hidden="1" customWidth="1"/>
    <col min="7695" max="7695" width="12.44140625" style="6" customWidth="1"/>
    <col min="7696" max="7696" width="11.6640625" style="6" customWidth="1"/>
    <col min="7697" max="7697" width="12.44140625" style="6" customWidth="1"/>
    <col min="7698" max="7698" width="11" style="6" customWidth="1"/>
    <col min="7699" max="7700" width="11.88671875" style="6" customWidth="1"/>
    <col min="7701" max="7701" width="10.109375" style="6" customWidth="1"/>
    <col min="7702" max="7702" width="9.6640625" style="6" customWidth="1"/>
    <col min="7703" max="7703" width="10.33203125" style="6" customWidth="1"/>
    <col min="7704" max="7704" width="7.88671875" style="6" customWidth="1"/>
    <col min="7705" max="7705" width="11.21875" style="6" customWidth="1"/>
    <col min="7706" max="7708" width="12" style="6" customWidth="1"/>
    <col min="7709" max="7709" width="11.88671875" style="6" customWidth="1"/>
    <col min="7710" max="7710" width="7.88671875" style="6" customWidth="1"/>
    <col min="7711" max="7711" width="11.6640625" style="6" customWidth="1"/>
    <col min="7712" max="7712" width="7.88671875" style="6" customWidth="1"/>
    <col min="7713" max="7713" width="9.44140625" style="6" customWidth="1"/>
    <col min="7714" max="7714" width="11.88671875" style="6" customWidth="1"/>
    <col min="7715" max="7715" width="7.88671875" style="6" customWidth="1"/>
    <col min="7716" max="7716" width="10.109375" style="6" customWidth="1"/>
    <col min="7717" max="7717" width="7.88671875" style="6" customWidth="1"/>
    <col min="7718" max="7718" width="8.88671875" style="6" customWidth="1"/>
    <col min="7719" max="7719" width="7.88671875" style="6" customWidth="1"/>
    <col min="7720" max="7720" width="10" style="6" customWidth="1"/>
    <col min="7721" max="7722" width="9" style="6"/>
    <col min="7723" max="7723" width="9.21875" style="6" bestFit="1" customWidth="1"/>
    <col min="7724" max="7724" width="11.21875" style="6" customWidth="1"/>
    <col min="7725" max="7936" width="9" style="6"/>
    <col min="7937" max="7937" width="5.33203125" style="6" customWidth="1"/>
    <col min="7938" max="7938" width="23.6640625" style="6" customWidth="1"/>
    <col min="7939" max="7939" width="12" style="6" customWidth="1"/>
    <col min="7940" max="7940" width="10.77734375" style="6" customWidth="1"/>
    <col min="7941" max="7942" width="0" style="6" hidden="1" customWidth="1"/>
    <col min="7943" max="7943" width="9.109375" style="6" customWidth="1"/>
    <col min="7944" max="7944" width="9" style="6"/>
    <col min="7945" max="7945" width="11.77734375" style="6" customWidth="1"/>
    <col min="7946" max="7946" width="7.88671875" style="6" customWidth="1"/>
    <col min="7947" max="7947" width="10.33203125" style="6" customWidth="1"/>
    <col min="7948" max="7948" width="12" style="6" customWidth="1"/>
    <col min="7949" max="7950" width="0" style="6" hidden="1" customWidth="1"/>
    <col min="7951" max="7951" width="12.44140625" style="6" customWidth="1"/>
    <col min="7952" max="7952" width="11.6640625" style="6" customWidth="1"/>
    <col min="7953" max="7953" width="12.44140625" style="6" customWidth="1"/>
    <col min="7954" max="7954" width="11" style="6" customWidth="1"/>
    <col min="7955" max="7956" width="11.88671875" style="6" customWidth="1"/>
    <col min="7957" max="7957" width="10.109375" style="6" customWidth="1"/>
    <col min="7958" max="7958" width="9.6640625" style="6" customWidth="1"/>
    <col min="7959" max="7959" width="10.33203125" style="6" customWidth="1"/>
    <col min="7960" max="7960" width="7.88671875" style="6" customWidth="1"/>
    <col min="7961" max="7961" width="11.21875" style="6" customWidth="1"/>
    <col min="7962" max="7964" width="12" style="6" customWidth="1"/>
    <col min="7965" max="7965" width="11.88671875" style="6" customWidth="1"/>
    <col min="7966" max="7966" width="7.88671875" style="6" customWidth="1"/>
    <col min="7967" max="7967" width="11.6640625" style="6" customWidth="1"/>
    <col min="7968" max="7968" width="7.88671875" style="6" customWidth="1"/>
    <col min="7969" max="7969" width="9.44140625" style="6" customWidth="1"/>
    <col min="7970" max="7970" width="11.88671875" style="6" customWidth="1"/>
    <col min="7971" max="7971" width="7.88671875" style="6" customWidth="1"/>
    <col min="7972" max="7972" width="10.109375" style="6" customWidth="1"/>
    <col min="7973" max="7973" width="7.88671875" style="6" customWidth="1"/>
    <col min="7974" max="7974" width="8.88671875" style="6" customWidth="1"/>
    <col min="7975" max="7975" width="7.88671875" style="6" customWidth="1"/>
    <col min="7976" max="7976" width="10" style="6" customWidth="1"/>
    <col min="7977" max="7978" width="9" style="6"/>
    <col min="7979" max="7979" width="9.21875" style="6" bestFit="1" customWidth="1"/>
    <col min="7980" max="7980" width="11.21875" style="6" customWidth="1"/>
    <col min="7981" max="8192" width="9" style="6"/>
    <col min="8193" max="8193" width="5.33203125" style="6" customWidth="1"/>
    <col min="8194" max="8194" width="23.6640625" style="6" customWidth="1"/>
    <col min="8195" max="8195" width="12" style="6" customWidth="1"/>
    <col min="8196" max="8196" width="10.77734375" style="6" customWidth="1"/>
    <col min="8197" max="8198" width="0" style="6" hidden="1" customWidth="1"/>
    <col min="8199" max="8199" width="9.109375" style="6" customWidth="1"/>
    <col min="8200" max="8200" width="9" style="6"/>
    <col min="8201" max="8201" width="11.77734375" style="6" customWidth="1"/>
    <col min="8202" max="8202" width="7.88671875" style="6" customWidth="1"/>
    <col min="8203" max="8203" width="10.33203125" style="6" customWidth="1"/>
    <col min="8204" max="8204" width="12" style="6" customWidth="1"/>
    <col min="8205" max="8206" width="0" style="6" hidden="1" customWidth="1"/>
    <col min="8207" max="8207" width="12.44140625" style="6" customWidth="1"/>
    <col min="8208" max="8208" width="11.6640625" style="6" customWidth="1"/>
    <col min="8209" max="8209" width="12.44140625" style="6" customWidth="1"/>
    <col min="8210" max="8210" width="11" style="6" customWidth="1"/>
    <col min="8211" max="8212" width="11.88671875" style="6" customWidth="1"/>
    <col min="8213" max="8213" width="10.109375" style="6" customWidth="1"/>
    <col min="8214" max="8214" width="9.6640625" style="6" customWidth="1"/>
    <col min="8215" max="8215" width="10.33203125" style="6" customWidth="1"/>
    <col min="8216" max="8216" width="7.88671875" style="6" customWidth="1"/>
    <col min="8217" max="8217" width="11.21875" style="6" customWidth="1"/>
    <col min="8218" max="8220" width="12" style="6" customWidth="1"/>
    <col min="8221" max="8221" width="11.88671875" style="6" customWidth="1"/>
    <col min="8222" max="8222" width="7.88671875" style="6" customWidth="1"/>
    <col min="8223" max="8223" width="11.6640625" style="6" customWidth="1"/>
    <col min="8224" max="8224" width="7.88671875" style="6" customWidth="1"/>
    <col min="8225" max="8225" width="9.44140625" style="6" customWidth="1"/>
    <col min="8226" max="8226" width="11.88671875" style="6" customWidth="1"/>
    <col min="8227" max="8227" width="7.88671875" style="6" customWidth="1"/>
    <col min="8228" max="8228" width="10.109375" style="6" customWidth="1"/>
    <col min="8229" max="8229" width="7.88671875" style="6" customWidth="1"/>
    <col min="8230" max="8230" width="8.88671875" style="6" customWidth="1"/>
    <col min="8231" max="8231" width="7.88671875" style="6" customWidth="1"/>
    <col min="8232" max="8232" width="10" style="6" customWidth="1"/>
    <col min="8233" max="8234" width="9" style="6"/>
    <col min="8235" max="8235" width="9.21875" style="6" bestFit="1" customWidth="1"/>
    <col min="8236" max="8236" width="11.21875" style="6" customWidth="1"/>
    <col min="8237" max="8448" width="9" style="6"/>
    <col min="8449" max="8449" width="5.33203125" style="6" customWidth="1"/>
    <col min="8450" max="8450" width="23.6640625" style="6" customWidth="1"/>
    <col min="8451" max="8451" width="12" style="6" customWidth="1"/>
    <col min="8452" max="8452" width="10.77734375" style="6" customWidth="1"/>
    <col min="8453" max="8454" width="0" style="6" hidden="1" customWidth="1"/>
    <col min="8455" max="8455" width="9.109375" style="6" customWidth="1"/>
    <col min="8456" max="8456" width="9" style="6"/>
    <col min="8457" max="8457" width="11.77734375" style="6" customWidth="1"/>
    <col min="8458" max="8458" width="7.88671875" style="6" customWidth="1"/>
    <col min="8459" max="8459" width="10.33203125" style="6" customWidth="1"/>
    <col min="8460" max="8460" width="12" style="6" customWidth="1"/>
    <col min="8461" max="8462" width="0" style="6" hidden="1" customWidth="1"/>
    <col min="8463" max="8463" width="12.44140625" style="6" customWidth="1"/>
    <col min="8464" max="8464" width="11.6640625" style="6" customWidth="1"/>
    <col min="8465" max="8465" width="12.44140625" style="6" customWidth="1"/>
    <col min="8466" max="8466" width="11" style="6" customWidth="1"/>
    <col min="8467" max="8468" width="11.88671875" style="6" customWidth="1"/>
    <col min="8469" max="8469" width="10.109375" style="6" customWidth="1"/>
    <col min="8470" max="8470" width="9.6640625" style="6" customWidth="1"/>
    <col min="8471" max="8471" width="10.33203125" style="6" customWidth="1"/>
    <col min="8472" max="8472" width="7.88671875" style="6" customWidth="1"/>
    <col min="8473" max="8473" width="11.21875" style="6" customWidth="1"/>
    <col min="8474" max="8476" width="12" style="6" customWidth="1"/>
    <col min="8477" max="8477" width="11.88671875" style="6" customWidth="1"/>
    <col min="8478" max="8478" width="7.88671875" style="6" customWidth="1"/>
    <col min="8479" max="8479" width="11.6640625" style="6" customWidth="1"/>
    <col min="8480" max="8480" width="7.88671875" style="6" customWidth="1"/>
    <col min="8481" max="8481" width="9.44140625" style="6" customWidth="1"/>
    <col min="8482" max="8482" width="11.88671875" style="6" customWidth="1"/>
    <col min="8483" max="8483" width="7.88671875" style="6" customWidth="1"/>
    <col min="8484" max="8484" width="10.109375" style="6" customWidth="1"/>
    <col min="8485" max="8485" width="7.88671875" style="6" customWidth="1"/>
    <col min="8486" max="8486" width="8.88671875" style="6" customWidth="1"/>
    <col min="8487" max="8487" width="7.88671875" style="6" customWidth="1"/>
    <col min="8488" max="8488" width="10" style="6" customWidth="1"/>
    <col min="8489" max="8490" width="9" style="6"/>
    <col min="8491" max="8491" width="9.21875" style="6" bestFit="1" customWidth="1"/>
    <col min="8492" max="8492" width="11.21875" style="6" customWidth="1"/>
    <col min="8493" max="8704" width="9" style="6"/>
    <col min="8705" max="8705" width="5.33203125" style="6" customWidth="1"/>
    <col min="8706" max="8706" width="23.6640625" style="6" customWidth="1"/>
    <col min="8707" max="8707" width="12" style="6" customWidth="1"/>
    <col min="8708" max="8708" width="10.77734375" style="6" customWidth="1"/>
    <col min="8709" max="8710" width="0" style="6" hidden="1" customWidth="1"/>
    <col min="8711" max="8711" width="9.109375" style="6" customWidth="1"/>
    <col min="8712" max="8712" width="9" style="6"/>
    <col min="8713" max="8713" width="11.77734375" style="6" customWidth="1"/>
    <col min="8714" max="8714" width="7.88671875" style="6" customWidth="1"/>
    <col min="8715" max="8715" width="10.33203125" style="6" customWidth="1"/>
    <col min="8716" max="8716" width="12" style="6" customWidth="1"/>
    <col min="8717" max="8718" width="0" style="6" hidden="1" customWidth="1"/>
    <col min="8719" max="8719" width="12.44140625" style="6" customWidth="1"/>
    <col min="8720" max="8720" width="11.6640625" style="6" customWidth="1"/>
    <col min="8721" max="8721" width="12.44140625" style="6" customWidth="1"/>
    <col min="8722" max="8722" width="11" style="6" customWidth="1"/>
    <col min="8723" max="8724" width="11.88671875" style="6" customWidth="1"/>
    <col min="8725" max="8725" width="10.109375" style="6" customWidth="1"/>
    <col min="8726" max="8726" width="9.6640625" style="6" customWidth="1"/>
    <col min="8727" max="8727" width="10.33203125" style="6" customWidth="1"/>
    <col min="8728" max="8728" width="7.88671875" style="6" customWidth="1"/>
    <col min="8729" max="8729" width="11.21875" style="6" customWidth="1"/>
    <col min="8730" max="8732" width="12" style="6" customWidth="1"/>
    <col min="8733" max="8733" width="11.88671875" style="6" customWidth="1"/>
    <col min="8734" max="8734" width="7.88671875" style="6" customWidth="1"/>
    <col min="8735" max="8735" width="11.6640625" style="6" customWidth="1"/>
    <col min="8736" max="8736" width="7.88671875" style="6" customWidth="1"/>
    <col min="8737" max="8737" width="9.44140625" style="6" customWidth="1"/>
    <col min="8738" max="8738" width="11.88671875" style="6" customWidth="1"/>
    <col min="8739" max="8739" width="7.88671875" style="6" customWidth="1"/>
    <col min="8740" max="8740" width="10.109375" style="6" customWidth="1"/>
    <col min="8741" max="8741" width="7.88671875" style="6" customWidth="1"/>
    <col min="8742" max="8742" width="8.88671875" style="6" customWidth="1"/>
    <col min="8743" max="8743" width="7.88671875" style="6" customWidth="1"/>
    <col min="8744" max="8744" width="10" style="6" customWidth="1"/>
    <col min="8745" max="8746" width="9" style="6"/>
    <col min="8747" max="8747" width="9.21875" style="6" bestFit="1" customWidth="1"/>
    <col min="8748" max="8748" width="11.21875" style="6" customWidth="1"/>
    <col min="8749" max="8960" width="9" style="6"/>
    <col min="8961" max="8961" width="5.33203125" style="6" customWidth="1"/>
    <col min="8962" max="8962" width="23.6640625" style="6" customWidth="1"/>
    <col min="8963" max="8963" width="12" style="6" customWidth="1"/>
    <col min="8964" max="8964" width="10.77734375" style="6" customWidth="1"/>
    <col min="8965" max="8966" width="0" style="6" hidden="1" customWidth="1"/>
    <col min="8967" max="8967" width="9.109375" style="6" customWidth="1"/>
    <col min="8968" max="8968" width="9" style="6"/>
    <col min="8969" max="8969" width="11.77734375" style="6" customWidth="1"/>
    <col min="8970" max="8970" width="7.88671875" style="6" customWidth="1"/>
    <col min="8971" max="8971" width="10.33203125" style="6" customWidth="1"/>
    <col min="8972" max="8972" width="12" style="6" customWidth="1"/>
    <col min="8973" max="8974" width="0" style="6" hidden="1" customWidth="1"/>
    <col min="8975" max="8975" width="12.44140625" style="6" customWidth="1"/>
    <col min="8976" max="8976" width="11.6640625" style="6" customWidth="1"/>
    <col min="8977" max="8977" width="12.44140625" style="6" customWidth="1"/>
    <col min="8978" max="8978" width="11" style="6" customWidth="1"/>
    <col min="8979" max="8980" width="11.88671875" style="6" customWidth="1"/>
    <col min="8981" max="8981" width="10.109375" style="6" customWidth="1"/>
    <col min="8982" max="8982" width="9.6640625" style="6" customWidth="1"/>
    <col min="8983" max="8983" width="10.33203125" style="6" customWidth="1"/>
    <col min="8984" max="8984" width="7.88671875" style="6" customWidth="1"/>
    <col min="8985" max="8985" width="11.21875" style="6" customWidth="1"/>
    <col min="8986" max="8988" width="12" style="6" customWidth="1"/>
    <col min="8989" max="8989" width="11.88671875" style="6" customWidth="1"/>
    <col min="8990" max="8990" width="7.88671875" style="6" customWidth="1"/>
    <col min="8991" max="8991" width="11.6640625" style="6" customWidth="1"/>
    <col min="8992" max="8992" width="7.88671875" style="6" customWidth="1"/>
    <col min="8993" max="8993" width="9.44140625" style="6" customWidth="1"/>
    <col min="8994" max="8994" width="11.88671875" style="6" customWidth="1"/>
    <col min="8995" max="8995" width="7.88671875" style="6" customWidth="1"/>
    <col min="8996" max="8996" width="10.109375" style="6" customWidth="1"/>
    <col min="8997" max="8997" width="7.88671875" style="6" customWidth="1"/>
    <col min="8998" max="8998" width="8.88671875" style="6" customWidth="1"/>
    <col min="8999" max="8999" width="7.88671875" style="6" customWidth="1"/>
    <col min="9000" max="9000" width="10" style="6" customWidth="1"/>
    <col min="9001" max="9002" width="9" style="6"/>
    <col min="9003" max="9003" width="9.21875" style="6" bestFit="1" customWidth="1"/>
    <col min="9004" max="9004" width="11.21875" style="6" customWidth="1"/>
    <col min="9005" max="9216" width="9" style="6"/>
    <col min="9217" max="9217" width="5.33203125" style="6" customWidth="1"/>
    <col min="9218" max="9218" width="23.6640625" style="6" customWidth="1"/>
    <col min="9219" max="9219" width="12" style="6" customWidth="1"/>
    <col min="9220" max="9220" width="10.77734375" style="6" customWidth="1"/>
    <col min="9221" max="9222" width="0" style="6" hidden="1" customWidth="1"/>
    <col min="9223" max="9223" width="9.109375" style="6" customWidth="1"/>
    <col min="9224" max="9224" width="9" style="6"/>
    <col min="9225" max="9225" width="11.77734375" style="6" customWidth="1"/>
    <col min="9226" max="9226" width="7.88671875" style="6" customWidth="1"/>
    <col min="9227" max="9227" width="10.33203125" style="6" customWidth="1"/>
    <col min="9228" max="9228" width="12" style="6" customWidth="1"/>
    <col min="9229" max="9230" width="0" style="6" hidden="1" customWidth="1"/>
    <col min="9231" max="9231" width="12.44140625" style="6" customWidth="1"/>
    <col min="9232" max="9232" width="11.6640625" style="6" customWidth="1"/>
    <col min="9233" max="9233" width="12.44140625" style="6" customWidth="1"/>
    <col min="9234" max="9234" width="11" style="6" customWidth="1"/>
    <col min="9235" max="9236" width="11.88671875" style="6" customWidth="1"/>
    <col min="9237" max="9237" width="10.109375" style="6" customWidth="1"/>
    <col min="9238" max="9238" width="9.6640625" style="6" customWidth="1"/>
    <col min="9239" max="9239" width="10.33203125" style="6" customWidth="1"/>
    <col min="9240" max="9240" width="7.88671875" style="6" customWidth="1"/>
    <col min="9241" max="9241" width="11.21875" style="6" customWidth="1"/>
    <col min="9242" max="9244" width="12" style="6" customWidth="1"/>
    <col min="9245" max="9245" width="11.88671875" style="6" customWidth="1"/>
    <col min="9246" max="9246" width="7.88671875" style="6" customWidth="1"/>
    <col min="9247" max="9247" width="11.6640625" style="6" customWidth="1"/>
    <col min="9248" max="9248" width="7.88671875" style="6" customWidth="1"/>
    <col min="9249" max="9249" width="9.44140625" style="6" customWidth="1"/>
    <col min="9250" max="9250" width="11.88671875" style="6" customWidth="1"/>
    <col min="9251" max="9251" width="7.88671875" style="6" customWidth="1"/>
    <col min="9252" max="9252" width="10.109375" style="6" customWidth="1"/>
    <col min="9253" max="9253" width="7.88671875" style="6" customWidth="1"/>
    <col min="9254" max="9254" width="8.88671875" style="6" customWidth="1"/>
    <col min="9255" max="9255" width="7.88671875" style="6" customWidth="1"/>
    <col min="9256" max="9256" width="10" style="6" customWidth="1"/>
    <col min="9257" max="9258" width="9" style="6"/>
    <col min="9259" max="9259" width="9.21875" style="6" bestFit="1" customWidth="1"/>
    <col min="9260" max="9260" width="11.21875" style="6" customWidth="1"/>
    <col min="9261" max="9472" width="9" style="6"/>
    <col min="9473" max="9473" width="5.33203125" style="6" customWidth="1"/>
    <col min="9474" max="9474" width="23.6640625" style="6" customWidth="1"/>
    <col min="9475" max="9475" width="12" style="6" customWidth="1"/>
    <col min="9476" max="9476" width="10.77734375" style="6" customWidth="1"/>
    <col min="9477" max="9478" width="0" style="6" hidden="1" customWidth="1"/>
    <col min="9479" max="9479" width="9.109375" style="6" customWidth="1"/>
    <col min="9480" max="9480" width="9" style="6"/>
    <col min="9481" max="9481" width="11.77734375" style="6" customWidth="1"/>
    <col min="9482" max="9482" width="7.88671875" style="6" customWidth="1"/>
    <col min="9483" max="9483" width="10.33203125" style="6" customWidth="1"/>
    <col min="9484" max="9484" width="12" style="6" customWidth="1"/>
    <col min="9485" max="9486" width="0" style="6" hidden="1" customWidth="1"/>
    <col min="9487" max="9487" width="12.44140625" style="6" customWidth="1"/>
    <col min="9488" max="9488" width="11.6640625" style="6" customWidth="1"/>
    <col min="9489" max="9489" width="12.44140625" style="6" customWidth="1"/>
    <col min="9490" max="9490" width="11" style="6" customWidth="1"/>
    <col min="9491" max="9492" width="11.88671875" style="6" customWidth="1"/>
    <col min="9493" max="9493" width="10.109375" style="6" customWidth="1"/>
    <col min="9494" max="9494" width="9.6640625" style="6" customWidth="1"/>
    <col min="9495" max="9495" width="10.33203125" style="6" customWidth="1"/>
    <col min="9496" max="9496" width="7.88671875" style="6" customWidth="1"/>
    <col min="9497" max="9497" width="11.21875" style="6" customWidth="1"/>
    <col min="9498" max="9500" width="12" style="6" customWidth="1"/>
    <col min="9501" max="9501" width="11.88671875" style="6" customWidth="1"/>
    <col min="9502" max="9502" width="7.88671875" style="6" customWidth="1"/>
    <col min="9503" max="9503" width="11.6640625" style="6" customWidth="1"/>
    <col min="9504" max="9504" width="7.88671875" style="6" customWidth="1"/>
    <col min="9505" max="9505" width="9.44140625" style="6" customWidth="1"/>
    <col min="9506" max="9506" width="11.88671875" style="6" customWidth="1"/>
    <col min="9507" max="9507" width="7.88671875" style="6" customWidth="1"/>
    <col min="9508" max="9508" width="10.109375" style="6" customWidth="1"/>
    <col min="9509" max="9509" width="7.88671875" style="6" customWidth="1"/>
    <col min="9510" max="9510" width="8.88671875" style="6" customWidth="1"/>
    <col min="9511" max="9511" width="7.88671875" style="6" customWidth="1"/>
    <col min="9512" max="9512" width="10" style="6" customWidth="1"/>
    <col min="9513" max="9514" width="9" style="6"/>
    <col min="9515" max="9515" width="9.21875" style="6" bestFit="1" customWidth="1"/>
    <col min="9516" max="9516" width="11.21875" style="6" customWidth="1"/>
    <col min="9517" max="9728" width="9" style="6"/>
    <col min="9729" max="9729" width="5.33203125" style="6" customWidth="1"/>
    <col min="9730" max="9730" width="23.6640625" style="6" customWidth="1"/>
    <col min="9731" max="9731" width="12" style="6" customWidth="1"/>
    <col min="9732" max="9732" width="10.77734375" style="6" customWidth="1"/>
    <col min="9733" max="9734" width="0" style="6" hidden="1" customWidth="1"/>
    <col min="9735" max="9735" width="9.109375" style="6" customWidth="1"/>
    <col min="9736" max="9736" width="9" style="6"/>
    <col min="9737" max="9737" width="11.77734375" style="6" customWidth="1"/>
    <col min="9738" max="9738" width="7.88671875" style="6" customWidth="1"/>
    <col min="9739" max="9739" width="10.33203125" style="6" customWidth="1"/>
    <col min="9740" max="9740" width="12" style="6" customWidth="1"/>
    <col min="9741" max="9742" width="0" style="6" hidden="1" customWidth="1"/>
    <col min="9743" max="9743" width="12.44140625" style="6" customWidth="1"/>
    <col min="9744" max="9744" width="11.6640625" style="6" customWidth="1"/>
    <col min="9745" max="9745" width="12.44140625" style="6" customWidth="1"/>
    <col min="9746" max="9746" width="11" style="6" customWidth="1"/>
    <col min="9747" max="9748" width="11.88671875" style="6" customWidth="1"/>
    <col min="9749" max="9749" width="10.109375" style="6" customWidth="1"/>
    <col min="9750" max="9750" width="9.6640625" style="6" customWidth="1"/>
    <col min="9751" max="9751" width="10.33203125" style="6" customWidth="1"/>
    <col min="9752" max="9752" width="7.88671875" style="6" customWidth="1"/>
    <col min="9753" max="9753" width="11.21875" style="6" customWidth="1"/>
    <col min="9754" max="9756" width="12" style="6" customWidth="1"/>
    <col min="9757" max="9757" width="11.88671875" style="6" customWidth="1"/>
    <col min="9758" max="9758" width="7.88671875" style="6" customWidth="1"/>
    <col min="9759" max="9759" width="11.6640625" style="6" customWidth="1"/>
    <col min="9760" max="9760" width="7.88671875" style="6" customWidth="1"/>
    <col min="9761" max="9761" width="9.44140625" style="6" customWidth="1"/>
    <col min="9762" max="9762" width="11.88671875" style="6" customWidth="1"/>
    <col min="9763" max="9763" width="7.88671875" style="6" customWidth="1"/>
    <col min="9764" max="9764" width="10.109375" style="6" customWidth="1"/>
    <col min="9765" max="9765" width="7.88671875" style="6" customWidth="1"/>
    <col min="9766" max="9766" width="8.88671875" style="6" customWidth="1"/>
    <col min="9767" max="9767" width="7.88671875" style="6" customWidth="1"/>
    <col min="9768" max="9768" width="10" style="6" customWidth="1"/>
    <col min="9769" max="9770" width="9" style="6"/>
    <col min="9771" max="9771" width="9.21875" style="6" bestFit="1" customWidth="1"/>
    <col min="9772" max="9772" width="11.21875" style="6" customWidth="1"/>
    <col min="9773" max="9984" width="9" style="6"/>
    <col min="9985" max="9985" width="5.33203125" style="6" customWidth="1"/>
    <col min="9986" max="9986" width="23.6640625" style="6" customWidth="1"/>
    <col min="9987" max="9987" width="12" style="6" customWidth="1"/>
    <col min="9988" max="9988" width="10.77734375" style="6" customWidth="1"/>
    <col min="9989" max="9990" width="0" style="6" hidden="1" customWidth="1"/>
    <col min="9991" max="9991" width="9.109375" style="6" customWidth="1"/>
    <col min="9992" max="9992" width="9" style="6"/>
    <col min="9993" max="9993" width="11.77734375" style="6" customWidth="1"/>
    <col min="9994" max="9994" width="7.88671875" style="6" customWidth="1"/>
    <col min="9995" max="9995" width="10.33203125" style="6" customWidth="1"/>
    <col min="9996" max="9996" width="12" style="6" customWidth="1"/>
    <col min="9997" max="9998" width="0" style="6" hidden="1" customWidth="1"/>
    <col min="9999" max="9999" width="12.44140625" style="6" customWidth="1"/>
    <col min="10000" max="10000" width="11.6640625" style="6" customWidth="1"/>
    <col min="10001" max="10001" width="12.44140625" style="6" customWidth="1"/>
    <col min="10002" max="10002" width="11" style="6" customWidth="1"/>
    <col min="10003" max="10004" width="11.88671875" style="6" customWidth="1"/>
    <col min="10005" max="10005" width="10.109375" style="6" customWidth="1"/>
    <col min="10006" max="10006" width="9.6640625" style="6" customWidth="1"/>
    <col min="10007" max="10007" width="10.33203125" style="6" customWidth="1"/>
    <col min="10008" max="10008" width="7.88671875" style="6" customWidth="1"/>
    <col min="10009" max="10009" width="11.21875" style="6" customWidth="1"/>
    <col min="10010" max="10012" width="12" style="6" customWidth="1"/>
    <col min="10013" max="10013" width="11.88671875" style="6" customWidth="1"/>
    <col min="10014" max="10014" width="7.88671875" style="6" customWidth="1"/>
    <col min="10015" max="10015" width="11.6640625" style="6" customWidth="1"/>
    <col min="10016" max="10016" width="7.88671875" style="6" customWidth="1"/>
    <col min="10017" max="10017" width="9.44140625" style="6" customWidth="1"/>
    <col min="10018" max="10018" width="11.88671875" style="6" customWidth="1"/>
    <col min="10019" max="10019" width="7.88671875" style="6" customWidth="1"/>
    <col min="10020" max="10020" width="10.109375" style="6" customWidth="1"/>
    <col min="10021" max="10021" width="7.88671875" style="6" customWidth="1"/>
    <col min="10022" max="10022" width="8.88671875" style="6" customWidth="1"/>
    <col min="10023" max="10023" width="7.88671875" style="6" customWidth="1"/>
    <col min="10024" max="10024" width="10" style="6" customWidth="1"/>
    <col min="10025" max="10026" width="9" style="6"/>
    <col min="10027" max="10027" width="9.21875" style="6" bestFit="1" customWidth="1"/>
    <col min="10028" max="10028" width="11.21875" style="6" customWidth="1"/>
    <col min="10029" max="10240" width="9" style="6"/>
    <col min="10241" max="10241" width="5.33203125" style="6" customWidth="1"/>
    <col min="10242" max="10242" width="23.6640625" style="6" customWidth="1"/>
    <col min="10243" max="10243" width="12" style="6" customWidth="1"/>
    <col min="10244" max="10244" width="10.77734375" style="6" customWidth="1"/>
    <col min="10245" max="10246" width="0" style="6" hidden="1" customWidth="1"/>
    <col min="10247" max="10247" width="9.109375" style="6" customWidth="1"/>
    <col min="10248" max="10248" width="9" style="6"/>
    <col min="10249" max="10249" width="11.77734375" style="6" customWidth="1"/>
    <col min="10250" max="10250" width="7.88671875" style="6" customWidth="1"/>
    <col min="10251" max="10251" width="10.33203125" style="6" customWidth="1"/>
    <col min="10252" max="10252" width="12" style="6" customWidth="1"/>
    <col min="10253" max="10254" width="0" style="6" hidden="1" customWidth="1"/>
    <col min="10255" max="10255" width="12.44140625" style="6" customWidth="1"/>
    <col min="10256" max="10256" width="11.6640625" style="6" customWidth="1"/>
    <col min="10257" max="10257" width="12.44140625" style="6" customWidth="1"/>
    <col min="10258" max="10258" width="11" style="6" customWidth="1"/>
    <col min="10259" max="10260" width="11.88671875" style="6" customWidth="1"/>
    <col min="10261" max="10261" width="10.109375" style="6" customWidth="1"/>
    <col min="10262" max="10262" width="9.6640625" style="6" customWidth="1"/>
    <col min="10263" max="10263" width="10.33203125" style="6" customWidth="1"/>
    <col min="10264" max="10264" width="7.88671875" style="6" customWidth="1"/>
    <col min="10265" max="10265" width="11.21875" style="6" customWidth="1"/>
    <col min="10266" max="10268" width="12" style="6" customWidth="1"/>
    <col min="10269" max="10269" width="11.88671875" style="6" customWidth="1"/>
    <col min="10270" max="10270" width="7.88671875" style="6" customWidth="1"/>
    <col min="10271" max="10271" width="11.6640625" style="6" customWidth="1"/>
    <col min="10272" max="10272" width="7.88671875" style="6" customWidth="1"/>
    <col min="10273" max="10273" width="9.44140625" style="6" customWidth="1"/>
    <col min="10274" max="10274" width="11.88671875" style="6" customWidth="1"/>
    <col min="10275" max="10275" width="7.88671875" style="6" customWidth="1"/>
    <col min="10276" max="10276" width="10.109375" style="6" customWidth="1"/>
    <col min="10277" max="10277" width="7.88671875" style="6" customWidth="1"/>
    <col min="10278" max="10278" width="8.88671875" style="6" customWidth="1"/>
    <col min="10279" max="10279" width="7.88671875" style="6" customWidth="1"/>
    <col min="10280" max="10280" width="10" style="6" customWidth="1"/>
    <col min="10281" max="10282" width="9" style="6"/>
    <col min="10283" max="10283" width="9.21875" style="6" bestFit="1" customWidth="1"/>
    <col min="10284" max="10284" width="11.21875" style="6" customWidth="1"/>
    <col min="10285" max="10496" width="9" style="6"/>
    <col min="10497" max="10497" width="5.33203125" style="6" customWidth="1"/>
    <col min="10498" max="10498" width="23.6640625" style="6" customWidth="1"/>
    <col min="10499" max="10499" width="12" style="6" customWidth="1"/>
    <col min="10500" max="10500" width="10.77734375" style="6" customWidth="1"/>
    <col min="10501" max="10502" width="0" style="6" hidden="1" customWidth="1"/>
    <col min="10503" max="10503" width="9.109375" style="6" customWidth="1"/>
    <col min="10504" max="10504" width="9" style="6"/>
    <col min="10505" max="10505" width="11.77734375" style="6" customWidth="1"/>
    <col min="10506" max="10506" width="7.88671875" style="6" customWidth="1"/>
    <col min="10507" max="10507" width="10.33203125" style="6" customWidth="1"/>
    <col min="10508" max="10508" width="12" style="6" customWidth="1"/>
    <col min="10509" max="10510" width="0" style="6" hidden="1" customWidth="1"/>
    <col min="10511" max="10511" width="12.44140625" style="6" customWidth="1"/>
    <col min="10512" max="10512" width="11.6640625" style="6" customWidth="1"/>
    <col min="10513" max="10513" width="12.44140625" style="6" customWidth="1"/>
    <col min="10514" max="10514" width="11" style="6" customWidth="1"/>
    <col min="10515" max="10516" width="11.88671875" style="6" customWidth="1"/>
    <col min="10517" max="10517" width="10.109375" style="6" customWidth="1"/>
    <col min="10518" max="10518" width="9.6640625" style="6" customWidth="1"/>
    <col min="10519" max="10519" width="10.33203125" style="6" customWidth="1"/>
    <col min="10520" max="10520" width="7.88671875" style="6" customWidth="1"/>
    <col min="10521" max="10521" width="11.21875" style="6" customWidth="1"/>
    <col min="10522" max="10524" width="12" style="6" customWidth="1"/>
    <col min="10525" max="10525" width="11.88671875" style="6" customWidth="1"/>
    <col min="10526" max="10526" width="7.88671875" style="6" customWidth="1"/>
    <col min="10527" max="10527" width="11.6640625" style="6" customWidth="1"/>
    <col min="10528" max="10528" width="7.88671875" style="6" customWidth="1"/>
    <col min="10529" max="10529" width="9.44140625" style="6" customWidth="1"/>
    <col min="10530" max="10530" width="11.88671875" style="6" customWidth="1"/>
    <col min="10531" max="10531" width="7.88671875" style="6" customWidth="1"/>
    <col min="10532" max="10532" width="10.109375" style="6" customWidth="1"/>
    <col min="10533" max="10533" width="7.88671875" style="6" customWidth="1"/>
    <col min="10534" max="10534" width="8.88671875" style="6" customWidth="1"/>
    <col min="10535" max="10535" width="7.88671875" style="6" customWidth="1"/>
    <col min="10536" max="10536" width="10" style="6" customWidth="1"/>
    <col min="10537" max="10538" width="9" style="6"/>
    <col min="10539" max="10539" width="9.21875" style="6" bestFit="1" customWidth="1"/>
    <col min="10540" max="10540" width="11.21875" style="6" customWidth="1"/>
    <col min="10541" max="10752" width="9" style="6"/>
    <col min="10753" max="10753" width="5.33203125" style="6" customWidth="1"/>
    <col min="10754" max="10754" width="23.6640625" style="6" customWidth="1"/>
    <col min="10755" max="10755" width="12" style="6" customWidth="1"/>
    <col min="10756" max="10756" width="10.77734375" style="6" customWidth="1"/>
    <col min="10757" max="10758" width="0" style="6" hidden="1" customWidth="1"/>
    <col min="10759" max="10759" width="9.109375" style="6" customWidth="1"/>
    <col min="10760" max="10760" width="9" style="6"/>
    <col min="10761" max="10761" width="11.77734375" style="6" customWidth="1"/>
    <col min="10762" max="10762" width="7.88671875" style="6" customWidth="1"/>
    <col min="10763" max="10763" width="10.33203125" style="6" customWidth="1"/>
    <col min="10764" max="10764" width="12" style="6" customWidth="1"/>
    <col min="10765" max="10766" width="0" style="6" hidden="1" customWidth="1"/>
    <col min="10767" max="10767" width="12.44140625" style="6" customWidth="1"/>
    <col min="10768" max="10768" width="11.6640625" style="6" customWidth="1"/>
    <col min="10769" max="10769" width="12.44140625" style="6" customWidth="1"/>
    <col min="10770" max="10770" width="11" style="6" customWidth="1"/>
    <col min="10771" max="10772" width="11.88671875" style="6" customWidth="1"/>
    <col min="10773" max="10773" width="10.109375" style="6" customWidth="1"/>
    <col min="10774" max="10774" width="9.6640625" style="6" customWidth="1"/>
    <col min="10775" max="10775" width="10.33203125" style="6" customWidth="1"/>
    <col min="10776" max="10776" width="7.88671875" style="6" customWidth="1"/>
    <col min="10777" max="10777" width="11.21875" style="6" customWidth="1"/>
    <col min="10778" max="10780" width="12" style="6" customWidth="1"/>
    <col min="10781" max="10781" width="11.88671875" style="6" customWidth="1"/>
    <col min="10782" max="10782" width="7.88671875" style="6" customWidth="1"/>
    <col min="10783" max="10783" width="11.6640625" style="6" customWidth="1"/>
    <col min="10784" max="10784" width="7.88671875" style="6" customWidth="1"/>
    <col min="10785" max="10785" width="9.44140625" style="6" customWidth="1"/>
    <col min="10786" max="10786" width="11.88671875" style="6" customWidth="1"/>
    <col min="10787" max="10787" width="7.88671875" style="6" customWidth="1"/>
    <col min="10788" max="10788" width="10.109375" style="6" customWidth="1"/>
    <col min="10789" max="10789" width="7.88671875" style="6" customWidth="1"/>
    <col min="10790" max="10790" width="8.88671875" style="6" customWidth="1"/>
    <col min="10791" max="10791" width="7.88671875" style="6" customWidth="1"/>
    <col min="10792" max="10792" width="10" style="6" customWidth="1"/>
    <col min="10793" max="10794" width="9" style="6"/>
    <col min="10795" max="10795" width="9.21875" style="6" bestFit="1" customWidth="1"/>
    <col min="10796" max="10796" width="11.21875" style="6" customWidth="1"/>
    <col min="10797" max="11008" width="9" style="6"/>
    <col min="11009" max="11009" width="5.33203125" style="6" customWidth="1"/>
    <col min="11010" max="11010" width="23.6640625" style="6" customWidth="1"/>
    <col min="11011" max="11011" width="12" style="6" customWidth="1"/>
    <col min="11012" max="11012" width="10.77734375" style="6" customWidth="1"/>
    <col min="11013" max="11014" width="0" style="6" hidden="1" customWidth="1"/>
    <col min="11015" max="11015" width="9.109375" style="6" customWidth="1"/>
    <col min="11016" max="11016" width="9" style="6"/>
    <col min="11017" max="11017" width="11.77734375" style="6" customWidth="1"/>
    <col min="11018" max="11018" width="7.88671875" style="6" customWidth="1"/>
    <col min="11019" max="11019" width="10.33203125" style="6" customWidth="1"/>
    <col min="11020" max="11020" width="12" style="6" customWidth="1"/>
    <col min="11021" max="11022" width="0" style="6" hidden="1" customWidth="1"/>
    <col min="11023" max="11023" width="12.44140625" style="6" customWidth="1"/>
    <col min="11024" max="11024" width="11.6640625" style="6" customWidth="1"/>
    <col min="11025" max="11025" width="12.44140625" style="6" customWidth="1"/>
    <col min="11026" max="11026" width="11" style="6" customWidth="1"/>
    <col min="11027" max="11028" width="11.88671875" style="6" customWidth="1"/>
    <col min="11029" max="11029" width="10.109375" style="6" customWidth="1"/>
    <col min="11030" max="11030" width="9.6640625" style="6" customWidth="1"/>
    <col min="11031" max="11031" width="10.33203125" style="6" customWidth="1"/>
    <col min="11032" max="11032" width="7.88671875" style="6" customWidth="1"/>
    <col min="11033" max="11033" width="11.21875" style="6" customWidth="1"/>
    <col min="11034" max="11036" width="12" style="6" customWidth="1"/>
    <col min="11037" max="11037" width="11.88671875" style="6" customWidth="1"/>
    <col min="11038" max="11038" width="7.88671875" style="6" customWidth="1"/>
    <col min="11039" max="11039" width="11.6640625" style="6" customWidth="1"/>
    <col min="11040" max="11040" width="7.88671875" style="6" customWidth="1"/>
    <col min="11041" max="11041" width="9.44140625" style="6" customWidth="1"/>
    <col min="11042" max="11042" width="11.88671875" style="6" customWidth="1"/>
    <col min="11043" max="11043" width="7.88671875" style="6" customWidth="1"/>
    <col min="11044" max="11044" width="10.109375" style="6" customWidth="1"/>
    <col min="11045" max="11045" width="7.88671875" style="6" customWidth="1"/>
    <col min="11046" max="11046" width="8.88671875" style="6" customWidth="1"/>
    <col min="11047" max="11047" width="7.88671875" style="6" customWidth="1"/>
    <col min="11048" max="11048" width="10" style="6" customWidth="1"/>
    <col min="11049" max="11050" width="9" style="6"/>
    <col min="11051" max="11051" width="9.21875" style="6" bestFit="1" customWidth="1"/>
    <col min="11052" max="11052" width="11.21875" style="6" customWidth="1"/>
    <col min="11053" max="11264" width="9" style="6"/>
    <col min="11265" max="11265" width="5.33203125" style="6" customWidth="1"/>
    <col min="11266" max="11266" width="23.6640625" style="6" customWidth="1"/>
    <col min="11267" max="11267" width="12" style="6" customWidth="1"/>
    <col min="11268" max="11268" width="10.77734375" style="6" customWidth="1"/>
    <col min="11269" max="11270" width="0" style="6" hidden="1" customWidth="1"/>
    <col min="11271" max="11271" width="9.109375" style="6" customWidth="1"/>
    <col min="11272" max="11272" width="9" style="6"/>
    <col min="11273" max="11273" width="11.77734375" style="6" customWidth="1"/>
    <col min="11274" max="11274" width="7.88671875" style="6" customWidth="1"/>
    <col min="11275" max="11275" width="10.33203125" style="6" customWidth="1"/>
    <col min="11276" max="11276" width="12" style="6" customWidth="1"/>
    <col min="11277" max="11278" width="0" style="6" hidden="1" customWidth="1"/>
    <col min="11279" max="11279" width="12.44140625" style="6" customWidth="1"/>
    <col min="11280" max="11280" width="11.6640625" style="6" customWidth="1"/>
    <col min="11281" max="11281" width="12.44140625" style="6" customWidth="1"/>
    <col min="11282" max="11282" width="11" style="6" customWidth="1"/>
    <col min="11283" max="11284" width="11.88671875" style="6" customWidth="1"/>
    <col min="11285" max="11285" width="10.109375" style="6" customWidth="1"/>
    <col min="11286" max="11286" width="9.6640625" style="6" customWidth="1"/>
    <col min="11287" max="11287" width="10.33203125" style="6" customWidth="1"/>
    <col min="11288" max="11288" width="7.88671875" style="6" customWidth="1"/>
    <col min="11289" max="11289" width="11.21875" style="6" customWidth="1"/>
    <col min="11290" max="11292" width="12" style="6" customWidth="1"/>
    <col min="11293" max="11293" width="11.88671875" style="6" customWidth="1"/>
    <col min="11294" max="11294" width="7.88671875" style="6" customWidth="1"/>
    <col min="11295" max="11295" width="11.6640625" style="6" customWidth="1"/>
    <col min="11296" max="11296" width="7.88671875" style="6" customWidth="1"/>
    <col min="11297" max="11297" width="9.44140625" style="6" customWidth="1"/>
    <col min="11298" max="11298" width="11.88671875" style="6" customWidth="1"/>
    <col min="11299" max="11299" width="7.88671875" style="6" customWidth="1"/>
    <col min="11300" max="11300" width="10.109375" style="6" customWidth="1"/>
    <col min="11301" max="11301" width="7.88671875" style="6" customWidth="1"/>
    <col min="11302" max="11302" width="8.88671875" style="6" customWidth="1"/>
    <col min="11303" max="11303" width="7.88671875" style="6" customWidth="1"/>
    <col min="11304" max="11304" width="10" style="6" customWidth="1"/>
    <col min="11305" max="11306" width="9" style="6"/>
    <col min="11307" max="11307" width="9.21875" style="6" bestFit="1" customWidth="1"/>
    <col min="11308" max="11308" width="11.21875" style="6" customWidth="1"/>
    <col min="11309" max="11520" width="9" style="6"/>
    <col min="11521" max="11521" width="5.33203125" style="6" customWidth="1"/>
    <col min="11522" max="11522" width="23.6640625" style="6" customWidth="1"/>
    <col min="11523" max="11523" width="12" style="6" customWidth="1"/>
    <col min="11524" max="11524" width="10.77734375" style="6" customWidth="1"/>
    <col min="11525" max="11526" width="0" style="6" hidden="1" customWidth="1"/>
    <col min="11527" max="11527" width="9.109375" style="6" customWidth="1"/>
    <col min="11528" max="11528" width="9" style="6"/>
    <col min="11529" max="11529" width="11.77734375" style="6" customWidth="1"/>
    <col min="11530" max="11530" width="7.88671875" style="6" customWidth="1"/>
    <col min="11531" max="11531" width="10.33203125" style="6" customWidth="1"/>
    <col min="11532" max="11532" width="12" style="6" customWidth="1"/>
    <col min="11533" max="11534" width="0" style="6" hidden="1" customWidth="1"/>
    <col min="11535" max="11535" width="12.44140625" style="6" customWidth="1"/>
    <col min="11536" max="11536" width="11.6640625" style="6" customWidth="1"/>
    <col min="11537" max="11537" width="12.44140625" style="6" customWidth="1"/>
    <col min="11538" max="11538" width="11" style="6" customWidth="1"/>
    <col min="11539" max="11540" width="11.88671875" style="6" customWidth="1"/>
    <col min="11541" max="11541" width="10.109375" style="6" customWidth="1"/>
    <col min="11542" max="11542" width="9.6640625" style="6" customWidth="1"/>
    <col min="11543" max="11543" width="10.33203125" style="6" customWidth="1"/>
    <col min="11544" max="11544" width="7.88671875" style="6" customWidth="1"/>
    <col min="11545" max="11545" width="11.21875" style="6" customWidth="1"/>
    <col min="11546" max="11548" width="12" style="6" customWidth="1"/>
    <col min="11549" max="11549" width="11.88671875" style="6" customWidth="1"/>
    <col min="11550" max="11550" width="7.88671875" style="6" customWidth="1"/>
    <col min="11551" max="11551" width="11.6640625" style="6" customWidth="1"/>
    <col min="11552" max="11552" width="7.88671875" style="6" customWidth="1"/>
    <col min="11553" max="11553" width="9.44140625" style="6" customWidth="1"/>
    <col min="11554" max="11554" width="11.88671875" style="6" customWidth="1"/>
    <col min="11555" max="11555" width="7.88671875" style="6" customWidth="1"/>
    <col min="11556" max="11556" width="10.109375" style="6" customWidth="1"/>
    <col min="11557" max="11557" width="7.88671875" style="6" customWidth="1"/>
    <col min="11558" max="11558" width="8.88671875" style="6" customWidth="1"/>
    <col min="11559" max="11559" width="7.88671875" style="6" customWidth="1"/>
    <col min="11560" max="11560" width="10" style="6" customWidth="1"/>
    <col min="11561" max="11562" width="9" style="6"/>
    <col min="11563" max="11563" width="9.21875" style="6" bestFit="1" customWidth="1"/>
    <col min="11564" max="11564" width="11.21875" style="6" customWidth="1"/>
    <col min="11565" max="11776" width="9" style="6"/>
    <col min="11777" max="11777" width="5.33203125" style="6" customWidth="1"/>
    <col min="11778" max="11778" width="23.6640625" style="6" customWidth="1"/>
    <col min="11779" max="11779" width="12" style="6" customWidth="1"/>
    <col min="11780" max="11780" width="10.77734375" style="6" customWidth="1"/>
    <col min="11781" max="11782" width="0" style="6" hidden="1" customWidth="1"/>
    <col min="11783" max="11783" width="9.109375" style="6" customWidth="1"/>
    <col min="11784" max="11784" width="9" style="6"/>
    <col min="11785" max="11785" width="11.77734375" style="6" customWidth="1"/>
    <col min="11786" max="11786" width="7.88671875" style="6" customWidth="1"/>
    <col min="11787" max="11787" width="10.33203125" style="6" customWidth="1"/>
    <col min="11788" max="11788" width="12" style="6" customWidth="1"/>
    <col min="11789" max="11790" width="0" style="6" hidden="1" customWidth="1"/>
    <col min="11791" max="11791" width="12.44140625" style="6" customWidth="1"/>
    <col min="11792" max="11792" width="11.6640625" style="6" customWidth="1"/>
    <col min="11793" max="11793" width="12.44140625" style="6" customWidth="1"/>
    <col min="11794" max="11794" width="11" style="6" customWidth="1"/>
    <col min="11795" max="11796" width="11.88671875" style="6" customWidth="1"/>
    <col min="11797" max="11797" width="10.109375" style="6" customWidth="1"/>
    <col min="11798" max="11798" width="9.6640625" style="6" customWidth="1"/>
    <col min="11799" max="11799" width="10.33203125" style="6" customWidth="1"/>
    <col min="11800" max="11800" width="7.88671875" style="6" customWidth="1"/>
    <col min="11801" max="11801" width="11.21875" style="6" customWidth="1"/>
    <col min="11802" max="11804" width="12" style="6" customWidth="1"/>
    <col min="11805" max="11805" width="11.88671875" style="6" customWidth="1"/>
    <col min="11806" max="11806" width="7.88671875" style="6" customWidth="1"/>
    <col min="11807" max="11807" width="11.6640625" style="6" customWidth="1"/>
    <col min="11808" max="11808" width="7.88671875" style="6" customWidth="1"/>
    <col min="11809" max="11809" width="9.44140625" style="6" customWidth="1"/>
    <col min="11810" max="11810" width="11.88671875" style="6" customWidth="1"/>
    <col min="11811" max="11811" width="7.88671875" style="6" customWidth="1"/>
    <col min="11812" max="11812" width="10.109375" style="6" customWidth="1"/>
    <col min="11813" max="11813" width="7.88671875" style="6" customWidth="1"/>
    <col min="11814" max="11814" width="8.88671875" style="6" customWidth="1"/>
    <col min="11815" max="11815" width="7.88671875" style="6" customWidth="1"/>
    <col min="11816" max="11816" width="10" style="6" customWidth="1"/>
    <col min="11817" max="11818" width="9" style="6"/>
    <col min="11819" max="11819" width="9.21875" style="6" bestFit="1" customWidth="1"/>
    <col min="11820" max="11820" width="11.21875" style="6" customWidth="1"/>
    <col min="11821" max="12032" width="9" style="6"/>
    <col min="12033" max="12033" width="5.33203125" style="6" customWidth="1"/>
    <col min="12034" max="12034" width="23.6640625" style="6" customWidth="1"/>
    <col min="12035" max="12035" width="12" style="6" customWidth="1"/>
    <col min="12036" max="12036" width="10.77734375" style="6" customWidth="1"/>
    <col min="12037" max="12038" width="0" style="6" hidden="1" customWidth="1"/>
    <col min="12039" max="12039" width="9.109375" style="6" customWidth="1"/>
    <col min="12040" max="12040" width="9" style="6"/>
    <col min="12041" max="12041" width="11.77734375" style="6" customWidth="1"/>
    <col min="12042" max="12042" width="7.88671875" style="6" customWidth="1"/>
    <col min="12043" max="12043" width="10.33203125" style="6" customWidth="1"/>
    <col min="12044" max="12044" width="12" style="6" customWidth="1"/>
    <col min="12045" max="12046" width="0" style="6" hidden="1" customWidth="1"/>
    <col min="12047" max="12047" width="12.44140625" style="6" customWidth="1"/>
    <col min="12048" max="12048" width="11.6640625" style="6" customWidth="1"/>
    <col min="12049" max="12049" width="12.44140625" style="6" customWidth="1"/>
    <col min="12050" max="12050" width="11" style="6" customWidth="1"/>
    <col min="12051" max="12052" width="11.88671875" style="6" customWidth="1"/>
    <col min="12053" max="12053" width="10.109375" style="6" customWidth="1"/>
    <col min="12054" max="12054" width="9.6640625" style="6" customWidth="1"/>
    <col min="12055" max="12055" width="10.33203125" style="6" customWidth="1"/>
    <col min="12056" max="12056" width="7.88671875" style="6" customWidth="1"/>
    <col min="12057" max="12057" width="11.21875" style="6" customWidth="1"/>
    <col min="12058" max="12060" width="12" style="6" customWidth="1"/>
    <col min="12061" max="12061" width="11.88671875" style="6" customWidth="1"/>
    <col min="12062" max="12062" width="7.88671875" style="6" customWidth="1"/>
    <col min="12063" max="12063" width="11.6640625" style="6" customWidth="1"/>
    <col min="12064" max="12064" width="7.88671875" style="6" customWidth="1"/>
    <col min="12065" max="12065" width="9.44140625" style="6" customWidth="1"/>
    <col min="12066" max="12066" width="11.88671875" style="6" customWidth="1"/>
    <col min="12067" max="12067" width="7.88671875" style="6" customWidth="1"/>
    <col min="12068" max="12068" width="10.109375" style="6" customWidth="1"/>
    <col min="12069" max="12069" width="7.88671875" style="6" customWidth="1"/>
    <col min="12070" max="12070" width="8.88671875" style="6" customWidth="1"/>
    <col min="12071" max="12071" width="7.88671875" style="6" customWidth="1"/>
    <col min="12072" max="12072" width="10" style="6" customWidth="1"/>
    <col min="12073" max="12074" width="9" style="6"/>
    <col min="12075" max="12075" width="9.21875" style="6" bestFit="1" customWidth="1"/>
    <col min="12076" max="12076" width="11.21875" style="6" customWidth="1"/>
    <col min="12077" max="12288" width="9" style="6"/>
    <col min="12289" max="12289" width="5.33203125" style="6" customWidth="1"/>
    <col min="12290" max="12290" width="23.6640625" style="6" customWidth="1"/>
    <col min="12291" max="12291" width="12" style="6" customWidth="1"/>
    <col min="12292" max="12292" width="10.77734375" style="6" customWidth="1"/>
    <col min="12293" max="12294" width="0" style="6" hidden="1" customWidth="1"/>
    <col min="12295" max="12295" width="9.109375" style="6" customWidth="1"/>
    <col min="12296" max="12296" width="9" style="6"/>
    <col min="12297" max="12297" width="11.77734375" style="6" customWidth="1"/>
    <col min="12298" max="12298" width="7.88671875" style="6" customWidth="1"/>
    <col min="12299" max="12299" width="10.33203125" style="6" customWidth="1"/>
    <col min="12300" max="12300" width="12" style="6" customWidth="1"/>
    <col min="12301" max="12302" width="0" style="6" hidden="1" customWidth="1"/>
    <col min="12303" max="12303" width="12.44140625" style="6" customWidth="1"/>
    <col min="12304" max="12304" width="11.6640625" style="6" customWidth="1"/>
    <col min="12305" max="12305" width="12.44140625" style="6" customWidth="1"/>
    <col min="12306" max="12306" width="11" style="6" customWidth="1"/>
    <col min="12307" max="12308" width="11.88671875" style="6" customWidth="1"/>
    <col min="12309" max="12309" width="10.109375" style="6" customWidth="1"/>
    <col min="12310" max="12310" width="9.6640625" style="6" customWidth="1"/>
    <col min="12311" max="12311" width="10.33203125" style="6" customWidth="1"/>
    <col min="12312" max="12312" width="7.88671875" style="6" customWidth="1"/>
    <col min="12313" max="12313" width="11.21875" style="6" customWidth="1"/>
    <col min="12314" max="12316" width="12" style="6" customWidth="1"/>
    <col min="12317" max="12317" width="11.88671875" style="6" customWidth="1"/>
    <col min="12318" max="12318" width="7.88671875" style="6" customWidth="1"/>
    <col min="12319" max="12319" width="11.6640625" style="6" customWidth="1"/>
    <col min="12320" max="12320" width="7.88671875" style="6" customWidth="1"/>
    <col min="12321" max="12321" width="9.44140625" style="6" customWidth="1"/>
    <col min="12322" max="12322" width="11.88671875" style="6" customWidth="1"/>
    <col min="12323" max="12323" width="7.88671875" style="6" customWidth="1"/>
    <col min="12324" max="12324" width="10.109375" style="6" customWidth="1"/>
    <col min="12325" max="12325" width="7.88671875" style="6" customWidth="1"/>
    <col min="12326" max="12326" width="8.88671875" style="6" customWidth="1"/>
    <col min="12327" max="12327" width="7.88671875" style="6" customWidth="1"/>
    <col min="12328" max="12328" width="10" style="6" customWidth="1"/>
    <col min="12329" max="12330" width="9" style="6"/>
    <col min="12331" max="12331" width="9.21875" style="6" bestFit="1" customWidth="1"/>
    <col min="12332" max="12332" width="11.21875" style="6" customWidth="1"/>
    <col min="12333" max="12544" width="9" style="6"/>
    <col min="12545" max="12545" width="5.33203125" style="6" customWidth="1"/>
    <col min="12546" max="12546" width="23.6640625" style="6" customWidth="1"/>
    <col min="12547" max="12547" width="12" style="6" customWidth="1"/>
    <col min="12548" max="12548" width="10.77734375" style="6" customWidth="1"/>
    <col min="12549" max="12550" width="0" style="6" hidden="1" customWidth="1"/>
    <col min="12551" max="12551" width="9.109375" style="6" customWidth="1"/>
    <col min="12552" max="12552" width="9" style="6"/>
    <col min="12553" max="12553" width="11.77734375" style="6" customWidth="1"/>
    <col min="12554" max="12554" width="7.88671875" style="6" customWidth="1"/>
    <col min="12555" max="12555" width="10.33203125" style="6" customWidth="1"/>
    <col min="12556" max="12556" width="12" style="6" customWidth="1"/>
    <col min="12557" max="12558" width="0" style="6" hidden="1" customWidth="1"/>
    <col min="12559" max="12559" width="12.44140625" style="6" customWidth="1"/>
    <col min="12560" max="12560" width="11.6640625" style="6" customWidth="1"/>
    <col min="12561" max="12561" width="12.44140625" style="6" customWidth="1"/>
    <col min="12562" max="12562" width="11" style="6" customWidth="1"/>
    <col min="12563" max="12564" width="11.88671875" style="6" customWidth="1"/>
    <col min="12565" max="12565" width="10.109375" style="6" customWidth="1"/>
    <col min="12566" max="12566" width="9.6640625" style="6" customWidth="1"/>
    <col min="12567" max="12567" width="10.33203125" style="6" customWidth="1"/>
    <col min="12568" max="12568" width="7.88671875" style="6" customWidth="1"/>
    <col min="12569" max="12569" width="11.21875" style="6" customWidth="1"/>
    <col min="12570" max="12572" width="12" style="6" customWidth="1"/>
    <col min="12573" max="12573" width="11.88671875" style="6" customWidth="1"/>
    <col min="12574" max="12574" width="7.88671875" style="6" customWidth="1"/>
    <col min="12575" max="12575" width="11.6640625" style="6" customWidth="1"/>
    <col min="12576" max="12576" width="7.88671875" style="6" customWidth="1"/>
    <col min="12577" max="12577" width="9.44140625" style="6" customWidth="1"/>
    <col min="12578" max="12578" width="11.88671875" style="6" customWidth="1"/>
    <col min="12579" max="12579" width="7.88671875" style="6" customWidth="1"/>
    <col min="12580" max="12580" width="10.109375" style="6" customWidth="1"/>
    <col min="12581" max="12581" width="7.88671875" style="6" customWidth="1"/>
    <col min="12582" max="12582" width="8.88671875" style="6" customWidth="1"/>
    <col min="12583" max="12583" width="7.88671875" style="6" customWidth="1"/>
    <col min="12584" max="12584" width="10" style="6" customWidth="1"/>
    <col min="12585" max="12586" width="9" style="6"/>
    <col min="12587" max="12587" width="9.21875" style="6" bestFit="1" customWidth="1"/>
    <col min="12588" max="12588" width="11.21875" style="6" customWidth="1"/>
    <col min="12589" max="12800" width="9" style="6"/>
    <col min="12801" max="12801" width="5.33203125" style="6" customWidth="1"/>
    <col min="12802" max="12802" width="23.6640625" style="6" customWidth="1"/>
    <col min="12803" max="12803" width="12" style="6" customWidth="1"/>
    <col min="12804" max="12804" width="10.77734375" style="6" customWidth="1"/>
    <col min="12805" max="12806" width="0" style="6" hidden="1" customWidth="1"/>
    <col min="12807" max="12807" width="9.109375" style="6" customWidth="1"/>
    <col min="12808" max="12808" width="9" style="6"/>
    <col min="12809" max="12809" width="11.77734375" style="6" customWidth="1"/>
    <col min="12810" max="12810" width="7.88671875" style="6" customWidth="1"/>
    <col min="12811" max="12811" width="10.33203125" style="6" customWidth="1"/>
    <col min="12812" max="12812" width="12" style="6" customWidth="1"/>
    <col min="12813" max="12814" width="0" style="6" hidden="1" customWidth="1"/>
    <col min="12815" max="12815" width="12.44140625" style="6" customWidth="1"/>
    <col min="12816" max="12816" width="11.6640625" style="6" customWidth="1"/>
    <col min="12817" max="12817" width="12.44140625" style="6" customWidth="1"/>
    <col min="12818" max="12818" width="11" style="6" customWidth="1"/>
    <col min="12819" max="12820" width="11.88671875" style="6" customWidth="1"/>
    <col min="12821" max="12821" width="10.109375" style="6" customWidth="1"/>
    <col min="12822" max="12822" width="9.6640625" style="6" customWidth="1"/>
    <col min="12823" max="12823" width="10.33203125" style="6" customWidth="1"/>
    <col min="12824" max="12824" width="7.88671875" style="6" customWidth="1"/>
    <col min="12825" max="12825" width="11.21875" style="6" customWidth="1"/>
    <col min="12826" max="12828" width="12" style="6" customWidth="1"/>
    <col min="12829" max="12829" width="11.88671875" style="6" customWidth="1"/>
    <col min="12830" max="12830" width="7.88671875" style="6" customWidth="1"/>
    <col min="12831" max="12831" width="11.6640625" style="6" customWidth="1"/>
    <col min="12832" max="12832" width="7.88671875" style="6" customWidth="1"/>
    <col min="12833" max="12833" width="9.44140625" style="6" customWidth="1"/>
    <col min="12834" max="12834" width="11.88671875" style="6" customWidth="1"/>
    <col min="12835" max="12835" width="7.88671875" style="6" customWidth="1"/>
    <col min="12836" max="12836" width="10.109375" style="6" customWidth="1"/>
    <col min="12837" max="12837" width="7.88671875" style="6" customWidth="1"/>
    <col min="12838" max="12838" width="8.88671875" style="6" customWidth="1"/>
    <col min="12839" max="12839" width="7.88671875" style="6" customWidth="1"/>
    <col min="12840" max="12840" width="10" style="6" customWidth="1"/>
    <col min="12841" max="12842" width="9" style="6"/>
    <col min="12843" max="12843" width="9.21875" style="6" bestFit="1" customWidth="1"/>
    <col min="12844" max="12844" width="11.21875" style="6" customWidth="1"/>
    <col min="12845" max="13056" width="9" style="6"/>
    <col min="13057" max="13057" width="5.33203125" style="6" customWidth="1"/>
    <col min="13058" max="13058" width="23.6640625" style="6" customWidth="1"/>
    <col min="13059" max="13059" width="12" style="6" customWidth="1"/>
    <col min="13060" max="13060" width="10.77734375" style="6" customWidth="1"/>
    <col min="13061" max="13062" width="0" style="6" hidden="1" customWidth="1"/>
    <col min="13063" max="13063" width="9.109375" style="6" customWidth="1"/>
    <col min="13064" max="13064" width="9" style="6"/>
    <col min="13065" max="13065" width="11.77734375" style="6" customWidth="1"/>
    <col min="13066" max="13066" width="7.88671875" style="6" customWidth="1"/>
    <col min="13067" max="13067" width="10.33203125" style="6" customWidth="1"/>
    <col min="13068" max="13068" width="12" style="6" customWidth="1"/>
    <col min="13069" max="13070" width="0" style="6" hidden="1" customWidth="1"/>
    <col min="13071" max="13071" width="12.44140625" style="6" customWidth="1"/>
    <col min="13072" max="13072" width="11.6640625" style="6" customWidth="1"/>
    <col min="13073" max="13073" width="12.44140625" style="6" customWidth="1"/>
    <col min="13074" max="13074" width="11" style="6" customWidth="1"/>
    <col min="13075" max="13076" width="11.88671875" style="6" customWidth="1"/>
    <col min="13077" max="13077" width="10.109375" style="6" customWidth="1"/>
    <col min="13078" max="13078" width="9.6640625" style="6" customWidth="1"/>
    <col min="13079" max="13079" width="10.33203125" style="6" customWidth="1"/>
    <col min="13080" max="13080" width="7.88671875" style="6" customWidth="1"/>
    <col min="13081" max="13081" width="11.21875" style="6" customWidth="1"/>
    <col min="13082" max="13084" width="12" style="6" customWidth="1"/>
    <col min="13085" max="13085" width="11.88671875" style="6" customWidth="1"/>
    <col min="13086" max="13086" width="7.88671875" style="6" customWidth="1"/>
    <col min="13087" max="13087" width="11.6640625" style="6" customWidth="1"/>
    <col min="13088" max="13088" width="7.88671875" style="6" customWidth="1"/>
    <col min="13089" max="13089" width="9.44140625" style="6" customWidth="1"/>
    <col min="13090" max="13090" width="11.88671875" style="6" customWidth="1"/>
    <col min="13091" max="13091" width="7.88671875" style="6" customWidth="1"/>
    <col min="13092" max="13092" width="10.109375" style="6" customWidth="1"/>
    <col min="13093" max="13093" width="7.88671875" style="6" customWidth="1"/>
    <col min="13094" max="13094" width="8.88671875" style="6" customWidth="1"/>
    <col min="13095" max="13095" width="7.88671875" style="6" customWidth="1"/>
    <col min="13096" max="13096" width="10" style="6" customWidth="1"/>
    <col min="13097" max="13098" width="9" style="6"/>
    <col min="13099" max="13099" width="9.21875" style="6" bestFit="1" customWidth="1"/>
    <col min="13100" max="13100" width="11.21875" style="6" customWidth="1"/>
    <col min="13101" max="13312" width="9" style="6"/>
    <col min="13313" max="13313" width="5.33203125" style="6" customWidth="1"/>
    <col min="13314" max="13314" width="23.6640625" style="6" customWidth="1"/>
    <col min="13315" max="13315" width="12" style="6" customWidth="1"/>
    <col min="13316" max="13316" width="10.77734375" style="6" customWidth="1"/>
    <col min="13317" max="13318" width="0" style="6" hidden="1" customWidth="1"/>
    <col min="13319" max="13319" width="9.109375" style="6" customWidth="1"/>
    <col min="13320" max="13320" width="9" style="6"/>
    <col min="13321" max="13321" width="11.77734375" style="6" customWidth="1"/>
    <col min="13322" max="13322" width="7.88671875" style="6" customWidth="1"/>
    <col min="13323" max="13323" width="10.33203125" style="6" customWidth="1"/>
    <col min="13324" max="13324" width="12" style="6" customWidth="1"/>
    <col min="13325" max="13326" width="0" style="6" hidden="1" customWidth="1"/>
    <col min="13327" max="13327" width="12.44140625" style="6" customWidth="1"/>
    <col min="13328" max="13328" width="11.6640625" style="6" customWidth="1"/>
    <col min="13329" max="13329" width="12.44140625" style="6" customWidth="1"/>
    <col min="13330" max="13330" width="11" style="6" customWidth="1"/>
    <col min="13331" max="13332" width="11.88671875" style="6" customWidth="1"/>
    <col min="13333" max="13333" width="10.109375" style="6" customWidth="1"/>
    <col min="13334" max="13334" width="9.6640625" style="6" customWidth="1"/>
    <col min="13335" max="13335" width="10.33203125" style="6" customWidth="1"/>
    <col min="13336" max="13336" width="7.88671875" style="6" customWidth="1"/>
    <col min="13337" max="13337" width="11.21875" style="6" customWidth="1"/>
    <col min="13338" max="13340" width="12" style="6" customWidth="1"/>
    <col min="13341" max="13341" width="11.88671875" style="6" customWidth="1"/>
    <col min="13342" max="13342" width="7.88671875" style="6" customWidth="1"/>
    <col min="13343" max="13343" width="11.6640625" style="6" customWidth="1"/>
    <col min="13344" max="13344" width="7.88671875" style="6" customWidth="1"/>
    <col min="13345" max="13345" width="9.44140625" style="6" customWidth="1"/>
    <col min="13346" max="13346" width="11.88671875" style="6" customWidth="1"/>
    <col min="13347" max="13347" width="7.88671875" style="6" customWidth="1"/>
    <col min="13348" max="13348" width="10.109375" style="6" customWidth="1"/>
    <col min="13349" max="13349" width="7.88671875" style="6" customWidth="1"/>
    <col min="13350" max="13350" width="8.88671875" style="6" customWidth="1"/>
    <col min="13351" max="13351" width="7.88671875" style="6" customWidth="1"/>
    <col min="13352" max="13352" width="10" style="6" customWidth="1"/>
    <col min="13353" max="13354" width="9" style="6"/>
    <col min="13355" max="13355" width="9.21875" style="6" bestFit="1" customWidth="1"/>
    <col min="13356" max="13356" width="11.21875" style="6" customWidth="1"/>
    <col min="13357" max="13568" width="9" style="6"/>
    <col min="13569" max="13569" width="5.33203125" style="6" customWidth="1"/>
    <col min="13570" max="13570" width="23.6640625" style="6" customWidth="1"/>
    <col min="13571" max="13571" width="12" style="6" customWidth="1"/>
    <col min="13572" max="13572" width="10.77734375" style="6" customWidth="1"/>
    <col min="13573" max="13574" width="0" style="6" hidden="1" customWidth="1"/>
    <col min="13575" max="13575" width="9.109375" style="6" customWidth="1"/>
    <col min="13576" max="13576" width="9" style="6"/>
    <col min="13577" max="13577" width="11.77734375" style="6" customWidth="1"/>
    <col min="13578" max="13578" width="7.88671875" style="6" customWidth="1"/>
    <col min="13579" max="13579" width="10.33203125" style="6" customWidth="1"/>
    <col min="13580" max="13580" width="12" style="6" customWidth="1"/>
    <col min="13581" max="13582" width="0" style="6" hidden="1" customWidth="1"/>
    <col min="13583" max="13583" width="12.44140625" style="6" customWidth="1"/>
    <col min="13584" max="13584" width="11.6640625" style="6" customWidth="1"/>
    <col min="13585" max="13585" width="12.44140625" style="6" customWidth="1"/>
    <col min="13586" max="13586" width="11" style="6" customWidth="1"/>
    <col min="13587" max="13588" width="11.88671875" style="6" customWidth="1"/>
    <col min="13589" max="13589" width="10.109375" style="6" customWidth="1"/>
    <col min="13590" max="13590" width="9.6640625" style="6" customWidth="1"/>
    <col min="13591" max="13591" width="10.33203125" style="6" customWidth="1"/>
    <col min="13592" max="13592" width="7.88671875" style="6" customWidth="1"/>
    <col min="13593" max="13593" width="11.21875" style="6" customWidth="1"/>
    <col min="13594" max="13596" width="12" style="6" customWidth="1"/>
    <col min="13597" max="13597" width="11.88671875" style="6" customWidth="1"/>
    <col min="13598" max="13598" width="7.88671875" style="6" customWidth="1"/>
    <col min="13599" max="13599" width="11.6640625" style="6" customWidth="1"/>
    <col min="13600" max="13600" width="7.88671875" style="6" customWidth="1"/>
    <col min="13601" max="13601" width="9.44140625" style="6" customWidth="1"/>
    <col min="13602" max="13602" width="11.88671875" style="6" customWidth="1"/>
    <col min="13603" max="13603" width="7.88671875" style="6" customWidth="1"/>
    <col min="13604" max="13604" width="10.109375" style="6" customWidth="1"/>
    <col min="13605" max="13605" width="7.88671875" style="6" customWidth="1"/>
    <col min="13606" max="13606" width="8.88671875" style="6" customWidth="1"/>
    <col min="13607" max="13607" width="7.88671875" style="6" customWidth="1"/>
    <col min="13608" max="13608" width="10" style="6" customWidth="1"/>
    <col min="13609" max="13610" width="9" style="6"/>
    <col min="13611" max="13611" width="9.21875" style="6" bestFit="1" customWidth="1"/>
    <col min="13612" max="13612" width="11.21875" style="6" customWidth="1"/>
    <col min="13613" max="13824" width="9" style="6"/>
    <col min="13825" max="13825" width="5.33203125" style="6" customWidth="1"/>
    <col min="13826" max="13826" width="23.6640625" style="6" customWidth="1"/>
    <col min="13827" max="13827" width="12" style="6" customWidth="1"/>
    <col min="13828" max="13828" width="10.77734375" style="6" customWidth="1"/>
    <col min="13829" max="13830" width="0" style="6" hidden="1" customWidth="1"/>
    <col min="13831" max="13831" width="9.109375" style="6" customWidth="1"/>
    <col min="13832" max="13832" width="9" style="6"/>
    <col min="13833" max="13833" width="11.77734375" style="6" customWidth="1"/>
    <col min="13834" max="13834" width="7.88671875" style="6" customWidth="1"/>
    <col min="13835" max="13835" width="10.33203125" style="6" customWidth="1"/>
    <col min="13836" max="13836" width="12" style="6" customWidth="1"/>
    <col min="13837" max="13838" width="0" style="6" hidden="1" customWidth="1"/>
    <col min="13839" max="13839" width="12.44140625" style="6" customWidth="1"/>
    <col min="13840" max="13840" width="11.6640625" style="6" customWidth="1"/>
    <col min="13841" max="13841" width="12.44140625" style="6" customWidth="1"/>
    <col min="13842" max="13842" width="11" style="6" customWidth="1"/>
    <col min="13843" max="13844" width="11.88671875" style="6" customWidth="1"/>
    <col min="13845" max="13845" width="10.109375" style="6" customWidth="1"/>
    <col min="13846" max="13846" width="9.6640625" style="6" customWidth="1"/>
    <col min="13847" max="13847" width="10.33203125" style="6" customWidth="1"/>
    <col min="13848" max="13848" width="7.88671875" style="6" customWidth="1"/>
    <col min="13849" max="13849" width="11.21875" style="6" customWidth="1"/>
    <col min="13850" max="13852" width="12" style="6" customWidth="1"/>
    <col min="13853" max="13853" width="11.88671875" style="6" customWidth="1"/>
    <col min="13854" max="13854" width="7.88671875" style="6" customWidth="1"/>
    <col min="13855" max="13855" width="11.6640625" style="6" customWidth="1"/>
    <col min="13856" max="13856" width="7.88671875" style="6" customWidth="1"/>
    <col min="13857" max="13857" width="9.44140625" style="6" customWidth="1"/>
    <col min="13858" max="13858" width="11.88671875" style="6" customWidth="1"/>
    <col min="13859" max="13859" width="7.88671875" style="6" customWidth="1"/>
    <col min="13860" max="13860" width="10.109375" style="6" customWidth="1"/>
    <col min="13861" max="13861" width="7.88671875" style="6" customWidth="1"/>
    <col min="13862" max="13862" width="8.88671875" style="6" customWidth="1"/>
    <col min="13863" max="13863" width="7.88671875" style="6" customWidth="1"/>
    <col min="13864" max="13864" width="10" style="6" customWidth="1"/>
    <col min="13865" max="13866" width="9" style="6"/>
    <col min="13867" max="13867" width="9.21875" style="6" bestFit="1" customWidth="1"/>
    <col min="13868" max="13868" width="11.21875" style="6" customWidth="1"/>
    <col min="13869" max="14080" width="9" style="6"/>
    <col min="14081" max="14081" width="5.33203125" style="6" customWidth="1"/>
    <col min="14082" max="14082" width="23.6640625" style="6" customWidth="1"/>
    <col min="14083" max="14083" width="12" style="6" customWidth="1"/>
    <col min="14084" max="14084" width="10.77734375" style="6" customWidth="1"/>
    <col min="14085" max="14086" width="0" style="6" hidden="1" customWidth="1"/>
    <col min="14087" max="14087" width="9.109375" style="6" customWidth="1"/>
    <col min="14088" max="14088" width="9" style="6"/>
    <col min="14089" max="14089" width="11.77734375" style="6" customWidth="1"/>
    <col min="14090" max="14090" width="7.88671875" style="6" customWidth="1"/>
    <col min="14091" max="14091" width="10.33203125" style="6" customWidth="1"/>
    <col min="14092" max="14092" width="12" style="6" customWidth="1"/>
    <col min="14093" max="14094" width="0" style="6" hidden="1" customWidth="1"/>
    <col min="14095" max="14095" width="12.44140625" style="6" customWidth="1"/>
    <col min="14096" max="14096" width="11.6640625" style="6" customWidth="1"/>
    <col min="14097" max="14097" width="12.44140625" style="6" customWidth="1"/>
    <col min="14098" max="14098" width="11" style="6" customWidth="1"/>
    <col min="14099" max="14100" width="11.88671875" style="6" customWidth="1"/>
    <col min="14101" max="14101" width="10.109375" style="6" customWidth="1"/>
    <col min="14102" max="14102" width="9.6640625" style="6" customWidth="1"/>
    <col min="14103" max="14103" width="10.33203125" style="6" customWidth="1"/>
    <col min="14104" max="14104" width="7.88671875" style="6" customWidth="1"/>
    <col min="14105" max="14105" width="11.21875" style="6" customWidth="1"/>
    <col min="14106" max="14108" width="12" style="6" customWidth="1"/>
    <col min="14109" max="14109" width="11.88671875" style="6" customWidth="1"/>
    <col min="14110" max="14110" width="7.88671875" style="6" customWidth="1"/>
    <col min="14111" max="14111" width="11.6640625" style="6" customWidth="1"/>
    <col min="14112" max="14112" width="7.88671875" style="6" customWidth="1"/>
    <col min="14113" max="14113" width="9.44140625" style="6" customWidth="1"/>
    <col min="14114" max="14114" width="11.88671875" style="6" customWidth="1"/>
    <col min="14115" max="14115" width="7.88671875" style="6" customWidth="1"/>
    <col min="14116" max="14116" width="10.109375" style="6" customWidth="1"/>
    <col min="14117" max="14117" width="7.88671875" style="6" customWidth="1"/>
    <col min="14118" max="14118" width="8.88671875" style="6" customWidth="1"/>
    <col min="14119" max="14119" width="7.88671875" style="6" customWidth="1"/>
    <col min="14120" max="14120" width="10" style="6" customWidth="1"/>
    <col min="14121" max="14122" width="9" style="6"/>
    <col min="14123" max="14123" width="9.21875" style="6" bestFit="1" customWidth="1"/>
    <col min="14124" max="14124" width="11.21875" style="6" customWidth="1"/>
    <col min="14125" max="14336" width="9" style="6"/>
    <col min="14337" max="14337" width="5.33203125" style="6" customWidth="1"/>
    <col min="14338" max="14338" width="23.6640625" style="6" customWidth="1"/>
    <col min="14339" max="14339" width="12" style="6" customWidth="1"/>
    <col min="14340" max="14340" width="10.77734375" style="6" customWidth="1"/>
    <col min="14341" max="14342" width="0" style="6" hidden="1" customWidth="1"/>
    <col min="14343" max="14343" width="9.109375" style="6" customWidth="1"/>
    <col min="14344" max="14344" width="9" style="6"/>
    <col min="14345" max="14345" width="11.77734375" style="6" customWidth="1"/>
    <col min="14346" max="14346" width="7.88671875" style="6" customWidth="1"/>
    <col min="14347" max="14347" width="10.33203125" style="6" customWidth="1"/>
    <col min="14348" max="14348" width="12" style="6" customWidth="1"/>
    <col min="14349" max="14350" width="0" style="6" hidden="1" customWidth="1"/>
    <col min="14351" max="14351" width="12.44140625" style="6" customWidth="1"/>
    <col min="14352" max="14352" width="11.6640625" style="6" customWidth="1"/>
    <col min="14353" max="14353" width="12.44140625" style="6" customWidth="1"/>
    <col min="14354" max="14354" width="11" style="6" customWidth="1"/>
    <col min="14355" max="14356" width="11.88671875" style="6" customWidth="1"/>
    <col min="14357" max="14357" width="10.109375" style="6" customWidth="1"/>
    <col min="14358" max="14358" width="9.6640625" style="6" customWidth="1"/>
    <col min="14359" max="14359" width="10.33203125" style="6" customWidth="1"/>
    <col min="14360" max="14360" width="7.88671875" style="6" customWidth="1"/>
    <col min="14361" max="14361" width="11.21875" style="6" customWidth="1"/>
    <col min="14362" max="14364" width="12" style="6" customWidth="1"/>
    <col min="14365" max="14365" width="11.88671875" style="6" customWidth="1"/>
    <col min="14366" max="14366" width="7.88671875" style="6" customWidth="1"/>
    <col min="14367" max="14367" width="11.6640625" style="6" customWidth="1"/>
    <col min="14368" max="14368" width="7.88671875" style="6" customWidth="1"/>
    <col min="14369" max="14369" width="9.44140625" style="6" customWidth="1"/>
    <col min="14370" max="14370" width="11.88671875" style="6" customWidth="1"/>
    <col min="14371" max="14371" width="7.88671875" style="6" customWidth="1"/>
    <col min="14372" max="14372" width="10.109375" style="6" customWidth="1"/>
    <col min="14373" max="14373" width="7.88671875" style="6" customWidth="1"/>
    <col min="14374" max="14374" width="8.88671875" style="6" customWidth="1"/>
    <col min="14375" max="14375" width="7.88671875" style="6" customWidth="1"/>
    <col min="14376" max="14376" width="10" style="6" customWidth="1"/>
    <col min="14377" max="14378" width="9" style="6"/>
    <col min="14379" max="14379" width="9.21875" style="6" bestFit="1" customWidth="1"/>
    <col min="14380" max="14380" width="11.21875" style="6" customWidth="1"/>
    <col min="14381" max="14592" width="9" style="6"/>
    <col min="14593" max="14593" width="5.33203125" style="6" customWidth="1"/>
    <col min="14594" max="14594" width="23.6640625" style="6" customWidth="1"/>
    <col min="14595" max="14595" width="12" style="6" customWidth="1"/>
    <col min="14596" max="14596" width="10.77734375" style="6" customWidth="1"/>
    <col min="14597" max="14598" width="0" style="6" hidden="1" customWidth="1"/>
    <col min="14599" max="14599" width="9.109375" style="6" customWidth="1"/>
    <col min="14600" max="14600" width="9" style="6"/>
    <col min="14601" max="14601" width="11.77734375" style="6" customWidth="1"/>
    <col min="14602" max="14602" width="7.88671875" style="6" customWidth="1"/>
    <col min="14603" max="14603" width="10.33203125" style="6" customWidth="1"/>
    <col min="14604" max="14604" width="12" style="6" customWidth="1"/>
    <col min="14605" max="14606" width="0" style="6" hidden="1" customWidth="1"/>
    <col min="14607" max="14607" width="12.44140625" style="6" customWidth="1"/>
    <col min="14608" max="14608" width="11.6640625" style="6" customWidth="1"/>
    <col min="14609" max="14609" width="12.44140625" style="6" customWidth="1"/>
    <col min="14610" max="14610" width="11" style="6" customWidth="1"/>
    <col min="14611" max="14612" width="11.88671875" style="6" customWidth="1"/>
    <col min="14613" max="14613" width="10.109375" style="6" customWidth="1"/>
    <col min="14614" max="14614" width="9.6640625" style="6" customWidth="1"/>
    <col min="14615" max="14615" width="10.33203125" style="6" customWidth="1"/>
    <col min="14616" max="14616" width="7.88671875" style="6" customWidth="1"/>
    <col min="14617" max="14617" width="11.21875" style="6" customWidth="1"/>
    <col min="14618" max="14620" width="12" style="6" customWidth="1"/>
    <col min="14621" max="14621" width="11.88671875" style="6" customWidth="1"/>
    <col min="14622" max="14622" width="7.88671875" style="6" customWidth="1"/>
    <col min="14623" max="14623" width="11.6640625" style="6" customWidth="1"/>
    <col min="14624" max="14624" width="7.88671875" style="6" customWidth="1"/>
    <col min="14625" max="14625" width="9.44140625" style="6" customWidth="1"/>
    <col min="14626" max="14626" width="11.88671875" style="6" customWidth="1"/>
    <col min="14627" max="14627" width="7.88671875" style="6" customWidth="1"/>
    <col min="14628" max="14628" width="10.109375" style="6" customWidth="1"/>
    <col min="14629" max="14629" width="7.88671875" style="6" customWidth="1"/>
    <col min="14630" max="14630" width="8.88671875" style="6" customWidth="1"/>
    <col min="14631" max="14631" width="7.88671875" style="6" customWidth="1"/>
    <col min="14632" max="14632" width="10" style="6" customWidth="1"/>
    <col min="14633" max="14634" width="9" style="6"/>
    <col min="14635" max="14635" width="9.21875" style="6" bestFit="1" customWidth="1"/>
    <col min="14636" max="14636" width="11.21875" style="6" customWidth="1"/>
    <col min="14637" max="14848" width="9" style="6"/>
    <col min="14849" max="14849" width="5.33203125" style="6" customWidth="1"/>
    <col min="14850" max="14850" width="23.6640625" style="6" customWidth="1"/>
    <col min="14851" max="14851" width="12" style="6" customWidth="1"/>
    <col min="14852" max="14852" width="10.77734375" style="6" customWidth="1"/>
    <col min="14853" max="14854" width="0" style="6" hidden="1" customWidth="1"/>
    <col min="14855" max="14855" width="9.109375" style="6" customWidth="1"/>
    <col min="14856" max="14856" width="9" style="6"/>
    <col min="14857" max="14857" width="11.77734375" style="6" customWidth="1"/>
    <col min="14858" max="14858" width="7.88671875" style="6" customWidth="1"/>
    <col min="14859" max="14859" width="10.33203125" style="6" customWidth="1"/>
    <col min="14860" max="14860" width="12" style="6" customWidth="1"/>
    <col min="14861" max="14862" width="0" style="6" hidden="1" customWidth="1"/>
    <col min="14863" max="14863" width="12.44140625" style="6" customWidth="1"/>
    <col min="14864" max="14864" width="11.6640625" style="6" customWidth="1"/>
    <col min="14865" max="14865" width="12.44140625" style="6" customWidth="1"/>
    <col min="14866" max="14866" width="11" style="6" customWidth="1"/>
    <col min="14867" max="14868" width="11.88671875" style="6" customWidth="1"/>
    <col min="14869" max="14869" width="10.109375" style="6" customWidth="1"/>
    <col min="14870" max="14870" width="9.6640625" style="6" customWidth="1"/>
    <col min="14871" max="14871" width="10.33203125" style="6" customWidth="1"/>
    <col min="14872" max="14872" width="7.88671875" style="6" customWidth="1"/>
    <col min="14873" max="14873" width="11.21875" style="6" customWidth="1"/>
    <col min="14874" max="14876" width="12" style="6" customWidth="1"/>
    <col min="14877" max="14877" width="11.88671875" style="6" customWidth="1"/>
    <col min="14878" max="14878" width="7.88671875" style="6" customWidth="1"/>
    <col min="14879" max="14879" width="11.6640625" style="6" customWidth="1"/>
    <col min="14880" max="14880" width="7.88671875" style="6" customWidth="1"/>
    <col min="14881" max="14881" width="9.44140625" style="6" customWidth="1"/>
    <col min="14882" max="14882" width="11.88671875" style="6" customWidth="1"/>
    <col min="14883" max="14883" width="7.88671875" style="6" customWidth="1"/>
    <col min="14884" max="14884" width="10.109375" style="6" customWidth="1"/>
    <col min="14885" max="14885" width="7.88671875" style="6" customWidth="1"/>
    <col min="14886" max="14886" width="8.88671875" style="6" customWidth="1"/>
    <col min="14887" max="14887" width="7.88671875" style="6" customWidth="1"/>
    <col min="14888" max="14888" width="10" style="6" customWidth="1"/>
    <col min="14889" max="14890" width="9" style="6"/>
    <col min="14891" max="14891" width="9.21875" style="6" bestFit="1" customWidth="1"/>
    <col min="14892" max="14892" width="11.21875" style="6" customWidth="1"/>
    <col min="14893" max="15104" width="9" style="6"/>
    <col min="15105" max="15105" width="5.33203125" style="6" customWidth="1"/>
    <col min="15106" max="15106" width="23.6640625" style="6" customWidth="1"/>
    <col min="15107" max="15107" width="12" style="6" customWidth="1"/>
    <col min="15108" max="15108" width="10.77734375" style="6" customWidth="1"/>
    <col min="15109" max="15110" width="0" style="6" hidden="1" customWidth="1"/>
    <col min="15111" max="15111" width="9.109375" style="6" customWidth="1"/>
    <col min="15112" max="15112" width="9" style="6"/>
    <col min="15113" max="15113" width="11.77734375" style="6" customWidth="1"/>
    <col min="15114" max="15114" width="7.88671875" style="6" customWidth="1"/>
    <col min="15115" max="15115" width="10.33203125" style="6" customWidth="1"/>
    <col min="15116" max="15116" width="12" style="6" customWidth="1"/>
    <col min="15117" max="15118" width="0" style="6" hidden="1" customWidth="1"/>
    <col min="15119" max="15119" width="12.44140625" style="6" customWidth="1"/>
    <col min="15120" max="15120" width="11.6640625" style="6" customWidth="1"/>
    <col min="15121" max="15121" width="12.44140625" style="6" customWidth="1"/>
    <col min="15122" max="15122" width="11" style="6" customWidth="1"/>
    <col min="15123" max="15124" width="11.88671875" style="6" customWidth="1"/>
    <col min="15125" max="15125" width="10.109375" style="6" customWidth="1"/>
    <col min="15126" max="15126" width="9.6640625" style="6" customWidth="1"/>
    <col min="15127" max="15127" width="10.33203125" style="6" customWidth="1"/>
    <col min="15128" max="15128" width="7.88671875" style="6" customWidth="1"/>
    <col min="15129" max="15129" width="11.21875" style="6" customWidth="1"/>
    <col min="15130" max="15132" width="12" style="6" customWidth="1"/>
    <col min="15133" max="15133" width="11.88671875" style="6" customWidth="1"/>
    <col min="15134" max="15134" width="7.88671875" style="6" customWidth="1"/>
    <col min="15135" max="15135" width="11.6640625" style="6" customWidth="1"/>
    <col min="15136" max="15136" width="7.88671875" style="6" customWidth="1"/>
    <col min="15137" max="15137" width="9.44140625" style="6" customWidth="1"/>
    <col min="15138" max="15138" width="11.88671875" style="6" customWidth="1"/>
    <col min="15139" max="15139" width="7.88671875" style="6" customWidth="1"/>
    <col min="15140" max="15140" width="10.109375" style="6" customWidth="1"/>
    <col min="15141" max="15141" width="7.88671875" style="6" customWidth="1"/>
    <col min="15142" max="15142" width="8.88671875" style="6" customWidth="1"/>
    <col min="15143" max="15143" width="7.88671875" style="6" customWidth="1"/>
    <col min="15144" max="15144" width="10" style="6" customWidth="1"/>
    <col min="15145" max="15146" width="9" style="6"/>
    <col min="15147" max="15147" width="9.21875" style="6" bestFit="1" customWidth="1"/>
    <col min="15148" max="15148" width="11.21875" style="6" customWidth="1"/>
    <col min="15149" max="15360" width="9" style="6"/>
    <col min="15361" max="15361" width="5.33203125" style="6" customWidth="1"/>
    <col min="15362" max="15362" width="23.6640625" style="6" customWidth="1"/>
    <col min="15363" max="15363" width="12" style="6" customWidth="1"/>
    <col min="15364" max="15364" width="10.77734375" style="6" customWidth="1"/>
    <col min="15365" max="15366" width="0" style="6" hidden="1" customWidth="1"/>
    <col min="15367" max="15367" width="9.109375" style="6" customWidth="1"/>
    <col min="15368" max="15368" width="9" style="6"/>
    <col min="15369" max="15369" width="11.77734375" style="6" customWidth="1"/>
    <col min="15370" max="15370" width="7.88671875" style="6" customWidth="1"/>
    <col min="15371" max="15371" width="10.33203125" style="6" customWidth="1"/>
    <col min="15372" max="15372" width="12" style="6" customWidth="1"/>
    <col min="15373" max="15374" width="0" style="6" hidden="1" customWidth="1"/>
    <col min="15375" max="15375" width="12.44140625" style="6" customWidth="1"/>
    <col min="15376" max="15376" width="11.6640625" style="6" customWidth="1"/>
    <col min="15377" max="15377" width="12.44140625" style="6" customWidth="1"/>
    <col min="15378" max="15378" width="11" style="6" customWidth="1"/>
    <col min="15379" max="15380" width="11.88671875" style="6" customWidth="1"/>
    <col min="15381" max="15381" width="10.109375" style="6" customWidth="1"/>
    <col min="15382" max="15382" width="9.6640625" style="6" customWidth="1"/>
    <col min="15383" max="15383" width="10.33203125" style="6" customWidth="1"/>
    <col min="15384" max="15384" width="7.88671875" style="6" customWidth="1"/>
    <col min="15385" max="15385" width="11.21875" style="6" customWidth="1"/>
    <col min="15386" max="15388" width="12" style="6" customWidth="1"/>
    <col min="15389" max="15389" width="11.88671875" style="6" customWidth="1"/>
    <col min="15390" max="15390" width="7.88671875" style="6" customWidth="1"/>
    <col min="15391" max="15391" width="11.6640625" style="6" customWidth="1"/>
    <col min="15392" max="15392" width="7.88671875" style="6" customWidth="1"/>
    <col min="15393" max="15393" width="9.44140625" style="6" customWidth="1"/>
    <col min="15394" max="15394" width="11.88671875" style="6" customWidth="1"/>
    <col min="15395" max="15395" width="7.88671875" style="6" customWidth="1"/>
    <col min="15396" max="15396" width="10.109375" style="6" customWidth="1"/>
    <col min="15397" max="15397" width="7.88671875" style="6" customWidth="1"/>
    <col min="15398" max="15398" width="8.88671875" style="6" customWidth="1"/>
    <col min="15399" max="15399" width="7.88671875" style="6" customWidth="1"/>
    <col min="15400" max="15400" width="10" style="6" customWidth="1"/>
    <col min="15401" max="15402" width="9" style="6"/>
    <col min="15403" max="15403" width="9.21875" style="6" bestFit="1" customWidth="1"/>
    <col min="15404" max="15404" width="11.21875" style="6" customWidth="1"/>
    <col min="15405" max="15616" width="9" style="6"/>
    <col min="15617" max="15617" width="5.33203125" style="6" customWidth="1"/>
    <col min="15618" max="15618" width="23.6640625" style="6" customWidth="1"/>
    <col min="15619" max="15619" width="12" style="6" customWidth="1"/>
    <col min="15620" max="15620" width="10.77734375" style="6" customWidth="1"/>
    <col min="15621" max="15622" width="0" style="6" hidden="1" customWidth="1"/>
    <col min="15623" max="15623" width="9.109375" style="6" customWidth="1"/>
    <col min="15624" max="15624" width="9" style="6"/>
    <col min="15625" max="15625" width="11.77734375" style="6" customWidth="1"/>
    <col min="15626" max="15626" width="7.88671875" style="6" customWidth="1"/>
    <col min="15627" max="15627" width="10.33203125" style="6" customWidth="1"/>
    <col min="15628" max="15628" width="12" style="6" customWidth="1"/>
    <col min="15629" max="15630" width="0" style="6" hidden="1" customWidth="1"/>
    <col min="15631" max="15631" width="12.44140625" style="6" customWidth="1"/>
    <col min="15632" max="15632" width="11.6640625" style="6" customWidth="1"/>
    <col min="15633" max="15633" width="12.44140625" style="6" customWidth="1"/>
    <col min="15634" max="15634" width="11" style="6" customWidth="1"/>
    <col min="15635" max="15636" width="11.88671875" style="6" customWidth="1"/>
    <col min="15637" max="15637" width="10.109375" style="6" customWidth="1"/>
    <col min="15638" max="15638" width="9.6640625" style="6" customWidth="1"/>
    <col min="15639" max="15639" width="10.33203125" style="6" customWidth="1"/>
    <col min="15640" max="15640" width="7.88671875" style="6" customWidth="1"/>
    <col min="15641" max="15641" width="11.21875" style="6" customWidth="1"/>
    <col min="15642" max="15644" width="12" style="6" customWidth="1"/>
    <col min="15645" max="15645" width="11.88671875" style="6" customWidth="1"/>
    <col min="15646" max="15646" width="7.88671875" style="6" customWidth="1"/>
    <col min="15647" max="15647" width="11.6640625" style="6" customWidth="1"/>
    <col min="15648" max="15648" width="7.88671875" style="6" customWidth="1"/>
    <col min="15649" max="15649" width="9.44140625" style="6" customWidth="1"/>
    <col min="15650" max="15650" width="11.88671875" style="6" customWidth="1"/>
    <col min="15651" max="15651" width="7.88671875" style="6" customWidth="1"/>
    <col min="15652" max="15652" width="10.109375" style="6" customWidth="1"/>
    <col min="15653" max="15653" width="7.88671875" style="6" customWidth="1"/>
    <col min="15654" max="15654" width="8.88671875" style="6" customWidth="1"/>
    <col min="15655" max="15655" width="7.88671875" style="6" customWidth="1"/>
    <col min="15656" max="15656" width="10" style="6" customWidth="1"/>
    <col min="15657" max="15658" width="9" style="6"/>
    <col min="15659" max="15659" width="9.21875" style="6" bestFit="1" customWidth="1"/>
    <col min="15660" max="15660" width="11.21875" style="6" customWidth="1"/>
    <col min="15661" max="15872" width="9" style="6"/>
    <col min="15873" max="15873" width="5.33203125" style="6" customWidth="1"/>
    <col min="15874" max="15874" width="23.6640625" style="6" customWidth="1"/>
    <col min="15875" max="15875" width="12" style="6" customWidth="1"/>
    <col min="15876" max="15876" width="10.77734375" style="6" customWidth="1"/>
    <col min="15877" max="15878" width="0" style="6" hidden="1" customWidth="1"/>
    <col min="15879" max="15879" width="9.109375" style="6" customWidth="1"/>
    <col min="15880" max="15880" width="9" style="6"/>
    <col min="15881" max="15881" width="11.77734375" style="6" customWidth="1"/>
    <col min="15882" max="15882" width="7.88671875" style="6" customWidth="1"/>
    <col min="15883" max="15883" width="10.33203125" style="6" customWidth="1"/>
    <col min="15884" max="15884" width="12" style="6" customWidth="1"/>
    <col min="15885" max="15886" width="0" style="6" hidden="1" customWidth="1"/>
    <col min="15887" max="15887" width="12.44140625" style="6" customWidth="1"/>
    <col min="15888" max="15888" width="11.6640625" style="6" customWidth="1"/>
    <col min="15889" max="15889" width="12.44140625" style="6" customWidth="1"/>
    <col min="15890" max="15890" width="11" style="6" customWidth="1"/>
    <col min="15891" max="15892" width="11.88671875" style="6" customWidth="1"/>
    <col min="15893" max="15893" width="10.109375" style="6" customWidth="1"/>
    <col min="15894" max="15894" width="9.6640625" style="6" customWidth="1"/>
    <col min="15895" max="15895" width="10.33203125" style="6" customWidth="1"/>
    <col min="15896" max="15896" width="7.88671875" style="6" customWidth="1"/>
    <col min="15897" max="15897" width="11.21875" style="6" customWidth="1"/>
    <col min="15898" max="15900" width="12" style="6" customWidth="1"/>
    <col min="15901" max="15901" width="11.88671875" style="6" customWidth="1"/>
    <col min="15902" max="15902" width="7.88671875" style="6" customWidth="1"/>
    <col min="15903" max="15903" width="11.6640625" style="6" customWidth="1"/>
    <col min="15904" max="15904" width="7.88671875" style="6" customWidth="1"/>
    <col min="15905" max="15905" width="9.44140625" style="6" customWidth="1"/>
    <col min="15906" max="15906" width="11.88671875" style="6" customWidth="1"/>
    <col min="15907" max="15907" width="7.88671875" style="6" customWidth="1"/>
    <col min="15908" max="15908" width="10.109375" style="6" customWidth="1"/>
    <col min="15909" max="15909" width="7.88671875" style="6" customWidth="1"/>
    <col min="15910" max="15910" width="8.88671875" style="6" customWidth="1"/>
    <col min="15911" max="15911" width="7.88671875" style="6" customWidth="1"/>
    <col min="15912" max="15912" width="10" style="6" customWidth="1"/>
    <col min="15913" max="15914" width="9" style="6"/>
    <col min="15915" max="15915" width="9.21875" style="6" bestFit="1" customWidth="1"/>
    <col min="15916" max="15916" width="11.21875" style="6" customWidth="1"/>
    <col min="15917" max="16128" width="9" style="6"/>
    <col min="16129" max="16129" width="5.33203125" style="6" customWidth="1"/>
    <col min="16130" max="16130" width="23.6640625" style="6" customWidth="1"/>
    <col min="16131" max="16131" width="12" style="6" customWidth="1"/>
    <col min="16132" max="16132" width="10.77734375" style="6" customWidth="1"/>
    <col min="16133" max="16134" width="0" style="6" hidden="1" customWidth="1"/>
    <col min="16135" max="16135" width="9.109375" style="6" customWidth="1"/>
    <col min="16136" max="16136" width="9" style="6"/>
    <col min="16137" max="16137" width="11.77734375" style="6" customWidth="1"/>
    <col min="16138" max="16138" width="7.88671875" style="6" customWidth="1"/>
    <col min="16139" max="16139" width="10.33203125" style="6" customWidth="1"/>
    <col min="16140" max="16140" width="12" style="6" customWidth="1"/>
    <col min="16141" max="16142" width="0" style="6" hidden="1" customWidth="1"/>
    <col min="16143" max="16143" width="12.44140625" style="6" customWidth="1"/>
    <col min="16144" max="16144" width="11.6640625" style="6" customWidth="1"/>
    <col min="16145" max="16145" width="12.44140625" style="6" customWidth="1"/>
    <col min="16146" max="16146" width="11" style="6" customWidth="1"/>
    <col min="16147" max="16148" width="11.88671875" style="6" customWidth="1"/>
    <col min="16149" max="16149" width="10.109375" style="6" customWidth="1"/>
    <col min="16150" max="16150" width="9.6640625" style="6" customWidth="1"/>
    <col min="16151" max="16151" width="10.33203125" style="6" customWidth="1"/>
    <col min="16152" max="16152" width="7.88671875" style="6" customWidth="1"/>
    <col min="16153" max="16153" width="11.21875" style="6" customWidth="1"/>
    <col min="16154" max="16156" width="12" style="6" customWidth="1"/>
    <col min="16157" max="16157" width="11.88671875" style="6" customWidth="1"/>
    <col min="16158" max="16158" width="7.88671875" style="6" customWidth="1"/>
    <col min="16159" max="16159" width="11.6640625" style="6" customWidth="1"/>
    <col min="16160" max="16160" width="7.88671875" style="6" customWidth="1"/>
    <col min="16161" max="16161" width="9.44140625" style="6" customWidth="1"/>
    <col min="16162" max="16162" width="11.88671875" style="6" customWidth="1"/>
    <col min="16163" max="16163" width="7.88671875" style="6" customWidth="1"/>
    <col min="16164" max="16164" width="10.109375" style="6" customWidth="1"/>
    <col min="16165" max="16165" width="7.88671875" style="6" customWidth="1"/>
    <col min="16166" max="16166" width="8.88671875" style="6" customWidth="1"/>
    <col min="16167" max="16167" width="7.88671875" style="6" customWidth="1"/>
    <col min="16168" max="16168" width="10" style="6" customWidth="1"/>
    <col min="16169" max="16170" width="9" style="6"/>
    <col min="16171" max="16171" width="9.21875" style="6" bestFit="1" customWidth="1"/>
    <col min="16172" max="16172" width="11.21875" style="6" customWidth="1"/>
    <col min="16173" max="16384" width="9" style="6"/>
  </cols>
  <sheetData>
    <row r="1" spans="1:42" ht="21" customHeight="1">
      <c r="A1" s="4"/>
      <c r="B1" s="4"/>
      <c r="C1" s="5"/>
      <c r="D1" s="5"/>
      <c r="E1" s="5"/>
      <c r="F1" s="5"/>
      <c r="G1" s="8"/>
      <c r="H1" s="5"/>
      <c r="I1" s="8"/>
      <c r="J1" s="5"/>
      <c r="K1" s="5"/>
      <c r="L1" s="8"/>
      <c r="M1" s="8"/>
      <c r="N1" s="8"/>
      <c r="O1" s="8"/>
      <c r="P1" s="5"/>
      <c r="Q1" s="5"/>
      <c r="R1" s="5"/>
      <c r="S1" s="5"/>
      <c r="T1" s="5"/>
      <c r="U1" s="8"/>
      <c r="V1" s="5"/>
      <c r="W1" s="8"/>
      <c r="X1" s="5"/>
      <c r="Y1" s="5"/>
      <c r="Z1" s="8"/>
      <c r="AA1" s="8"/>
      <c r="AB1" s="8"/>
      <c r="AC1" s="8"/>
      <c r="AD1" s="5"/>
      <c r="AE1" s="5"/>
      <c r="AF1" s="5"/>
      <c r="AG1" s="8"/>
      <c r="AH1" s="5"/>
      <c r="AI1" s="8"/>
      <c r="AJ1" s="5"/>
      <c r="AK1" s="5"/>
      <c r="AL1" s="5"/>
      <c r="AM1" s="8"/>
      <c r="AN1" s="344" t="s">
        <v>847</v>
      </c>
    </row>
    <row r="2" spans="1:42" ht="21" customHeight="1">
      <c r="A2" s="844" t="s">
        <v>879</v>
      </c>
      <c r="B2" s="844"/>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844"/>
      <c r="AC2" s="844"/>
      <c r="AD2" s="844"/>
      <c r="AE2" s="844"/>
      <c r="AF2" s="844"/>
      <c r="AG2" s="844"/>
      <c r="AH2" s="844"/>
      <c r="AI2" s="844"/>
      <c r="AJ2" s="844"/>
      <c r="AK2" s="844"/>
      <c r="AL2" s="844"/>
      <c r="AM2" s="844"/>
      <c r="AN2" s="844"/>
    </row>
    <row r="3" spans="1:42" ht="18" customHeight="1">
      <c r="A3" s="845" t="s">
        <v>586</v>
      </c>
      <c r="B3" s="845"/>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5"/>
      <c r="AE3" s="845"/>
      <c r="AF3" s="845"/>
      <c r="AG3" s="845"/>
      <c r="AH3" s="845"/>
      <c r="AI3" s="845"/>
      <c r="AJ3" s="845"/>
      <c r="AK3" s="845"/>
      <c r="AL3" s="845"/>
      <c r="AM3" s="845"/>
      <c r="AN3" s="845"/>
    </row>
    <row r="4" spans="1:42" ht="19.5" customHeight="1">
      <c r="A4" s="346"/>
      <c r="B4" s="346"/>
      <c r="C4" s="10"/>
      <c r="D4" s="10"/>
      <c r="E4" s="10"/>
      <c r="F4" s="10"/>
      <c r="G4" s="10"/>
      <c r="H4" s="10"/>
      <c r="I4" s="845"/>
      <c r="J4" s="845"/>
      <c r="K4" s="348"/>
      <c r="L4" s="845"/>
      <c r="M4" s="845"/>
      <c r="N4" s="845"/>
      <c r="O4" s="845"/>
      <c r="P4" s="845"/>
      <c r="Q4" s="10"/>
      <c r="R4" s="108">
        <v>848555.59226799966</v>
      </c>
      <c r="S4" s="108">
        <f>R4-R16</f>
        <v>848555.59226799966</v>
      </c>
      <c r="T4" s="10"/>
      <c r="U4" s="10"/>
      <c r="V4" s="10"/>
      <c r="W4" s="845"/>
      <c r="X4" s="845"/>
      <c r="Y4" s="348"/>
      <c r="Z4" s="845"/>
      <c r="AA4" s="845"/>
      <c r="AB4" s="845"/>
      <c r="AC4" s="845"/>
      <c r="AD4" s="845"/>
      <c r="AE4" s="10"/>
      <c r="AF4" s="845"/>
      <c r="AG4" s="845"/>
      <c r="AH4" s="845"/>
      <c r="AI4" s="845"/>
      <c r="AJ4" s="845"/>
      <c r="AK4" s="348"/>
      <c r="AL4" s="10"/>
      <c r="AM4" s="345"/>
      <c r="AN4" s="345" t="s">
        <v>0</v>
      </c>
    </row>
    <row r="5" spans="1:42" s="11" customFormat="1" ht="24.75" customHeight="1">
      <c r="A5" s="851" t="s">
        <v>78</v>
      </c>
      <c r="B5" s="849" t="s">
        <v>848</v>
      </c>
      <c r="C5" s="831" t="s">
        <v>849</v>
      </c>
      <c r="D5" s="831"/>
      <c r="E5" s="831"/>
      <c r="F5" s="831"/>
      <c r="G5" s="831"/>
      <c r="H5" s="831"/>
      <c r="I5" s="831"/>
      <c r="J5" s="831"/>
      <c r="K5" s="831"/>
      <c r="L5" s="831"/>
      <c r="M5" s="831"/>
      <c r="N5" s="831"/>
      <c r="O5" s="831"/>
      <c r="P5" s="831"/>
      <c r="Q5" s="831" t="s">
        <v>850</v>
      </c>
      <c r="R5" s="831"/>
      <c r="S5" s="831"/>
      <c r="T5" s="831"/>
      <c r="U5" s="831"/>
      <c r="V5" s="831"/>
      <c r="W5" s="831"/>
      <c r="X5" s="831"/>
      <c r="Y5" s="831"/>
      <c r="Z5" s="831"/>
      <c r="AA5" s="831"/>
      <c r="AB5" s="831"/>
      <c r="AC5" s="831"/>
      <c r="AD5" s="831"/>
      <c r="AE5" s="831" t="s">
        <v>26</v>
      </c>
      <c r="AF5" s="831"/>
      <c r="AG5" s="831"/>
      <c r="AH5" s="831"/>
      <c r="AI5" s="831"/>
      <c r="AJ5" s="831"/>
      <c r="AK5" s="831"/>
      <c r="AL5" s="831"/>
      <c r="AM5" s="831"/>
      <c r="AN5" s="831"/>
      <c r="AP5" s="642"/>
    </row>
    <row r="6" spans="1:42" s="11" customFormat="1" ht="24.75" customHeight="1">
      <c r="A6" s="852"/>
      <c r="B6" s="852"/>
      <c r="C6" s="849" t="s">
        <v>72</v>
      </c>
      <c r="D6" s="831" t="s">
        <v>55</v>
      </c>
      <c r="E6" s="831"/>
      <c r="F6" s="831"/>
      <c r="G6" s="831"/>
      <c r="H6" s="831"/>
      <c r="I6" s="831"/>
      <c r="J6" s="831"/>
      <c r="K6" s="831"/>
      <c r="L6" s="849" t="s">
        <v>46</v>
      </c>
      <c r="M6" s="846" t="s">
        <v>46</v>
      </c>
      <c r="N6" s="847"/>
      <c r="O6" s="847"/>
      <c r="P6" s="848"/>
      <c r="Q6" s="849" t="s">
        <v>72</v>
      </c>
      <c r="R6" s="831" t="s">
        <v>55</v>
      </c>
      <c r="S6" s="831"/>
      <c r="T6" s="831"/>
      <c r="U6" s="831"/>
      <c r="V6" s="831"/>
      <c r="W6" s="831"/>
      <c r="X6" s="831"/>
      <c r="Y6" s="831"/>
      <c r="Z6" s="849" t="s">
        <v>46</v>
      </c>
      <c r="AA6" s="846" t="s">
        <v>46</v>
      </c>
      <c r="AB6" s="847"/>
      <c r="AC6" s="847"/>
      <c r="AD6" s="848"/>
      <c r="AE6" s="849" t="s">
        <v>72</v>
      </c>
      <c r="AF6" s="831" t="s">
        <v>55</v>
      </c>
      <c r="AG6" s="831"/>
      <c r="AH6" s="831"/>
      <c r="AI6" s="831"/>
      <c r="AJ6" s="831"/>
      <c r="AK6" s="831"/>
      <c r="AL6" s="849" t="s">
        <v>46</v>
      </c>
      <c r="AM6" s="831" t="s">
        <v>75</v>
      </c>
      <c r="AN6" s="831"/>
      <c r="AP6" s="642"/>
    </row>
    <row r="7" spans="1:42" s="11" customFormat="1" ht="24.75" customHeight="1">
      <c r="A7" s="852"/>
      <c r="B7" s="852"/>
      <c r="C7" s="850"/>
      <c r="D7" s="849" t="s">
        <v>72</v>
      </c>
      <c r="E7" s="831" t="s">
        <v>27</v>
      </c>
      <c r="F7" s="831"/>
      <c r="G7" s="831" t="s">
        <v>75</v>
      </c>
      <c r="H7" s="831"/>
      <c r="I7" s="824" t="s">
        <v>851</v>
      </c>
      <c r="J7" s="824" t="s">
        <v>852</v>
      </c>
      <c r="K7" s="824" t="s">
        <v>42</v>
      </c>
      <c r="L7" s="850"/>
      <c r="M7" s="831" t="s">
        <v>27</v>
      </c>
      <c r="N7" s="831"/>
      <c r="O7" s="831" t="s">
        <v>75</v>
      </c>
      <c r="P7" s="831"/>
      <c r="Q7" s="850"/>
      <c r="R7" s="849" t="s">
        <v>72</v>
      </c>
      <c r="S7" s="831" t="s">
        <v>27</v>
      </c>
      <c r="T7" s="831"/>
      <c r="U7" s="831" t="s">
        <v>75</v>
      </c>
      <c r="V7" s="831"/>
      <c r="W7" s="824" t="s">
        <v>851</v>
      </c>
      <c r="X7" s="824" t="s">
        <v>852</v>
      </c>
      <c r="Y7" s="824" t="s">
        <v>42</v>
      </c>
      <c r="Z7" s="850"/>
      <c r="AA7" s="831" t="s">
        <v>27</v>
      </c>
      <c r="AB7" s="831"/>
      <c r="AC7" s="831" t="s">
        <v>75</v>
      </c>
      <c r="AD7" s="831"/>
      <c r="AE7" s="850"/>
      <c r="AF7" s="849" t="s">
        <v>72</v>
      </c>
      <c r="AG7" s="831" t="s">
        <v>75</v>
      </c>
      <c r="AH7" s="831"/>
      <c r="AI7" s="824" t="s">
        <v>851</v>
      </c>
      <c r="AJ7" s="824" t="s">
        <v>852</v>
      </c>
      <c r="AK7" s="824" t="s">
        <v>42</v>
      </c>
      <c r="AL7" s="850"/>
      <c r="AM7" s="880" t="s">
        <v>853</v>
      </c>
      <c r="AN7" s="880" t="s">
        <v>658</v>
      </c>
      <c r="AP7" s="642"/>
    </row>
    <row r="8" spans="1:42" s="11" customFormat="1" ht="24.75" customHeight="1">
      <c r="A8" s="852"/>
      <c r="B8" s="852"/>
      <c r="C8" s="850"/>
      <c r="D8" s="850"/>
      <c r="E8" s="850" t="s">
        <v>854</v>
      </c>
      <c r="F8" s="850" t="s">
        <v>855</v>
      </c>
      <c r="G8" s="880" t="s">
        <v>853</v>
      </c>
      <c r="H8" s="880" t="s">
        <v>57</v>
      </c>
      <c r="I8" s="824"/>
      <c r="J8" s="824"/>
      <c r="K8" s="824"/>
      <c r="L8" s="850"/>
      <c r="M8" s="849" t="s">
        <v>854</v>
      </c>
      <c r="N8" s="849" t="s">
        <v>855</v>
      </c>
      <c r="O8" s="881" t="s">
        <v>853</v>
      </c>
      <c r="P8" s="881" t="s">
        <v>658</v>
      </c>
      <c r="Q8" s="850"/>
      <c r="R8" s="850"/>
      <c r="S8" s="850" t="s">
        <v>854</v>
      </c>
      <c r="T8" s="850" t="s">
        <v>856</v>
      </c>
      <c r="U8" s="880" t="s">
        <v>853</v>
      </c>
      <c r="V8" s="880" t="s">
        <v>57</v>
      </c>
      <c r="W8" s="824"/>
      <c r="X8" s="824"/>
      <c r="Y8" s="824"/>
      <c r="Z8" s="850"/>
      <c r="AA8" s="849" t="s">
        <v>854</v>
      </c>
      <c r="AB8" s="849" t="s">
        <v>857</v>
      </c>
      <c r="AC8" s="881" t="s">
        <v>853</v>
      </c>
      <c r="AD8" s="881" t="s">
        <v>658</v>
      </c>
      <c r="AE8" s="850"/>
      <c r="AF8" s="850"/>
      <c r="AG8" s="880" t="s">
        <v>853</v>
      </c>
      <c r="AH8" s="880" t="s">
        <v>57</v>
      </c>
      <c r="AI8" s="824"/>
      <c r="AJ8" s="824"/>
      <c r="AK8" s="824"/>
      <c r="AL8" s="850"/>
      <c r="AM8" s="880"/>
      <c r="AN8" s="880"/>
      <c r="AP8" s="642"/>
    </row>
    <row r="9" spans="1:42" s="11" customFormat="1" ht="24.75" customHeight="1">
      <c r="A9" s="852"/>
      <c r="B9" s="852"/>
      <c r="C9" s="850"/>
      <c r="D9" s="850"/>
      <c r="E9" s="850"/>
      <c r="F9" s="850"/>
      <c r="G9" s="880"/>
      <c r="H9" s="880"/>
      <c r="I9" s="824"/>
      <c r="J9" s="824"/>
      <c r="K9" s="824"/>
      <c r="L9" s="850"/>
      <c r="M9" s="850"/>
      <c r="N9" s="850"/>
      <c r="O9" s="882"/>
      <c r="P9" s="882"/>
      <c r="Q9" s="850"/>
      <c r="R9" s="850"/>
      <c r="S9" s="850"/>
      <c r="T9" s="850"/>
      <c r="U9" s="880"/>
      <c r="V9" s="880"/>
      <c r="W9" s="824"/>
      <c r="X9" s="824"/>
      <c r="Y9" s="824"/>
      <c r="Z9" s="850"/>
      <c r="AA9" s="850"/>
      <c r="AB9" s="850"/>
      <c r="AC9" s="882"/>
      <c r="AD9" s="882"/>
      <c r="AE9" s="850"/>
      <c r="AF9" s="850"/>
      <c r="AG9" s="880"/>
      <c r="AH9" s="880"/>
      <c r="AI9" s="824"/>
      <c r="AJ9" s="824"/>
      <c r="AK9" s="824"/>
      <c r="AL9" s="850"/>
      <c r="AM9" s="880"/>
      <c r="AN9" s="880"/>
      <c r="AP9" s="642"/>
    </row>
    <row r="10" spans="1:42" s="11" customFormat="1" ht="24.75" customHeight="1">
      <c r="A10" s="852"/>
      <c r="B10" s="852"/>
      <c r="C10" s="850"/>
      <c r="D10" s="850"/>
      <c r="E10" s="850"/>
      <c r="F10" s="850"/>
      <c r="G10" s="880"/>
      <c r="H10" s="880"/>
      <c r="I10" s="824"/>
      <c r="J10" s="824"/>
      <c r="K10" s="824"/>
      <c r="L10" s="850"/>
      <c r="M10" s="850"/>
      <c r="N10" s="850"/>
      <c r="O10" s="882"/>
      <c r="P10" s="882"/>
      <c r="Q10" s="850"/>
      <c r="R10" s="850"/>
      <c r="S10" s="850"/>
      <c r="T10" s="850"/>
      <c r="U10" s="880"/>
      <c r="V10" s="880"/>
      <c r="W10" s="824"/>
      <c r="X10" s="824"/>
      <c r="Y10" s="824"/>
      <c r="Z10" s="850"/>
      <c r="AA10" s="850"/>
      <c r="AB10" s="850"/>
      <c r="AC10" s="882"/>
      <c r="AD10" s="882"/>
      <c r="AE10" s="850"/>
      <c r="AF10" s="850"/>
      <c r="AG10" s="880"/>
      <c r="AH10" s="880"/>
      <c r="AI10" s="824"/>
      <c r="AJ10" s="824"/>
      <c r="AK10" s="824"/>
      <c r="AL10" s="850"/>
      <c r="AM10" s="880"/>
      <c r="AN10" s="880"/>
      <c r="AP10" s="642"/>
    </row>
    <row r="11" spans="1:42" s="11" customFormat="1" ht="24.75" customHeight="1">
      <c r="A11" s="852"/>
      <c r="B11" s="852"/>
      <c r="C11" s="850"/>
      <c r="D11" s="850"/>
      <c r="E11" s="850"/>
      <c r="F11" s="850"/>
      <c r="G11" s="880"/>
      <c r="H11" s="880"/>
      <c r="I11" s="824"/>
      <c r="J11" s="824"/>
      <c r="K11" s="824"/>
      <c r="L11" s="850"/>
      <c r="M11" s="850"/>
      <c r="N11" s="850"/>
      <c r="O11" s="882"/>
      <c r="P11" s="882"/>
      <c r="Q11" s="850"/>
      <c r="R11" s="850"/>
      <c r="S11" s="850"/>
      <c r="T11" s="850"/>
      <c r="U11" s="880"/>
      <c r="V11" s="880"/>
      <c r="W11" s="824"/>
      <c r="X11" s="824"/>
      <c r="Y11" s="824"/>
      <c r="Z11" s="850"/>
      <c r="AA11" s="850"/>
      <c r="AB11" s="850"/>
      <c r="AC11" s="882"/>
      <c r="AD11" s="882"/>
      <c r="AE11" s="850"/>
      <c r="AF11" s="850"/>
      <c r="AG11" s="880"/>
      <c r="AH11" s="880"/>
      <c r="AI11" s="824"/>
      <c r="AJ11" s="824"/>
      <c r="AK11" s="824"/>
      <c r="AL11" s="850"/>
      <c r="AM11" s="880"/>
      <c r="AN11" s="880"/>
      <c r="AP11" s="642"/>
    </row>
    <row r="12" spans="1:42" s="11" customFormat="1" ht="24.75" customHeight="1">
      <c r="A12" s="852"/>
      <c r="B12" s="852"/>
      <c r="C12" s="850"/>
      <c r="D12" s="850"/>
      <c r="E12" s="850"/>
      <c r="F12" s="850"/>
      <c r="G12" s="880"/>
      <c r="H12" s="880"/>
      <c r="I12" s="824"/>
      <c r="J12" s="824"/>
      <c r="K12" s="824"/>
      <c r="L12" s="850"/>
      <c r="M12" s="850"/>
      <c r="N12" s="850"/>
      <c r="O12" s="882"/>
      <c r="P12" s="882"/>
      <c r="Q12" s="850"/>
      <c r="R12" s="850"/>
      <c r="S12" s="850"/>
      <c r="T12" s="850"/>
      <c r="U12" s="880"/>
      <c r="V12" s="880"/>
      <c r="W12" s="824"/>
      <c r="X12" s="824"/>
      <c r="Y12" s="824"/>
      <c r="Z12" s="850"/>
      <c r="AA12" s="850"/>
      <c r="AB12" s="850"/>
      <c r="AC12" s="882"/>
      <c r="AD12" s="882"/>
      <c r="AE12" s="850"/>
      <c r="AF12" s="850"/>
      <c r="AG12" s="880"/>
      <c r="AH12" s="880"/>
      <c r="AI12" s="824"/>
      <c r="AJ12" s="824"/>
      <c r="AK12" s="824"/>
      <c r="AL12" s="850"/>
      <c r="AM12" s="880"/>
      <c r="AN12" s="880"/>
      <c r="AP12" s="642"/>
    </row>
    <row r="13" spans="1:42" s="11" customFormat="1" ht="24.75" customHeight="1">
      <c r="A13" s="852"/>
      <c r="B13" s="852"/>
      <c r="C13" s="850"/>
      <c r="D13" s="850"/>
      <c r="E13" s="850"/>
      <c r="F13" s="850"/>
      <c r="G13" s="880"/>
      <c r="H13" s="880"/>
      <c r="I13" s="824"/>
      <c r="J13" s="824"/>
      <c r="K13" s="824"/>
      <c r="L13" s="850"/>
      <c r="M13" s="850"/>
      <c r="N13" s="850"/>
      <c r="O13" s="882"/>
      <c r="P13" s="882"/>
      <c r="Q13" s="850"/>
      <c r="R13" s="850"/>
      <c r="S13" s="850"/>
      <c r="T13" s="850"/>
      <c r="U13" s="880"/>
      <c r="V13" s="880"/>
      <c r="W13" s="824"/>
      <c r="X13" s="824"/>
      <c r="Y13" s="824"/>
      <c r="Z13" s="850"/>
      <c r="AA13" s="850"/>
      <c r="AB13" s="850"/>
      <c r="AC13" s="882"/>
      <c r="AD13" s="882"/>
      <c r="AE13" s="850"/>
      <c r="AF13" s="850"/>
      <c r="AG13" s="880"/>
      <c r="AH13" s="880"/>
      <c r="AI13" s="824"/>
      <c r="AJ13" s="824"/>
      <c r="AK13" s="824"/>
      <c r="AL13" s="850"/>
      <c r="AM13" s="880"/>
      <c r="AN13" s="880"/>
      <c r="AP13" s="642"/>
    </row>
    <row r="14" spans="1:42" s="11" customFormat="1" ht="15.75" customHeight="1">
      <c r="A14" s="838"/>
      <c r="B14" s="838"/>
      <c r="C14" s="836"/>
      <c r="D14" s="836"/>
      <c r="E14" s="836"/>
      <c r="F14" s="836"/>
      <c r="G14" s="880"/>
      <c r="H14" s="880"/>
      <c r="I14" s="824"/>
      <c r="J14" s="824"/>
      <c r="K14" s="824"/>
      <c r="L14" s="836"/>
      <c r="M14" s="836"/>
      <c r="N14" s="836"/>
      <c r="O14" s="883"/>
      <c r="P14" s="883"/>
      <c r="Q14" s="836"/>
      <c r="R14" s="836"/>
      <c r="S14" s="836"/>
      <c r="T14" s="836"/>
      <c r="U14" s="880"/>
      <c r="V14" s="880"/>
      <c r="W14" s="824"/>
      <c r="X14" s="824"/>
      <c r="Y14" s="824"/>
      <c r="Z14" s="836"/>
      <c r="AA14" s="836"/>
      <c r="AB14" s="836"/>
      <c r="AC14" s="883"/>
      <c r="AD14" s="883"/>
      <c r="AE14" s="836"/>
      <c r="AF14" s="836"/>
      <c r="AG14" s="880"/>
      <c r="AH14" s="880"/>
      <c r="AI14" s="824"/>
      <c r="AJ14" s="824"/>
      <c r="AK14" s="824"/>
      <c r="AL14" s="836"/>
      <c r="AM14" s="880"/>
      <c r="AN14" s="880"/>
      <c r="AP14" s="642"/>
    </row>
    <row r="15" spans="1:42" s="643" customFormat="1" ht="27.75" customHeight="1">
      <c r="A15" s="500" t="s">
        <v>4</v>
      </c>
      <c r="B15" s="500" t="s">
        <v>5</v>
      </c>
      <c r="C15" s="500">
        <v>1</v>
      </c>
      <c r="D15" s="179">
        <f>2</f>
        <v>2</v>
      </c>
      <c r="E15" s="179" t="s">
        <v>423</v>
      </c>
      <c r="F15" s="179" t="s">
        <v>858</v>
      </c>
      <c r="G15" s="179">
        <f>D15+1</f>
        <v>3</v>
      </c>
      <c r="H15" s="179">
        <f t="shared" ref="H15:AD15" si="0">G15+1</f>
        <v>4</v>
      </c>
      <c r="I15" s="179">
        <f t="shared" si="0"/>
        <v>5</v>
      </c>
      <c r="J15" s="179">
        <f t="shared" si="0"/>
        <v>6</v>
      </c>
      <c r="K15" s="179">
        <f t="shared" si="0"/>
        <v>7</v>
      </c>
      <c r="L15" s="179">
        <f t="shared" si="0"/>
        <v>8</v>
      </c>
      <c r="M15" s="179" t="s">
        <v>859</v>
      </c>
      <c r="N15" s="179" t="s">
        <v>860</v>
      </c>
      <c r="O15" s="179">
        <f>L15+1</f>
        <v>9</v>
      </c>
      <c r="P15" s="179">
        <f t="shared" si="0"/>
        <v>10</v>
      </c>
      <c r="Q15" s="179">
        <f t="shared" si="0"/>
        <v>11</v>
      </c>
      <c r="R15" s="179">
        <f t="shared" si="0"/>
        <v>12</v>
      </c>
      <c r="S15" s="179" t="s">
        <v>861</v>
      </c>
      <c r="T15" s="179" t="s">
        <v>862</v>
      </c>
      <c r="U15" s="179">
        <f>R15+1</f>
        <v>13</v>
      </c>
      <c r="V15" s="179">
        <f t="shared" si="0"/>
        <v>14</v>
      </c>
      <c r="W15" s="179">
        <f t="shared" si="0"/>
        <v>15</v>
      </c>
      <c r="X15" s="179">
        <f t="shared" si="0"/>
        <v>16</v>
      </c>
      <c r="Y15" s="179">
        <f t="shared" si="0"/>
        <v>17</v>
      </c>
      <c r="Z15" s="179">
        <f t="shared" si="0"/>
        <v>18</v>
      </c>
      <c r="AA15" s="179" t="s">
        <v>863</v>
      </c>
      <c r="AB15" s="179" t="s">
        <v>864</v>
      </c>
      <c r="AC15" s="179">
        <f>Z15+1</f>
        <v>19</v>
      </c>
      <c r="AD15" s="179">
        <f t="shared" si="0"/>
        <v>20</v>
      </c>
      <c r="AE15" s="179" t="s">
        <v>865</v>
      </c>
      <c r="AF15" s="500" t="s">
        <v>866</v>
      </c>
      <c r="AG15" s="500" t="s">
        <v>867</v>
      </c>
      <c r="AH15" s="500" t="s">
        <v>868</v>
      </c>
      <c r="AI15" s="500" t="s">
        <v>869</v>
      </c>
      <c r="AJ15" s="500" t="s">
        <v>870</v>
      </c>
      <c r="AK15" s="500" t="s">
        <v>871</v>
      </c>
      <c r="AL15" s="500" t="s">
        <v>872</v>
      </c>
      <c r="AM15" s="500" t="s">
        <v>873</v>
      </c>
      <c r="AN15" s="500" t="s">
        <v>874</v>
      </c>
      <c r="AP15" s="644"/>
    </row>
    <row r="16" spans="1:42" s="10" customFormat="1" ht="42.75" customHeight="1">
      <c r="A16" s="15"/>
      <c r="B16" s="645" t="s">
        <v>30</v>
      </c>
      <c r="C16" s="646">
        <f t="shared" ref="C16:AD16" si="1">SUM(C17:C28)</f>
        <v>0</v>
      </c>
      <c r="D16" s="646">
        <f t="shared" si="1"/>
        <v>0</v>
      </c>
      <c r="E16" s="646">
        <f t="shared" si="1"/>
        <v>0</v>
      </c>
      <c r="F16" s="646">
        <f t="shared" si="1"/>
        <v>0</v>
      </c>
      <c r="G16" s="646">
        <f t="shared" si="1"/>
        <v>0</v>
      </c>
      <c r="H16" s="646">
        <f t="shared" si="1"/>
        <v>0</v>
      </c>
      <c r="I16" s="646">
        <f t="shared" si="1"/>
        <v>0</v>
      </c>
      <c r="J16" s="646">
        <f t="shared" si="1"/>
        <v>0</v>
      </c>
      <c r="K16" s="646">
        <f t="shared" si="1"/>
        <v>0</v>
      </c>
      <c r="L16" s="646">
        <f t="shared" si="1"/>
        <v>0</v>
      </c>
      <c r="M16" s="646">
        <f t="shared" si="1"/>
        <v>0</v>
      </c>
      <c r="N16" s="646">
        <f t="shared" si="1"/>
        <v>0</v>
      </c>
      <c r="O16" s="646">
        <f t="shared" si="1"/>
        <v>0</v>
      </c>
      <c r="P16" s="646">
        <f t="shared" si="1"/>
        <v>0</v>
      </c>
      <c r="Q16" s="646">
        <f t="shared" si="1"/>
        <v>0</v>
      </c>
      <c r="R16" s="646">
        <f t="shared" si="1"/>
        <v>0</v>
      </c>
      <c r="S16" s="646">
        <f t="shared" si="1"/>
        <v>0</v>
      </c>
      <c r="T16" s="646">
        <f t="shared" si="1"/>
        <v>0</v>
      </c>
      <c r="U16" s="646">
        <f t="shared" si="1"/>
        <v>0</v>
      </c>
      <c r="V16" s="646">
        <f t="shared" si="1"/>
        <v>0</v>
      </c>
      <c r="W16" s="646">
        <f t="shared" si="1"/>
        <v>0</v>
      </c>
      <c r="X16" s="646">
        <f t="shared" si="1"/>
        <v>0</v>
      </c>
      <c r="Y16" s="646">
        <f t="shared" si="1"/>
        <v>0</v>
      </c>
      <c r="Z16" s="646">
        <f t="shared" si="1"/>
        <v>0</v>
      </c>
      <c r="AA16" s="646">
        <f t="shared" si="1"/>
        <v>0</v>
      </c>
      <c r="AB16" s="646">
        <f t="shared" si="1"/>
        <v>0</v>
      </c>
      <c r="AC16" s="646">
        <f t="shared" si="1"/>
        <v>0</v>
      </c>
      <c r="AD16" s="646">
        <f t="shared" si="1"/>
        <v>0</v>
      </c>
      <c r="AE16" s="647" t="e">
        <f t="shared" ref="AE16:AF16" si="2">Q16/C16</f>
        <v>#DIV/0!</v>
      </c>
      <c r="AF16" s="647" t="e">
        <f t="shared" si="2"/>
        <v>#DIV/0!</v>
      </c>
      <c r="AG16" s="647"/>
      <c r="AH16" s="647"/>
      <c r="AI16" s="647" t="e">
        <f>W16/I16</f>
        <v>#DIV/0!</v>
      </c>
      <c r="AJ16" s="647"/>
      <c r="AK16" s="647" t="e">
        <f t="shared" ref="AK16:AL16" si="3">Y16/K16</f>
        <v>#DIV/0!</v>
      </c>
      <c r="AL16" s="647" t="e">
        <f t="shared" si="3"/>
        <v>#DIV/0!</v>
      </c>
      <c r="AM16" s="647" t="e">
        <f t="shared" ref="AM16:AN16" si="4">AC16/O16</f>
        <v>#DIV/0!</v>
      </c>
      <c r="AN16" s="647" t="e">
        <f t="shared" si="4"/>
        <v>#DIV/0!</v>
      </c>
      <c r="AP16" s="648"/>
    </row>
    <row r="17" spans="1:43" s="10" customFormat="1" ht="42.75" customHeight="1">
      <c r="A17" s="24" t="s">
        <v>87</v>
      </c>
      <c r="B17" s="30" t="s">
        <v>101</v>
      </c>
      <c r="C17" s="46"/>
      <c r="D17" s="46"/>
      <c r="E17" s="46"/>
      <c r="F17" s="46"/>
      <c r="G17" s="46"/>
      <c r="H17" s="46"/>
      <c r="I17" s="46"/>
      <c r="J17" s="46"/>
      <c r="K17" s="46"/>
      <c r="L17" s="649"/>
      <c r="M17" s="46"/>
      <c r="N17" s="46"/>
      <c r="O17" s="46"/>
      <c r="P17" s="46"/>
      <c r="Q17" s="46"/>
      <c r="R17" s="46"/>
      <c r="S17" s="46"/>
      <c r="T17" s="46"/>
      <c r="U17" s="46"/>
      <c r="V17" s="46"/>
      <c r="W17" s="46"/>
      <c r="X17" s="46"/>
      <c r="Y17" s="46"/>
      <c r="Z17" s="46"/>
      <c r="AA17" s="46"/>
      <c r="AB17" s="46"/>
      <c r="AC17" s="46"/>
      <c r="AD17" s="46"/>
      <c r="AE17" s="650"/>
      <c r="AF17" s="650"/>
      <c r="AG17" s="650"/>
      <c r="AH17" s="650"/>
      <c r="AI17" s="650"/>
      <c r="AJ17" s="650"/>
      <c r="AK17" s="650"/>
      <c r="AL17" s="650"/>
      <c r="AM17" s="650"/>
      <c r="AN17" s="650"/>
      <c r="AO17" s="108"/>
      <c r="AP17" s="354"/>
      <c r="AQ17" s="108"/>
    </row>
    <row r="18" spans="1:43" s="10" customFormat="1" ht="42.75" customHeight="1">
      <c r="A18" s="24" t="s">
        <v>88</v>
      </c>
      <c r="B18" s="30" t="s">
        <v>102</v>
      </c>
      <c r="C18" s="46"/>
      <c r="D18" s="46"/>
      <c r="E18" s="46"/>
      <c r="F18" s="46"/>
      <c r="G18" s="46"/>
      <c r="H18" s="46"/>
      <c r="I18" s="46"/>
      <c r="J18" s="46"/>
      <c r="K18" s="46"/>
      <c r="L18" s="649"/>
      <c r="M18" s="46"/>
      <c r="N18" s="46"/>
      <c r="O18" s="46"/>
      <c r="P18" s="46"/>
      <c r="Q18" s="46"/>
      <c r="R18" s="46"/>
      <c r="S18" s="46"/>
      <c r="T18" s="46"/>
      <c r="U18" s="46"/>
      <c r="V18" s="46"/>
      <c r="W18" s="46"/>
      <c r="X18" s="46"/>
      <c r="Y18" s="46"/>
      <c r="Z18" s="46"/>
      <c r="AA18" s="46"/>
      <c r="AB18" s="46"/>
      <c r="AC18" s="46"/>
      <c r="AD18" s="46"/>
      <c r="AE18" s="650"/>
      <c r="AF18" s="650"/>
      <c r="AG18" s="650"/>
      <c r="AH18" s="650"/>
      <c r="AI18" s="650"/>
      <c r="AJ18" s="650"/>
      <c r="AK18" s="650"/>
      <c r="AL18" s="650"/>
      <c r="AM18" s="650"/>
      <c r="AN18" s="650"/>
      <c r="AO18" s="108"/>
      <c r="AP18" s="354"/>
      <c r="AQ18" s="108"/>
    </row>
    <row r="19" spans="1:43" s="10" customFormat="1" ht="42.75" customHeight="1">
      <c r="A19" s="24" t="s">
        <v>89</v>
      </c>
      <c r="B19" s="30" t="s">
        <v>103</v>
      </c>
      <c r="C19" s="46"/>
      <c r="D19" s="46"/>
      <c r="E19" s="46"/>
      <c r="F19" s="46"/>
      <c r="G19" s="46"/>
      <c r="H19" s="46"/>
      <c r="I19" s="46"/>
      <c r="J19" s="46"/>
      <c r="K19" s="46"/>
      <c r="L19" s="649"/>
      <c r="M19" s="46"/>
      <c r="N19" s="46"/>
      <c r="O19" s="46"/>
      <c r="P19" s="46"/>
      <c r="Q19" s="46"/>
      <c r="R19" s="46"/>
      <c r="S19" s="46"/>
      <c r="T19" s="46"/>
      <c r="U19" s="46"/>
      <c r="V19" s="46"/>
      <c r="W19" s="46"/>
      <c r="X19" s="46"/>
      <c r="Y19" s="46"/>
      <c r="Z19" s="46"/>
      <c r="AA19" s="46"/>
      <c r="AB19" s="46"/>
      <c r="AC19" s="46"/>
      <c r="AD19" s="46"/>
      <c r="AE19" s="650"/>
      <c r="AF19" s="650"/>
      <c r="AG19" s="650"/>
      <c r="AH19" s="650"/>
      <c r="AI19" s="650"/>
      <c r="AJ19" s="650"/>
      <c r="AK19" s="650"/>
      <c r="AL19" s="650"/>
      <c r="AM19" s="650"/>
      <c r="AN19" s="650"/>
      <c r="AO19" s="108"/>
      <c r="AP19" s="354"/>
      <c r="AQ19" s="108"/>
    </row>
    <row r="20" spans="1:43" s="10" customFormat="1" ht="42.75" customHeight="1">
      <c r="A20" s="24" t="s">
        <v>90</v>
      </c>
      <c r="B20" s="30" t="s">
        <v>104</v>
      </c>
      <c r="C20" s="46"/>
      <c r="D20" s="46"/>
      <c r="E20" s="46"/>
      <c r="F20" s="46"/>
      <c r="G20" s="46"/>
      <c r="H20" s="46"/>
      <c r="I20" s="46"/>
      <c r="J20" s="46"/>
      <c r="K20" s="46"/>
      <c r="L20" s="649"/>
      <c r="M20" s="46"/>
      <c r="N20" s="46"/>
      <c r="O20" s="46"/>
      <c r="P20" s="46"/>
      <c r="Q20" s="46"/>
      <c r="R20" s="46"/>
      <c r="S20" s="46"/>
      <c r="T20" s="46"/>
      <c r="U20" s="46"/>
      <c r="V20" s="46"/>
      <c r="W20" s="46"/>
      <c r="X20" s="46"/>
      <c r="Y20" s="46"/>
      <c r="Z20" s="46"/>
      <c r="AA20" s="46"/>
      <c r="AB20" s="46"/>
      <c r="AC20" s="46"/>
      <c r="AD20" s="46"/>
      <c r="AE20" s="650"/>
      <c r="AF20" s="650"/>
      <c r="AG20" s="650"/>
      <c r="AH20" s="650"/>
      <c r="AI20" s="650"/>
      <c r="AJ20" s="650"/>
      <c r="AK20" s="650"/>
      <c r="AL20" s="650"/>
      <c r="AM20" s="650"/>
      <c r="AN20" s="650"/>
      <c r="AO20" s="108"/>
      <c r="AP20" s="354"/>
      <c r="AQ20" s="108"/>
    </row>
    <row r="21" spans="1:43" s="10" customFormat="1" ht="42.75" customHeight="1">
      <c r="A21" s="24" t="s">
        <v>91</v>
      </c>
      <c r="B21" s="30" t="s">
        <v>105</v>
      </c>
      <c r="C21" s="46"/>
      <c r="D21" s="46"/>
      <c r="E21" s="46"/>
      <c r="F21" s="46"/>
      <c r="G21" s="46"/>
      <c r="H21" s="46"/>
      <c r="I21" s="46"/>
      <c r="J21" s="46"/>
      <c r="K21" s="46"/>
      <c r="L21" s="649"/>
      <c r="M21" s="46"/>
      <c r="N21" s="46"/>
      <c r="O21" s="46"/>
      <c r="P21" s="46"/>
      <c r="Q21" s="46"/>
      <c r="R21" s="46"/>
      <c r="S21" s="46"/>
      <c r="T21" s="46"/>
      <c r="U21" s="46"/>
      <c r="V21" s="46"/>
      <c r="W21" s="46"/>
      <c r="X21" s="46"/>
      <c r="Y21" s="46"/>
      <c r="Z21" s="46"/>
      <c r="AA21" s="46"/>
      <c r="AB21" s="46"/>
      <c r="AC21" s="46"/>
      <c r="AD21" s="46"/>
      <c r="AE21" s="650"/>
      <c r="AF21" s="650"/>
      <c r="AG21" s="650"/>
      <c r="AH21" s="650"/>
      <c r="AI21" s="650"/>
      <c r="AJ21" s="650"/>
      <c r="AK21" s="650"/>
      <c r="AL21" s="650"/>
      <c r="AM21" s="650"/>
      <c r="AN21" s="650"/>
      <c r="AO21" s="108"/>
      <c r="AP21" s="354"/>
      <c r="AQ21" s="108"/>
    </row>
    <row r="22" spans="1:43" s="10" customFormat="1" ht="42.75" customHeight="1">
      <c r="A22" s="24" t="s">
        <v>92</v>
      </c>
      <c r="B22" s="30" t="s">
        <v>109</v>
      </c>
      <c r="C22" s="46"/>
      <c r="D22" s="46"/>
      <c r="E22" s="46"/>
      <c r="F22" s="46"/>
      <c r="G22" s="46"/>
      <c r="H22" s="46"/>
      <c r="I22" s="46"/>
      <c r="J22" s="46"/>
      <c r="K22" s="46"/>
      <c r="L22" s="649"/>
      <c r="M22" s="46"/>
      <c r="N22" s="46"/>
      <c r="O22" s="46"/>
      <c r="P22" s="46"/>
      <c r="Q22" s="46"/>
      <c r="R22" s="46"/>
      <c r="S22" s="46"/>
      <c r="T22" s="46"/>
      <c r="U22" s="46"/>
      <c r="V22" s="46"/>
      <c r="W22" s="46"/>
      <c r="X22" s="46"/>
      <c r="Y22" s="46"/>
      <c r="Z22" s="46"/>
      <c r="AA22" s="46"/>
      <c r="AB22" s="46"/>
      <c r="AC22" s="46"/>
      <c r="AD22" s="46"/>
      <c r="AE22" s="650"/>
      <c r="AF22" s="650"/>
      <c r="AG22" s="650"/>
      <c r="AH22" s="650"/>
      <c r="AI22" s="650"/>
      <c r="AJ22" s="650"/>
      <c r="AK22" s="650"/>
      <c r="AL22" s="650"/>
      <c r="AM22" s="650"/>
      <c r="AN22" s="650"/>
      <c r="AO22" s="108"/>
      <c r="AP22" s="354"/>
      <c r="AQ22" s="108"/>
    </row>
    <row r="23" spans="1:43" s="10" customFormat="1" ht="42.75" customHeight="1">
      <c r="A23" s="24" t="s">
        <v>93</v>
      </c>
      <c r="B23" s="30" t="s">
        <v>110</v>
      </c>
      <c r="C23" s="46"/>
      <c r="D23" s="46"/>
      <c r="E23" s="46"/>
      <c r="F23" s="46"/>
      <c r="G23" s="46"/>
      <c r="H23" s="46"/>
      <c r="I23" s="46"/>
      <c r="J23" s="46"/>
      <c r="K23" s="46"/>
      <c r="L23" s="649"/>
      <c r="M23" s="46"/>
      <c r="N23" s="46"/>
      <c r="O23" s="46"/>
      <c r="P23" s="46"/>
      <c r="Q23" s="46"/>
      <c r="R23" s="46"/>
      <c r="S23" s="46"/>
      <c r="T23" s="46"/>
      <c r="U23" s="46"/>
      <c r="V23" s="46"/>
      <c r="W23" s="46"/>
      <c r="X23" s="46"/>
      <c r="Y23" s="46"/>
      <c r="Z23" s="46"/>
      <c r="AA23" s="46"/>
      <c r="AB23" s="46"/>
      <c r="AC23" s="46"/>
      <c r="AD23" s="46"/>
      <c r="AE23" s="650"/>
      <c r="AF23" s="650"/>
      <c r="AG23" s="650"/>
      <c r="AH23" s="650"/>
      <c r="AI23" s="650"/>
      <c r="AJ23" s="650"/>
      <c r="AK23" s="650"/>
      <c r="AL23" s="650"/>
      <c r="AM23" s="650"/>
      <c r="AN23" s="650"/>
      <c r="AO23" s="108"/>
      <c r="AP23" s="354"/>
      <c r="AQ23" s="108"/>
    </row>
    <row r="24" spans="1:43" s="10" customFormat="1" ht="42.75" customHeight="1">
      <c r="A24" s="24" t="s">
        <v>94</v>
      </c>
      <c r="B24" s="30" t="s">
        <v>106</v>
      </c>
      <c r="C24" s="46"/>
      <c r="D24" s="46"/>
      <c r="E24" s="46"/>
      <c r="F24" s="46"/>
      <c r="G24" s="46"/>
      <c r="H24" s="46"/>
      <c r="I24" s="46"/>
      <c r="J24" s="46"/>
      <c r="K24" s="46"/>
      <c r="L24" s="649"/>
      <c r="M24" s="46"/>
      <c r="N24" s="46"/>
      <c r="O24" s="46"/>
      <c r="P24" s="46"/>
      <c r="Q24" s="46"/>
      <c r="R24" s="46"/>
      <c r="S24" s="46"/>
      <c r="T24" s="46"/>
      <c r="U24" s="46"/>
      <c r="V24" s="46"/>
      <c r="W24" s="46"/>
      <c r="X24" s="46"/>
      <c r="Y24" s="46"/>
      <c r="Z24" s="46"/>
      <c r="AA24" s="46"/>
      <c r="AB24" s="46"/>
      <c r="AC24" s="46"/>
      <c r="AD24" s="46"/>
      <c r="AE24" s="650"/>
      <c r="AF24" s="650"/>
      <c r="AG24" s="650"/>
      <c r="AH24" s="650"/>
      <c r="AI24" s="650"/>
      <c r="AJ24" s="650"/>
      <c r="AK24" s="650"/>
      <c r="AL24" s="650"/>
      <c r="AM24" s="650"/>
      <c r="AN24" s="650"/>
      <c r="AO24" s="108"/>
      <c r="AP24" s="354"/>
      <c r="AQ24" s="108"/>
    </row>
    <row r="25" spans="1:43" s="10" customFormat="1" ht="42.75" customHeight="1">
      <c r="A25" s="24" t="s">
        <v>95</v>
      </c>
      <c r="B25" s="30" t="s">
        <v>108</v>
      </c>
      <c r="C25" s="46"/>
      <c r="D25" s="46"/>
      <c r="E25" s="46"/>
      <c r="F25" s="46"/>
      <c r="G25" s="46"/>
      <c r="H25" s="46"/>
      <c r="I25" s="46"/>
      <c r="J25" s="46"/>
      <c r="K25" s="46"/>
      <c r="L25" s="649"/>
      <c r="M25" s="46"/>
      <c r="N25" s="46"/>
      <c r="O25" s="46"/>
      <c r="P25" s="46"/>
      <c r="Q25" s="46"/>
      <c r="R25" s="46"/>
      <c r="S25" s="46"/>
      <c r="T25" s="46"/>
      <c r="U25" s="46"/>
      <c r="V25" s="46"/>
      <c r="W25" s="46"/>
      <c r="X25" s="46"/>
      <c r="Y25" s="46"/>
      <c r="Z25" s="46"/>
      <c r="AA25" s="46"/>
      <c r="AB25" s="46"/>
      <c r="AC25" s="46"/>
      <c r="AD25" s="46"/>
      <c r="AE25" s="650"/>
      <c r="AF25" s="650"/>
      <c r="AG25" s="650"/>
      <c r="AH25" s="650"/>
      <c r="AI25" s="650"/>
      <c r="AJ25" s="650"/>
      <c r="AK25" s="650"/>
      <c r="AL25" s="650"/>
      <c r="AM25" s="650"/>
      <c r="AN25" s="650"/>
      <c r="AO25" s="108"/>
      <c r="AP25" s="354"/>
      <c r="AQ25" s="108"/>
    </row>
    <row r="26" spans="1:43" s="10" customFormat="1" ht="42.75" customHeight="1">
      <c r="A26" s="24" t="s">
        <v>96</v>
      </c>
      <c r="B26" s="30" t="s">
        <v>107</v>
      </c>
      <c r="C26" s="46"/>
      <c r="D26" s="46"/>
      <c r="E26" s="46"/>
      <c r="F26" s="46"/>
      <c r="G26" s="46"/>
      <c r="H26" s="46"/>
      <c r="I26" s="46"/>
      <c r="J26" s="46"/>
      <c r="K26" s="46"/>
      <c r="L26" s="649"/>
      <c r="M26" s="46"/>
      <c r="N26" s="46"/>
      <c r="O26" s="46"/>
      <c r="P26" s="46"/>
      <c r="Q26" s="46"/>
      <c r="R26" s="46"/>
      <c r="S26" s="46"/>
      <c r="T26" s="46"/>
      <c r="U26" s="46"/>
      <c r="V26" s="46"/>
      <c r="W26" s="46"/>
      <c r="X26" s="46"/>
      <c r="Y26" s="46"/>
      <c r="Z26" s="46"/>
      <c r="AA26" s="46"/>
      <c r="AB26" s="46"/>
      <c r="AC26" s="46"/>
      <c r="AD26" s="46"/>
      <c r="AE26" s="650"/>
      <c r="AF26" s="650"/>
      <c r="AG26" s="650"/>
      <c r="AH26" s="650"/>
      <c r="AI26" s="650"/>
      <c r="AJ26" s="650"/>
      <c r="AK26" s="650"/>
      <c r="AL26" s="650"/>
      <c r="AM26" s="650"/>
      <c r="AN26" s="650"/>
      <c r="AO26" s="108"/>
      <c r="AP26" s="354"/>
      <c r="AQ26" s="108"/>
    </row>
    <row r="27" spans="1:43" s="10" customFormat="1" ht="42.75" customHeight="1">
      <c r="A27" s="24" t="s">
        <v>97</v>
      </c>
      <c r="B27" s="30" t="s">
        <v>111</v>
      </c>
      <c r="C27" s="46"/>
      <c r="D27" s="46"/>
      <c r="E27" s="46"/>
      <c r="F27" s="46"/>
      <c r="G27" s="46"/>
      <c r="H27" s="46"/>
      <c r="I27" s="46"/>
      <c r="J27" s="46"/>
      <c r="K27" s="46"/>
      <c r="L27" s="649"/>
      <c r="M27" s="46"/>
      <c r="N27" s="46"/>
      <c r="O27" s="46"/>
      <c r="P27" s="46"/>
      <c r="Q27" s="46"/>
      <c r="R27" s="46"/>
      <c r="S27" s="46"/>
      <c r="T27" s="46"/>
      <c r="U27" s="46"/>
      <c r="V27" s="46"/>
      <c r="W27" s="46"/>
      <c r="X27" s="46"/>
      <c r="Y27" s="46"/>
      <c r="Z27" s="46"/>
      <c r="AA27" s="46"/>
      <c r="AB27" s="46"/>
      <c r="AC27" s="46"/>
      <c r="AD27" s="46"/>
      <c r="AE27" s="650"/>
      <c r="AF27" s="650"/>
      <c r="AG27" s="650"/>
      <c r="AH27" s="650"/>
      <c r="AI27" s="650"/>
      <c r="AJ27" s="650"/>
      <c r="AK27" s="650"/>
      <c r="AL27" s="650"/>
      <c r="AM27" s="650"/>
      <c r="AN27" s="650"/>
      <c r="AO27" s="108"/>
      <c r="AP27" s="354"/>
      <c r="AQ27" s="108"/>
    </row>
    <row r="28" spans="1:43" s="10" customFormat="1" ht="42.75" customHeight="1">
      <c r="A28" s="24" t="s">
        <v>98</v>
      </c>
      <c r="B28" s="31" t="s">
        <v>112</v>
      </c>
      <c r="C28" s="46"/>
      <c r="D28" s="46"/>
      <c r="E28" s="46"/>
      <c r="F28" s="46"/>
      <c r="G28" s="46"/>
      <c r="H28" s="46"/>
      <c r="I28" s="46"/>
      <c r="J28" s="46"/>
      <c r="K28" s="46"/>
      <c r="L28" s="649"/>
      <c r="M28" s="46"/>
      <c r="N28" s="46"/>
      <c r="O28" s="46"/>
      <c r="P28" s="46"/>
      <c r="Q28" s="46"/>
      <c r="R28" s="46"/>
      <c r="S28" s="46"/>
      <c r="T28" s="46"/>
      <c r="U28" s="46"/>
      <c r="V28" s="46"/>
      <c r="W28" s="46"/>
      <c r="X28" s="46"/>
      <c r="Y28" s="46"/>
      <c r="Z28" s="46"/>
      <c r="AA28" s="46"/>
      <c r="AB28" s="46"/>
      <c r="AC28" s="46"/>
      <c r="AD28" s="46"/>
      <c r="AE28" s="650"/>
      <c r="AF28" s="650"/>
      <c r="AG28" s="650"/>
      <c r="AH28" s="650"/>
      <c r="AI28" s="650"/>
      <c r="AJ28" s="650"/>
      <c r="AK28" s="650"/>
      <c r="AL28" s="650"/>
      <c r="AM28" s="650"/>
      <c r="AN28" s="650"/>
      <c r="AO28" s="108"/>
      <c r="AP28" s="354"/>
      <c r="AQ28" s="108"/>
    </row>
    <row r="29" spans="1:43" ht="15.95" customHeight="1">
      <c r="A29" s="26"/>
      <c r="B29" s="26"/>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26"/>
      <c r="AF29" s="26"/>
      <c r="AG29" s="26"/>
      <c r="AH29" s="26"/>
      <c r="AI29" s="26"/>
      <c r="AJ29" s="26"/>
      <c r="AK29" s="26"/>
      <c r="AL29" s="26"/>
      <c r="AM29" s="26"/>
      <c r="AN29" s="26"/>
    </row>
    <row r="30" spans="1:43" ht="37.5" customHeight="1">
      <c r="A30" s="6" t="s">
        <v>875</v>
      </c>
    </row>
    <row r="31" spans="1:43" ht="17.25" customHeight="1">
      <c r="B31" s="651" t="s">
        <v>876</v>
      </c>
    </row>
    <row r="32" spans="1:43" ht="18.75">
      <c r="A32" s="10"/>
      <c r="B32" s="651" t="s">
        <v>877</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row>
    <row r="33" spans="1:40" ht="18.75">
      <c r="A33" s="10"/>
      <c r="B33" s="651" t="s">
        <v>878</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row>
    <row r="34" spans="1:40" ht="18.7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row>
    <row r="35" spans="1:40" ht="18.7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row>
    <row r="36" spans="1:40" ht="18.75">
      <c r="A36" s="10"/>
      <c r="B36" s="10"/>
      <c r="C36" s="10"/>
      <c r="D36" s="652"/>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row>
    <row r="37" spans="1:40" ht="18.75">
      <c r="A37" s="10"/>
      <c r="B37" s="10"/>
      <c r="C37" s="10"/>
      <c r="D37" s="652"/>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row>
    <row r="38" spans="1:40" ht="18.75">
      <c r="A38" s="10"/>
      <c r="B38" s="10"/>
      <c r="C38" s="10"/>
      <c r="D38" s="652"/>
      <c r="E38" s="10"/>
      <c r="F38" s="10"/>
      <c r="G38" s="10"/>
      <c r="H38" s="10"/>
      <c r="I38" s="10"/>
      <c r="J38" s="10"/>
      <c r="K38" s="10"/>
      <c r="L38" s="10"/>
      <c r="M38" s="10"/>
      <c r="N38" s="10"/>
      <c r="O38" s="10"/>
      <c r="P38" s="10"/>
      <c r="Q38" s="10"/>
      <c r="R38" s="10"/>
      <c r="S38" s="10"/>
      <c r="T38" s="10"/>
      <c r="U38" s="10"/>
      <c r="V38" s="10"/>
      <c r="W38" s="10"/>
      <c r="X38" s="10"/>
      <c r="Y38" s="10"/>
      <c r="Z38" s="10"/>
      <c r="AA38" s="10"/>
      <c r="AB38" s="10"/>
      <c r="AC38" s="653"/>
      <c r="AD38" s="10"/>
      <c r="AE38" s="10"/>
      <c r="AF38" s="10"/>
      <c r="AG38" s="10"/>
      <c r="AH38" s="10"/>
      <c r="AI38" s="10"/>
      <c r="AJ38" s="10"/>
      <c r="AK38" s="10"/>
      <c r="AL38" s="10"/>
      <c r="AM38" s="10"/>
      <c r="AN38" s="10"/>
    </row>
    <row r="39" spans="1:40" ht="18.75">
      <c r="A39" s="10"/>
      <c r="B39" s="10"/>
      <c r="C39" s="10"/>
      <c r="D39" s="652"/>
      <c r="E39" s="10"/>
      <c r="F39" s="10"/>
      <c r="G39" s="10"/>
      <c r="H39" s="10"/>
      <c r="I39" s="10"/>
      <c r="J39" s="10"/>
      <c r="K39" s="10"/>
      <c r="L39" s="10"/>
      <c r="M39" s="10"/>
      <c r="N39" s="10"/>
      <c r="O39" s="10"/>
      <c r="P39" s="10"/>
      <c r="Q39" s="653"/>
      <c r="R39" s="654"/>
      <c r="S39" s="654"/>
      <c r="T39" s="654"/>
      <c r="U39" s="654"/>
      <c r="V39" s="654"/>
      <c r="W39" s="654"/>
      <c r="X39" s="654"/>
      <c r="Y39" s="654"/>
      <c r="Z39" s="654"/>
      <c r="AA39" s="654"/>
      <c r="AB39" s="654"/>
      <c r="AC39" s="653"/>
      <c r="AD39" s="10"/>
      <c r="AE39" s="10"/>
      <c r="AF39" s="10"/>
      <c r="AG39" s="10"/>
      <c r="AH39" s="10"/>
      <c r="AI39" s="10"/>
      <c r="AJ39" s="10"/>
      <c r="AK39" s="10"/>
      <c r="AL39" s="10"/>
      <c r="AM39" s="10"/>
      <c r="AN39" s="10"/>
    </row>
    <row r="40" spans="1:40" ht="18.75">
      <c r="A40" s="10"/>
      <c r="B40" s="10"/>
      <c r="C40" s="10"/>
      <c r="D40" s="652"/>
      <c r="E40" s="10"/>
      <c r="F40" s="10"/>
      <c r="G40" s="10"/>
      <c r="H40" s="10"/>
      <c r="I40" s="10"/>
      <c r="J40" s="10"/>
      <c r="K40" s="10"/>
      <c r="L40" s="10"/>
      <c r="M40" s="10"/>
      <c r="N40" s="10"/>
      <c r="O40" s="10"/>
      <c r="P40" s="10"/>
      <c r="Q40" s="10"/>
      <c r="R40" s="654"/>
      <c r="S40" s="10"/>
      <c r="T40" s="10"/>
      <c r="U40" s="10"/>
      <c r="V40" s="10"/>
      <c r="W40" s="10"/>
      <c r="X40" s="10"/>
      <c r="Y40" s="10"/>
      <c r="Z40" s="10"/>
      <c r="AA40" s="10"/>
      <c r="AB40" s="10"/>
      <c r="AC40" s="653"/>
      <c r="AD40" s="10"/>
      <c r="AE40" s="10"/>
      <c r="AF40" s="10"/>
      <c r="AG40" s="10"/>
      <c r="AH40" s="10"/>
      <c r="AI40" s="10"/>
      <c r="AJ40" s="10"/>
      <c r="AK40" s="10"/>
      <c r="AL40" s="10"/>
      <c r="AM40" s="10"/>
      <c r="AN40" s="10"/>
    </row>
    <row r="41" spans="1:40" ht="18.75">
      <c r="A41" s="10"/>
      <c r="B41" s="10"/>
      <c r="C41" s="10"/>
      <c r="D41" s="652"/>
      <c r="E41" s="10"/>
      <c r="F41" s="10"/>
      <c r="G41" s="10"/>
      <c r="H41" s="10"/>
      <c r="I41" s="10"/>
      <c r="J41" s="10"/>
      <c r="K41" s="10"/>
      <c r="L41" s="10"/>
      <c r="M41" s="10"/>
      <c r="N41" s="10"/>
      <c r="O41" s="10"/>
      <c r="P41" s="10"/>
      <c r="Q41" s="10"/>
      <c r="R41" s="654"/>
      <c r="S41" s="10"/>
      <c r="T41" s="10"/>
      <c r="U41" s="10"/>
      <c r="V41" s="10"/>
      <c r="W41" s="10"/>
      <c r="X41" s="10"/>
      <c r="Y41" s="10"/>
      <c r="Z41" s="10"/>
      <c r="AA41" s="10"/>
      <c r="AB41" s="10"/>
      <c r="AC41" s="653"/>
      <c r="AD41" s="10"/>
      <c r="AE41" s="10"/>
      <c r="AF41" s="10"/>
      <c r="AG41" s="10"/>
      <c r="AH41" s="10"/>
      <c r="AI41" s="10"/>
      <c r="AJ41" s="10"/>
      <c r="AK41" s="10"/>
      <c r="AL41" s="10"/>
      <c r="AM41" s="10"/>
      <c r="AN41" s="10"/>
    </row>
    <row r="42" spans="1:40" ht="22.5" customHeight="1">
      <c r="A42" s="10"/>
      <c r="B42" s="10"/>
      <c r="C42" s="10"/>
      <c r="D42" s="652"/>
      <c r="E42" s="10"/>
      <c r="F42" s="10"/>
      <c r="G42" s="10"/>
      <c r="H42" s="10"/>
      <c r="I42" s="10"/>
      <c r="J42" s="10"/>
      <c r="K42" s="10"/>
      <c r="L42" s="10"/>
      <c r="M42" s="10"/>
      <c r="N42" s="10"/>
      <c r="O42" s="10"/>
      <c r="P42" s="10"/>
      <c r="Q42" s="10"/>
      <c r="R42" s="654"/>
      <c r="S42" s="10"/>
      <c r="T42" s="10"/>
      <c r="U42" s="10"/>
      <c r="V42" s="10"/>
      <c r="W42" s="10"/>
      <c r="X42" s="10"/>
      <c r="Y42" s="10"/>
      <c r="Z42" s="10"/>
      <c r="AA42" s="10"/>
      <c r="AB42" s="10"/>
      <c r="AC42" s="653"/>
      <c r="AD42" s="10"/>
      <c r="AE42" s="10"/>
      <c r="AF42" s="10"/>
      <c r="AG42" s="10"/>
      <c r="AH42" s="10"/>
      <c r="AI42" s="10"/>
      <c r="AJ42" s="10"/>
      <c r="AK42" s="10"/>
      <c r="AL42" s="10"/>
      <c r="AM42" s="10"/>
      <c r="AN42" s="10"/>
    </row>
    <row r="43" spans="1:40" ht="18.75">
      <c r="A43" s="10"/>
      <c r="B43" s="10"/>
      <c r="C43" s="10"/>
      <c r="D43" s="652"/>
      <c r="E43" s="10"/>
      <c r="F43" s="10"/>
      <c r="G43" s="10"/>
      <c r="H43" s="10"/>
      <c r="I43" s="10"/>
      <c r="J43" s="10"/>
      <c r="K43" s="10"/>
      <c r="L43" s="10"/>
      <c r="M43" s="10"/>
      <c r="N43" s="10"/>
      <c r="O43" s="10"/>
      <c r="P43" s="10"/>
      <c r="Q43" s="10"/>
      <c r="R43" s="654"/>
      <c r="S43" s="10"/>
      <c r="T43" s="10"/>
      <c r="U43" s="10"/>
      <c r="V43" s="10"/>
      <c r="W43" s="10"/>
      <c r="X43" s="10"/>
      <c r="Y43" s="10"/>
      <c r="Z43" s="10"/>
      <c r="AA43" s="10"/>
      <c r="AB43" s="10"/>
      <c r="AC43" s="653"/>
      <c r="AD43" s="10"/>
      <c r="AE43" s="10"/>
      <c r="AF43" s="10"/>
      <c r="AG43" s="10"/>
      <c r="AH43" s="10"/>
      <c r="AI43" s="10"/>
      <c r="AJ43" s="10"/>
      <c r="AK43" s="10"/>
      <c r="AL43" s="10"/>
      <c r="AM43" s="10"/>
      <c r="AN43" s="10"/>
    </row>
    <row r="44" spans="1:40" ht="18.75">
      <c r="A44" s="10"/>
      <c r="B44" s="10"/>
      <c r="C44" s="10"/>
      <c r="D44" s="652"/>
      <c r="E44" s="10"/>
      <c r="F44" s="10"/>
      <c r="G44" s="10"/>
      <c r="H44" s="10"/>
      <c r="I44" s="10"/>
      <c r="J44" s="10"/>
      <c r="K44" s="10"/>
      <c r="L44" s="10"/>
      <c r="M44" s="10"/>
      <c r="N44" s="10"/>
      <c r="O44" s="10"/>
      <c r="P44" s="10"/>
      <c r="Q44" s="10"/>
      <c r="R44" s="654"/>
      <c r="S44" s="10"/>
      <c r="T44" s="10"/>
      <c r="U44" s="10"/>
      <c r="V44" s="10"/>
      <c r="W44" s="10"/>
      <c r="X44" s="10"/>
      <c r="Y44" s="10"/>
      <c r="Z44" s="10"/>
      <c r="AA44" s="10"/>
      <c r="AB44" s="10"/>
      <c r="AC44" s="653"/>
      <c r="AD44" s="10"/>
      <c r="AE44" s="10"/>
      <c r="AF44" s="10"/>
      <c r="AG44" s="10"/>
      <c r="AH44" s="10"/>
      <c r="AI44" s="10"/>
      <c r="AJ44" s="10"/>
      <c r="AK44" s="10"/>
      <c r="AL44" s="10"/>
      <c r="AM44" s="10"/>
      <c r="AN44" s="10"/>
    </row>
    <row r="45" spans="1:40" ht="18.75">
      <c r="A45" s="10"/>
      <c r="B45" s="10"/>
      <c r="C45" s="10"/>
      <c r="D45" s="652"/>
      <c r="E45" s="10"/>
      <c r="F45" s="10"/>
      <c r="G45" s="10"/>
      <c r="H45" s="10"/>
      <c r="I45" s="10"/>
      <c r="J45" s="10"/>
      <c r="K45" s="10"/>
      <c r="L45" s="10"/>
      <c r="M45" s="10"/>
      <c r="N45" s="10"/>
      <c r="O45" s="10"/>
      <c r="P45" s="10"/>
      <c r="Q45" s="10"/>
      <c r="R45" s="654"/>
      <c r="S45" s="10"/>
      <c r="T45" s="10"/>
      <c r="U45" s="10"/>
      <c r="V45" s="10"/>
      <c r="W45" s="10"/>
      <c r="X45" s="10"/>
      <c r="Y45" s="10"/>
      <c r="Z45" s="10"/>
      <c r="AA45" s="10"/>
      <c r="AB45" s="10"/>
      <c r="AC45" s="653"/>
      <c r="AD45" s="10"/>
      <c r="AE45" s="10"/>
      <c r="AF45" s="10"/>
      <c r="AG45" s="10"/>
      <c r="AH45" s="10"/>
      <c r="AI45" s="10"/>
      <c r="AJ45" s="10"/>
      <c r="AK45" s="10"/>
      <c r="AL45" s="10"/>
      <c r="AM45" s="10"/>
      <c r="AN45" s="10"/>
    </row>
    <row r="46" spans="1:40" ht="18.75">
      <c r="A46" s="10"/>
      <c r="B46" s="10"/>
      <c r="C46" s="10"/>
      <c r="D46" s="652"/>
      <c r="E46" s="10"/>
      <c r="F46" s="10"/>
      <c r="G46" s="10"/>
      <c r="H46" s="10"/>
      <c r="I46" s="10"/>
      <c r="J46" s="10"/>
      <c r="K46" s="10"/>
      <c r="L46" s="10"/>
      <c r="M46" s="10"/>
      <c r="N46" s="10"/>
      <c r="O46" s="10"/>
      <c r="P46" s="10"/>
      <c r="Q46" s="10"/>
      <c r="R46" s="654"/>
      <c r="S46" s="10"/>
      <c r="T46" s="10"/>
      <c r="U46" s="10"/>
      <c r="V46" s="10"/>
      <c r="W46" s="10"/>
      <c r="X46" s="10"/>
      <c r="Y46" s="10"/>
      <c r="Z46" s="10"/>
      <c r="AA46" s="10"/>
      <c r="AB46" s="10"/>
      <c r="AC46" s="653"/>
      <c r="AD46" s="10"/>
      <c r="AE46" s="10"/>
      <c r="AF46" s="10"/>
      <c r="AG46" s="10"/>
      <c r="AH46" s="10"/>
      <c r="AI46" s="10"/>
      <c r="AJ46" s="10"/>
      <c r="AK46" s="10"/>
      <c r="AL46" s="10"/>
      <c r="AM46" s="10"/>
      <c r="AN46" s="10"/>
    </row>
    <row r="47" spans="1:40" ht="18.75">
      <c r="B47" s="10"/>
      <c r="C47" s="10"/>
      <c r="D47" s="652"/>
      <c r="F47" s="10"/>
      <c r="H47" s="10"/>
      <c r="J47" s="10"/>
      <c r="L47" s="10"/>
      <c r="N47" s="10"/>
      <c r="R47" s="654"/>
      <c r="AC47" s="653"/>
    </row>
    <row r="48" spans="1:40" ht="18.75">
      <c r="B48" s="10"/>
      <c r="C48" s="10"/>
      <c r="D48" s="652"/>
      <c r="F48" s="10"/>
      <c r="H48" s="10"/>
      <c r="J48" s="10"/>
      <c r="L48" s="10"/>
      <c r="R48" s="654"/>
      <c r="AC48" s="653"/>
    </row>
    <row r="49" spans="2:29" ht="18.75">
      <c r="B49" s="10"/>
      <c r="C49" s="10"/>
      <c r="D49" s="652"/>
      <c r="L49" s="10"/>
      <c r="R49" s="654"/>
      <c r="AC49" s="653"/>
    </row>
    <row r="50" spans="2:29" ht="18.75">
      <c r="B50" s="10"/>
      <c r="C50" s="10"/>
      <c r="D50" s="652"/>
      <c r="AC50" s="653"/>
    </row>
    <row r="51" spans="2:29" ht="18.75">
      <c r="B51" s="10"/>
      <c r="C51" s="10"/>
      <c r="D51" s="10"/>
      <c r="AC51" s="653"/>
    </row>
  </sheetData>
  <mergeCells count="65">
    <mergeCell ref="V8:V14"/>
    <mergeCell ref="AA8:AA14"/>
    <mergeCell ref="AB8:AB14"/>
    <mergeCell ref="AC8:AC14"/>
    <mergeCell ref="AD8:AD14"/>
    <mergeCell ref="O8:O14"/>
    <mergeCell ref="P8:P14"/>
    <mergeCell ref="S8:S14"/>
    <mergeCell ref="T8:T14"/>
    <mergeCell ref="U8:U14"/>
    <mergeCell ref="AM7:AM14"/>
    <mergeCell ref="AN7:AN14"/>
    <mergeCell ref="E8:E14"/>
    <mergeCell ref="F8:F14"/>
    <mergeCell ref="G8:G14"/>
    <mergeCell ref="H8:H14"/>
    <mergeCell ref="M8:M14"/>
    <mergeCell ref="N8:N14"/>
    <mergeCell ref="Y7:Y14"/>
    <mergeCell ref="AA7:AB7"/>
    <mergeCell ref="AC7:AD7"/>
    <mergeCell ref="AF7:AF14"/>
    <mergeCell ref="AG7:AH7"/>
    <mergeCell ref="AI7:AI14"/>
    <mergeCell ref="AG8:AG14"/>
    <mergeCell ref="AH8:AH14"/>
    <mergeCell ref="A5:A14"/>
    <mergeCell ref="B5:B14"/>
    <mergeCell ref="C5:P5"/>
    <mergeCell ref="Q5:AD5"/>
    <mergeCell ref="AM6:AN6"/>
    <mergeCell ref="D7:D14"/>
    <mergeCell ref="E7:F7"/>
    <mergeCell ref="G7:H7"/>
    <mergeCell ref="I7:I14"/>
    <mergeCell ref="J7:J14"/>
    <mergeCell ref="K7:K14"/>
    <mergeCell ref="M7:N7"/>
    <mergeCell ref="O7:P7"/>
    <mergeCell ref="R7:R14"/>
    <mergeCell ref="R6:Y6"/>
    <mergeCell ref="Z6:Z14"/>
    <mergeCell ref="AE5:AN5"/>
    <mergeCell ref="C6:C14"/>
    <mergeCell ref="D6:K6"/>
    <mergeCell ref="L6:L14"/>
    <mergeCell ref="M6:P6"/>
    <mergeCell ref="Q6:Q14"/>
    <mergeCell ref="S7:T7"/>
    <mergeCell ref="U7:V7"/>
    <mergeCell ref="W7:W14"/>
    <mergeCell ref="X7:X14"/>
    <mergeCell ref="AA6:AD6"/>
    <mergeCell ref="AE6:AE14"/>
    <mergeCell ref="AF6:AK6"/>
    <mergeCell ref="AL6:AL14"/>
    <mergeCell ref="AJ7:AJ14"/>
    <mergeCell ref="AK7:AK14"/>
    <mergeCell ref="A2:AN2"/>
    <mergeCell ref="A3:AN3"/>
    <mergeCell ref="I4:J4"/>
    <mergeCell ref="L4:P4"/>
    <mergeCell ref="W4:X4"/>
    <mergeCell ref="Z4:AD4"/>
    <mergeCell ref="AF4:AJ4"/>
  </mergeCells>
  <phoneticPr fontId="45" type="noConversion"/>
  <printOptions horizontalCentered="1"/>
  <pageMargins left="0.31496062992125984" right="0.19685039370078741" top="0.51181102362204722" bottom="0.39370078740157483" header="0.35433070866141736" footer="0.15748031496062992"/>
  <pageSetup paperSize="9" scale="35" fitToHeight="5" orientation="landscape" r:id="rId1"/>
  <headerFooter alignWithMargins="0">
    <oddHeader xml:space="preserve">&amp;C
                                                                                                                                 </oddHeader>
    <oddFooter>&amp;C&amp;".VnTimeH,Regular"
&amp;P/&amp;N</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29"/>
  <sheetViews>
    <sheetView showZeros="0" zoomScale="70" zoomScaleNormal="70" workbookViewId="0">
      <pane xSplit="2" ySplit="9" topLeftCell="C10" activePane="bottomRight" state="frozen"/>
      <selection activeCell="D18" sqref="D18"/>
      <selection pane="topRight" activeCell="D18" sqref="D18"/>
      <selection pane="bottomLeft" activeCell="D18" sqref="D18"/>
      <selection pane="bottomRight" activeCell="E14" sqref="E14"/>
    </sheetView>
  </sheetViews>
  <sheetFormatPr defaultColWidth="7" defaultRowHeight="18.75"/>
  <cols>
    <col min="1" max="1" width="5.109375" style="655" customWidth="1"/>
    <col min="2" max="2" width="27.21875" style="655" customWidth="1"/>
    <col min="3" max="3" width="13.109375" style="655" customWidth="1"/>
    <col min="4" max="4" width="11.109375" style="655" customWidth="1"/>
    <col min="5" max="5" width="10.109375" style="655" customWidth="1"/>
    <col min="6" max="6" width="10.6640625" style="655" customWidth="1"/>
    <col min="7" max="7" width="10.44140625" style="655" customWidth="1"/>
    <col min="8" max="8" width="10.33203125" style="655" customWidth="1"/>
    <col min="9" max="9" width="10.109375" style="655" customWidth="1"/>
    <col min="10" max="11" width="10.44140625" style="655" customWidth="1"/>
    <col min="12" max="12" width="12.77734375" style="655" customWidth="1"/>
    <col min="13" max="256" width="7" style="655"/>
    <col min="257" max="257" width="5.109375" style="655" customWidth="1"/>
    <col min="258" max="258" width="27.21875" style="655" customWidth="1"/>
    <col min="259" max="259" width="13.109375" style="655" customWidth="1"/>
    <col min="260" max="260" width="11.109375" style="655" customWidth="1"/>
    <col min="261" max="261" width="10.109375" style="655" customWidth="1"/>
    <col min="262" max="262" width="10.6640625" style="655" customWidth="1"/>
    <col min="263" max="263" width="10.44140625" style="655" customWidth="1"/>
    <col min="264" max="264" width="10.33203125" style="655" customWidth="1"/>
    <col min="265" max="265" width="10.109375" style="655" customWidth="1"/>
    <col min="266" max="267" width="10.44140625" style="655" customWidth="1"/>
    <col min="268" max="268" width="12.77734375" style="655" customWidth="1"/>
    <col min="269" max="512" width="7" style="655"/>
    <col min="513" max="513" width="5.109375" style="655" customWidth="1"/>
    <col min="514" max="514" width="27.21875" style="655" customWidth="1"/>
    <col min="515" max="515" width="13.109375" style="655" customWidth="1"/>
    <col min="516" max="516" width="11.109375" style="655" customWidth="1"/>
    <col min="517" max="517" width="10.109375" style="655" customWidth="1"/>
    <col min="518" max="518" width="10.6640625" style="655" customWidth="1"/>
    <col min="519" max="519" width="10.44140625" style="655" customWidth="1"/>
    <col min="520" max="520" width="10.33203125" style="655" customWidth="1"/>
    <col min="521" max="521" width="10.109375" style="655" customWidth="1"/>
    <col min="522" max="523" width="10.44140625" style="655" customWidth="1"/>
    <col min="524" max="524" width="12.77734375" style="655" customWidth="1"/>
    <col min="525" max="768" width="7" style="655"/>
    <col min="769" max="769" width="5.109375" style="655" customWidth="1"/>
    <col min="770" max="770" width="27.21875" style="655" customWidth="1"/>
    <col min="771" max="771" width="13.109375" style="655" customWidth="1"/>
    <col min="772" max="772" width="11.109375" style="655" customWidth="1"/>
    <col min="773" max="773" width="10.109375" style="655" customWidth="1"/>
    <col min="774" max="774" width="10.6640625" style="655" customWidth="1"/>
    <col min="775" max="775" width="10.44140625" style="655" customWidth="1"/>
    <col min="776" max="776" width="10.33203125" style="655" customWidth="1"/>
    <col min="777" max="777" width="10.109375" style="655" customWidth="1"/>
    <col min="778" max="779" width="10.44140625" style="655" customWidth="1"/>
    <col min="780" max="780" width="12.77734375" style="655" customWidth="1"/>
    <col min="781" max="1024" width="7" style="655"/>
    <col min="1025" max="1025" width="5.109375" style="655" customWidth="1"/>
    <col min="1026" max="1026" width="27.21875" style="655" customWidth="1"/>
    <col min="1027" max="1027" width="13.109375" style="655" customWidth="1"/>
    <col min="1028" max="1028" width="11.109375" style="655" customWidth="1"/>
    <col min="1029" max="1029" width="10.109375" style="655" customWidth="1"/>
    <col min="1030" max="1030" width="10.6640625" style="655" customWidth="1"/>
    <col min="1031" max="1031" width="10.44140625" style="655" customWidth="1"/>
    <col min="1032" max="1032" width="10.33203125" style="655" customWidth="1"/>
    <col min="1033" max="1033" width="10.109375" style="655" customWidth="1"/>
    <col min="1034" max="1035" width="10.44140625" style="655" customWidth="1"/>
    <col min="1036" max="1036" width="12.77734375" style="655" customWidth="1"/>
    <col min="1037" max="1280" width="7" style="655"/>
    <col min="1281" max="1281" width="5.109375" style="655" customWidth="1"/>
    <col min="1282" max="1282" width="27.21875" style="655" customWidth="1"/>
    <col min="1283" max="1283" width="13.109375" style="655" customWidth="1"/>
    <col min="1284" max="1284" width="11.109375" style="655" customWidth="1"/>
    <col min="1285" max="1285" width="10.109375" style="655" customWidth="1"/>
    <col min="1286" max="1286" width="10.6640625" style="655" customWidth="1"/>
    <col min="1287" max="1287" width="10.44140625" style="655" customWidth="1"/>
    <col min="1288" max="1288" width="10.33203125" style="655" customWidth="1"/>
    <col min="1289" max="1289" width="10.109375" style="655" customWidth="1"/>
    <col min="1290" max="1291" width="10.44140625" style="655" customWidth="1"/>
    <col min="1292" max="1292" width="12.77734375" style="655" customWidth="1"/>
    <col min="1293" max="1536" width="7" style="655"/>
    <col min="1537" max="1537" width="5.109375" style="655" customWidth="1"/>
    <col min="1538" max="1538" width="27.21875" style="655" customWidth="1"/>
    <col min="1539" max="1539" width="13.109375" style="655" customWidth="1"/>
    <col min="1540" max="1540" width="11.109375" style="655" customWidth="1"/>
    <col min="1541" max="1541" width="10.109375" style="655" customWidth="1"/>
    <col min="1542" max="1542" width="10.6640625" style="655" customWidth="1"/>
    <col min="1543" max="1543" width="10.44140625" style="655" customWidth="1"/>
    <col min="1544" max="1544" width="10.33203125" style="655" customWidth="1"/>
    <col min="1545" max="1545" width="10.109375" style="655" customWidth="1"/>
    <col min="1546" max="1547" width="10.44140625" style="655" customWidth="1"/>
    <col min="1548" max="1548" width="12.77734375" style="655" customWidth="1"/>
    <col min="1549" max="1792" width="7" style="655"/>
    <col min="1793" max="1793" width="5.109375" style="655" customWidth="1"/>
    <col min="1794" max="1794" width="27.21875" style="655" customWidth="1"/>
    <col min="1795" max="1795" width="13.109375" style="655" customWidth="1"/>
    <col min="1796" max="1796" width="11.109375" style="655" customWidth="1"/>
    <col min="1797" max="1797" width="10.109375" style="655" customWidth="1"/>
    <col min="1798" max="1798" width="10.6640625" style="655" customWidth="1"/>
    <col min="1799" max="1799" width="10.44140625" style="655" customWidth="1"/>
    <col min="1800" max="1800" width="10.33203125" style="655" customWidth="1"/>
    <col min="1801" max="1801" width="10.109375" style="655" customWidth="1"/>
    <col min="1802" max="1803" width="10.44140625" style="655" customWidth="1"/>
    <col min="1804" max="1804" width="12.77734375" style="655" customWidth="1"/>
    <col min="1805" max="2048" width="7" style="655"/>
    <col min="2049" max="2049" width="5.109375" style="655" customWidth="1"/>
    <col min="2050" max="2050" width="27.21875" style="655" customWidth="1"/>
    <col min="2051" max="2051" width="13.109375" style="655" customWidth="1"/>
    <col min="2052" max="2052" width="11.109375" style="655" customWidth="1"/>
    <col min="2053" max="2053" width="10.109375" style="655" customWidth="1"/>
    <col min="2054" max="2054" width="10.6640625" style="655" customWidth="1"/>
    <col min="2055" max="2055" width="10.44140625" style="655" customWidth="1"/>
    <col min="2056" max="2056" width="10.33203125" style="655" customWidth="1"/>
    <col min="2057" max="2057" width="10.109375" style="655" customWidth="1"/>
    <col min="2058" max="2059" width="10.44140625" style="655" customWidth="1"/>
    <col min="2060" max="2060" width="12.77734375" style="655" customWidth="1"/>
    <col min="2061" max="2304" width="7" style="655"/>
    <col min="2305" max="2305" width="5.109375" style="655" customWidth="1"/>
    <col min="2306" max="2306" width="27.21875" style="655" customWidth="1"/>
    <col min="2307" max="2307" width="13.109375" style="655" customWidth="1"/>
    <col min="2308" max="2308" width="11.109375" style="655" customWidth="1"/>
    <col min="2309" max="2309" width="10.109375" style="655" customWidth="1"/>
    <col min="2310" max="2310" width="10.6640625" style="655" customWidth="1"/>
    <col min="2311" max="2311" width="10.44140625" style="655" customWidth="1"/>
    <col min="2312" max="2312" width="10.33203125" style="655" customWidth="1"/>
    <col min="2313" max="2313" width="10.109375" style="655" customWidth="1"/>
    <col min="2314" max="2315" width="10.44140625" style="655" customWidth="1"/>
    <col min="2316" max="2316" width="12.77734375" style="655" customWidth="1"/>
    <col min="2317" max="2560" width="7" style="655"/>
    <col min="2561" max="2561" width="5.109375" style="655" customWidth="1"/>
    <col min="2562" max="2562" width="27.21875" style="655" customWidth="1"/>
    <col min="2563" max="2563" width="13.109375" style="655" customWidth="1"/>
    <col min="2564" max="2564" width="11.109375" style="655" customWidth="1"/>
    <col min="2565" max="2565" width="10.109375" style="655" customWidth="1"/>
    <col min="2566" max="2566" width="10.6640625" style="655" customWidth="1"/>
    <col min="2567" max="2567" width="10.44140625" style="655" customWidth="1"/>
    <col min="2568" max="2568" width="10.33203125" style="655" customWidth="1"/>
    <col min="2569" max="2569" width="10.109375" style="655" customWidth="1"/>
    <col min="2570" max="2571" width="10.44140625" style="655" customWidth="1"/>
    <col min="2572" max="2572" width="12.77734375" style="655" customWidth="1"/>
    <col min="2573" max="2816" width="7" style="655"/>
    <col min="2817" max="2817" width="5.109375" style="655" customWidth="1"/>
    <col min="2818" max="2818" width="27.21875" style="655" customWidth="1"/>
    <col min="2819" max="2819" width="13.109375" style="655" customWidth="1"/>
    <col min="2820" max="2820" width="11.109375" style="655" customWidth="1"/>
    <col min="2821" max="2821" width="10.109375" style="655" customWidth="1"/>
    <col min="2822" max="2822" width="10.6640625" style="655" customWidth="1"/>
    <col min="2823" max="2823" width="10.44140625" style="655" customWidth="1"/>
    <col min="2824" max="2824" width="10.33203125" style="655" customWidth="1"/>
    <col min="2825" max="2825" width="10.109375" style="655" customWidth="1"/>
    <col min="2826" max="2827" width="10.44140625" style="655" customWidth="1"/>
    <col min="2828" max="2828" width="12.77734375" style="655" customWidth="1"/>
    <col min="2829" max="3072" width="7" style="655"/>
    <col min="3073" max="3073" width="5.109375" style="655" customWidth="1"/>
    <col min="3074" max="3074" width="27.21875" style="655" customWidth="1"/>
    <col min="3075" max="3075" width="13.109375" style="655" customWidth="1"/>
    <col min="3076" max="3076" width="11.109375" style="655" customWidth="1"/>
    <col min="3077" max="3077" width="10.109375" style="655" customWidth="1"/>
    <col min="3078" max="3078" width="10.6640625" style="655" customWidth="1"/>
    <col min="3079" max="3079" width="10.44140625" style="655" customWidth="1"/>
    <col min="3080" max="3080" width="10.33203125" style="655" customWidth="1"/>
    <col min="3081" max="3081" width="10.109375" style="655" customWidth="1"/>
    <col min="3082" max="3083" width="10.44140625" style="655" customWidth="1"/>
    <col min="3084" max="3084" width="12.77734375" style="655" customWidth="1"/>
    <col min="3085" max="3328" width="7" style="655"/>
    <col min="3329" max="3329" width="5.109375" style="655" customWidth="1"/>
    <col min="3330" max="3330" width="27.21875" style="655" customWidth="1"/>
    <col min="3331" max="3331" width="13.109375" style="655" customWidth="1"/>
    <col min="3332" max="3332" width="11.109375" style="655" customWidth="1"/>
    <col min="3333" max="3333" width="10.109375" style="655" customWidth="1"/>
    <col min="3334" max="3334" width="10.6640625" style="655" customWidth="1"/>
    <col min="3335" max="3335" width="10.44140625" style="655" customWidth="1"/>
    <col min="3336" max="3336" width="10.33203125" style="655" customWidth="1"/>
    <col min="3337" max="3337" width="10.109375" style="655" customWidth="1"/>
    <col min="3338" max="3339" width="10.44140625" style="655" customWidth="1"/>
    <col min="3340" max="3340" width="12.77734375" style="655" customWidth="1"/>
    <col min="3341" max="3584" width="7" style="655"/>
    <col min="3585" max="3585" width="5.109375" style="655" customWidth="1"/>
    <col min="3586" max="3586" width="27.21875" style="655" customWidth="1"/>
    <col min="3587" max="3587" width="13.109375" style="655" customWidth="1"/>
    <col min="3588" max="3588" width="11.109375" style="655" customWidth="1"/>
    <col min="3589" max="3589" width="10.109375" style="655" customWidth="1"/>
    <col min="3590" max="3590" width="10.6640625" style="655" customWidth="1"/>
    <col min="3591" max="3591" width="10.44140625" style="655" customWidth="1"/>
    <col min="3592" max="3592" width="10.33203125" style="655" customWidth="1"/>
    <col min="3593" max="3593" width="10.109375" style="655" customWidth="1"/>
    <col min="3594" max="3595" width="10.44140625" style="655" customWidth="1"/>
    <col min="3596" max="3596" width="12.77734375" style="655" customWidth="1"/>
    <col min="3597" max="3840" width="7" style="655"/>
    <col min="3841" max="3841" width="5.109375" style="655" customWidth="1"/>
    <col min="3842" max="3842" width="27.21875" style="655" customWidth="1"/>
    <col min="3843" max="3843" width="13.109375" style="655" customWidth="1"/>
    <col min="3844" max="3844" width="11.109375" style="655" customWidth="1"/>
    <col min="3845" max="3845" width="10.109375" style="655" customWidth="1"/>
    <col min="3846" max="3846" width="10.6640625" style="655" customWidth="1"/>
    <col min="3847" max="3847" width="10.44140625" style="655" customWidth="1"/>
    <col min="3848" max="3848" width="10.33203125" style="655" customWidth="1"/>
    <col min="3849" max="3849" width="10.109375" style="655" customWidth="1"/>
    <col min="3850" max="3851" width="10.44140625" style="655" customWidth="1"/>
    <col min="3852" max="3852" width="12.77734375" style="655" customWidth="1"/>
    <col min="3853" max="4096" width="7" style="655"/>
    <col min="4097" max="4097" width="5.109375" style="655" customWidth="1"/>
    <col min="4098" max="4098" width="27.21875" style="655" customWidth="1"/>
    <col min="4099" max="4099" width="13.109375" style="655" customWidth="1"/>
    <col min="4100" max="4100" width="11.109375" style="655" customWidth="1"/>
    <col min="4101" max="4101" width="10.109375" style="655" customWidth="1"/>
    <col min="4102" max="4102" width="10.6640625" style="655" customWidth="1"/>
    <col min="4103" max="4103" width="10.44140625" style="655" customWidth="1"/>
    <col min="4104" max="4104" width="10.33203125" style="655" customWidth="1"/>
    <col min="4105" max="4105" width="10.109375" style="655" customWidth="1"/>
    <col min="4106" max="4107" width="10.44140625" style="655" customWidth="1"/>
    <col min="4108" max="4108" width="12.77734375" style="655" customWidth="1"/>
    <col min="4109" max="4352" width="7" style="655"/>
    <col min="4353" max="4353" width="5.109375" style="655" customWidth="1"/>
    <col min="4354" max="4354" width="27.21875" style="655" customWidth="1"/>
    <col min="4355" max="4355" width="13.109375" style="655" customWidth="1"/>
    <col min="4356" max="4356" width="11.109375" style="655" customWidth="1"/>
    <col min="4357" max="4357" width="10.109375" style="655" customWidth="1"/>
    <col min="4358" max="4358" width="10.6640625" style="655" customWidth="1"/>
    <col min="4359" max="4359" width="10.44140625" style="655" customWidth="1"/>
    <col min="4360" max="4360" width="10.33203125" style="655" customWidth="1"/>
    <col min="4361" max="4361" width="10.109375" style="655" customWidth="1"/>
    <col min="4362" max="4363" width="10.44140625" style="655" customWidth="1"/>
    <col min="4364" max="4364" width="12.77734375" style="655" customWidth="1"/>
    <col min="4365" max="4608" width="7" style="655"/>
    <col min="4609" max="4609" width="5.109375" style="655" customWidth="1"/>
    <col min="4610" max="4610" width="27.21875" style="655" customWidth="1"/>
    <col min="4611" max="4611" width="13.109375" style="655" customWidth="1"/>
    <col min="4612" max="4612" width="11.109375" style="655" customWidth="1"/>
    <col min="4613" max="4613" width="10.109375" style="655" customWidth="1"/>
    <col min="4614" max="4614" width="10.6640625" style="655" customWidth="1"/>
    <col min="4615" max="4615" width="10.44140625" style="655" customWidth="1"/>
    <col min="4616" max="4616" width="10.33203125" style="655" customWidth="1"/>
    <col min="4617" max="4617" width="10.109375" style="655" customWidth="1"/>
    <col min="4618" max="4619" width="10.44140625" style="655" customWidth="1"/>
    <col min="4620" max="4620" width="12.77734375" style="655" customWidth="1"/>
    <col min="4621" max="4864" width="7" style="655"/>
    <col min="4865" max="4865" width="5.109375" style="655" customWidth="1"/>
    <col min="4866" max="4866" width="27.21875" style="655" customWidth="1"/>
    <col min="4867" max="4867" width="13.109375" style="655" customWidth="1"/>
    <col min="4868" max="4868" width="11.109375" style="655" customWidth="1"/>
    <col min="4869" max="4869" width="10.109375" style="655" customWidth="1"/>
    <col min="4870" max="4870" width="10.6640625" style="655" customWidth="1"/>
    <col min="4871" max="4871" width="10.44140625" style="655" customWidth="1"/>
    <col min="4872" max="4872" width="10.33203125" style="655" customWidth="1"/>
    <col min="4873" max="4873" width="10.109375" style="655" customWidth="1"/>
    <col min="4874" max="4875" width="10.44140625" style="655" customWidth="1"/>
    <col min="4876" max="4876" width="12.77734375" style="655" customWidth="1"/>
    <col min="4877" max="5120" width="7" style="655"/>
    <col min="5121" max="5121" width="5.109375" style="655" customWidth="1"/>
    <col min="5122" max="5122" width="27.21875" style="655" customWidth="1"/>
    <col min="5123" max="5123" width="13.109375" style="655" customWidth="1"/>
    <col min="5124" max="5124" width="11.109375" style="655" customWidth="1"/>
    <col min="5125" max="5125" width="10.109375" style="655" customWidth="1"/>
    <col min="5126" max="5126" width="10.6640625" style="655" customWidth="1"/>
    <col min="5127" max="5127" width="10.44140625" style="655" customWidth="1"/>
    <col min="5128" max="5128" width="10.33203125" style="655" customWidth="1"/>
    <col min="5129" max="5129" width="10.109375" style="655" customWidth="1"/>
    <col min="5130" max="5131" width="10.44140625" style="655" customWidth="1"/>
    <col min="5132" max="5132" width="12.77734375" style="655" customWidth="1"/>
    <col min="5133" max="5376" width="7" style="655"/>
    <col min="5377" max="5377" width="5.109375" style="655" customWidth="1"/>
    <col min="5378" max="5378" width="27.21875" style="655" customWidth="1"/>
    <col min="5379" max="5379" width="13.109375" style="655" customWidth="1"/>
    <col min="5380" max="5380" width="11.109375" style="655" customWidth="1"/>
    <col min="5381" max="5381" width="10.109375" style="655" customWidth="1"/>
    <col min="5382" max="5382" width="10.6640625" style="655" customWidth="1"/>
    <col min="5383" max="5383" width="10.44140625" style="655" customWidth="1"/>
    <col min="5384" max="5384" width="10.33203125" style="655" customWidth="1"/>
    <col min="5385" max="5385" width="10.109375" style="655" customWidth="1"/>
    <col min="5386" max="5387" width="10.44140625" style="655" customWidth="1"/>
    <col min="5388" max="5388" width="12.77734375" style="655" customWidth="1"/>
    <col min="5389" max="5632" width="7" style="655"/>
    <col min="5633" max="5633" width="5.109375" style="655" customWidth="1"/>
    <col min="5634" max="5634" width="27.21875" style="655" customWidth="1"/>
    <col min="5635" max="5635" width="13.109375" style="655" customWidth="1"/>
    <col min="5636" max="5636" width="11.109375" style="655" customWidth="1"/>
    <col min="5637" max="5637" width="10.109375" style="655" customWidth="1"/>
    <col min="5638" max="5638" width="10.6640625" style="655" customWidth="1"/>
    <col min="5639" max="5639" width="10.44140625" style="655" customWidth="1"/>
    <col min="5640" max="5640" width="10.33203125" style="655" customWidth="1"/>
    <col min="5641" max="5641" width="10.109375" style="655" customWidth="1"/>
    <col min="5642" max="5643" width="10.44140625" style="655" customWidth="1"/>
    <col min="5644" max="5644" width="12.77734375" style="655" customWidth="1"/>
    <col min="5645" max="5888" width="7" style="655"/>
    <col min="5889" max="5889" width="5.109375" style="655" customWidth="1"/>
    <col min="5890" max="5890" width="27.21875" style="655" customWidth="1"/>
    <col min="5891" max="5891" width="13.109375" style="655" customWidth="1"/>
    <col min="5892" max="5892" width="11.109375" style="655" customWidth="1"/>
    <col min="5893" max="5893" width="10.109375" style="655" customWidth="1"/>
    <col min="5894" max="5894" width="10.6640625" style="655" customWidth="1"/>
    <col min="5895" max="5895" width="10.44140625" style="655" customWidth="1"/>
    <col min="5896" max="5896" width="10.33203125" style="655" customWidth="1"/>
    <col min="5897" max="5897" width="10.109375" style="655" customWidth="1"/>
    <col min="5898" max="5899" width="10.44140625" style="655" customWidth="1"/>
    <col min="5900" max="5900" width="12.77734375" style="655" customWidth="1"/>
    <col min="5901" max="6144" width="7" style="655"/>
    <col min="6145" max="6145" width="5.109375" style="655" customWidth="1"/>
    <col min="6146" max="6146" width="27.21875" style="655" customWidth="1"/>
    <col min="6147" max="6147" width="13.109375" style="655" customWidth="1"/>
    <col min="6148" max="6148" width="11.109375" style="655" customWidth="1"/>
    <col min="6149" max="6149" width="10.109375" style="655" customWidth="1"/>
    <col min="6150" max="6150" width="10.6640625" style="655" customWidth="1"/>
    <col min="6151" max="6151" width="10.44140625" style="655" customWidth="1"/>
    <col min="6152" max="6152" width="10.33203125" style="655" customWidth="1"/>
    <col min="6153" max="6153" width="10.109375" style="655" customWidth="1"/>
    <col min="6154" max="6155" width="10.44140625" style="655" customWidth="1"/>
    <col min="6156" max="6156" width="12.77734375" style="655" customWidth="1"/>
    <col min="6157" max="6400" width="7" style="655"/>
    <col min="6401" max="6401" width="5.109375" style="655" customWidth="1"/>
    <col min="6402" max="6402" width="27.21875" style="655" customWidth="1"/>
    <col min="6403" max="6403" width="13.109375" style="655" customWidth="1"/>
    <col min="6404" max="6404" width="11.109375" style="655" customWidth="1"/>
    <col min="6405" max="6405" width="10.109375" style="655" customWidth="1"/>
    <col min="6406" max="6406" width="10.6640625" style="655" customWidth="1"/>
    <col min="6407" max="6407" width="10.44140625" style="655" customWidth="1"/>
    <col min="6408" max="6408" width="10.33203125" style="655" customWidth="1"/>
    <col min="6409" max="6409" width="10.109375" style="655" customWidth="1"/>
    <col min="6410" max="6411" width="10.44140625" style="655" customWidth="1"/>
    <col min="6412" max="6412" width="12.77734375" style="655" customWidth="1"/>
    <col min="6413" max="6656" width="7" style="655"/>
    <col min="6657" max="6657" width="5.109375" style="655" customWidth="1"/>
    <col min="6658" max="6658" width="27.21875" style="655" customWidth="1"/>
    <col min="6659" max="6659" width="13.109375" style="655" customWidth="1"/>
    <col min="6660" max="6660" width="11.109375" style="655" customWidth="1"/>
    <col min="6661" max="6661" width="10.109375" style="655" customWidth="1"/>
    <col min="6662" max="6662" width="10.6640625" style="655" customWidth="1"/>
    <col min="6663" max="6663" width="10.44140625" style="655" customWidth="1"/>
    <col min="6664" max="6664" width="10.33203125" style="655" customWidth="1"/>
    <col min="6665" max="6665" width="10.109375" style="655" customWidth="1"/>
    <col min="6666" max="6667" width="10.44140625" style="655" customWidth="1"/>
    <col min="6668" max="6668" width="12.77734375" style="655" customWidth="1"/>
    <col min="6669" max="6912" width="7" style="655"/>
    <col min="6913" max="6913" width="5.109375" style="655" customWidth="1"/>
    <col min="6914" max="6914" width="27.21875" style="655" customWidth="1"/>
    <col min="6915" max="6915" width="13.109375" style="655" customWidth="1"/>
    <col min="6916" max="6916" width="11.109375" style="655" customWidth="1"/>
    <col min="6917" max="6917" width="10.109375" style="655" customWidth="1"/>
    <col min="6918" max="6918" width="10.6640625" style="655" customWidth="1"/>
    <col min="6919" max="6919" width="10.44140625" style="655" customWidth="1"/>
    <col min="6920" max="6920" width="10.33203125" style="655" customWidth="1"/>
    <col min="6921" max="6921" width="10.109375" style="655" customWidth="1"/>
    <col min="6922" max="6923" width="10.44140625" style="655" customWidth="1"/>
    <col min="6924" max="6924" width="12.77734375" style="655" customWidth="1"/>
    <col min="6925" max="7168" width="7" style="655"/>
    <col min="7169" max="7169" width="5.109375" style="655" customWidth="1"/>
    <col min="7170" max="7170" width="27.21875" style="655" customWidth="1"/>
    <col min="7171" max="7171" width="13.109375" style="655" customWidth="1"/>
    <col min="7172" max="7172" width="11.109375" style="655" customWidth="1"/>
    <col min="7173" max="7173" width="10.109375" style="655" customWidth="1"/>
    <col min="7174" max="7174" width="10.6640625" style="655" customWidth="1"/>
    <col min="7175" max="7175" width="10.44140625" style="655" customWidth="1"/>
    <col min="7176" max="7176" width="10.33203125" style="655" customWidth="1"/>
    <col min="7177" max="7177" width="10.109375" style="655" customWidth="1"/>
    <col min="7178" max="7179" width="10.44140625" style="655" customWidth="1"/>
    <col min="7180" max="7180" width="12.77734375" style="655" customWidth="1"/>
    <col min="7181" max="7424" width="7" style="655"/>
    <col min="7425" max="7425" width="5.109375" style="655" customWidth="1"/>
    <col min="7426" max="7426" width="27.21875" style="655" customWidth="1"/>
    <col min="7427" max="7427" width="13.109375" style="655" customWidth="1"/>
    <col min="7428" max="7428" width="11.109375" style="655" customWidth="1"/>
    <col min="7429" max="7429" width="10.109375" style="655" customWidth="1"/>
    <col min="7430" max="7430" width="10.6640625" style="655" customWidth="1"/>
    <col min="7431" max="7431" width="10.44140625" style="655" customWidth="1"/>
    <col min="7432" max="7432" width="10.33203125" style="655" customWidth="1"/>
    <col min="7433" max="7433" width="10.109375" style="655" customWidth="1"/>
    <col min="7434" max="7435" width="10.44140625" style="655" customWidth="1"/>
    <col min="7436" max="7436" width="12.77734375" style="655" customWidth="1"/>
    <col min="7437" max="7680" width="7" style="655"/>
    <col min="7681" max="7681" width="5.109375" style="655" customWidth="1"/>
    <col min="7682" max="7682" width="27.21875" style="655" customWidth="1"/>
    <col min="7683" max="7683" width="13.109375" style="655" customWidth="1"/>
    <col min="7684" max="7684" width="11.109375" style="655" customWidth="1"/>
    <col min="7685" max="7685" width="10.109375" style="655" customWidth="1"/>
    <col min="7686" max="7686" width="10.6640625" style="655" customWidth="1"/>
    <col min="7687" max="7687" width="10.44140625" style="655" customWidth="1"/>
    <col min="7688" max="7688" width="10.33203125" style="655" customWidth="1"/>
    <col min="7689" max="7689" width="10.109375" style="655" customWidth="1"/>
    <col min="7690" max="7691" width="10.44140625" style="655" customWidth="1"/>
    <col min="7692" max="7692" width="12.77734375" style="655" customWidth="1"/>
    <col min="7693" max="7936" width="7" style="655"/>
    <col min="7937" max="7937" width="5.109375" style="655" customWidth="1"/>
    <col min="7938" max="7938" width="27.21875" style="655" customWidth="1"/>
    <col min="7939" max="7939" width="13.109375" style="655" customWidth="1"/>
    <col min="7940" max="7940" width="11.109375" style="655" customWidth="1"/>
    <col min="7941" max="7941" width="10.109375" style="655" customWidth="1"/>
    <col min="7942" max="7942" width="10.6640625" style="655" customWidth="1"/>
    <col min="7943" max="7943" width="10.44140625" style="655" customWidth="1"/>
    <col min="7944" max="7944" width="10.33203125" style="655" customWidth="1"/>
    <col min="7945" max="7945" width="10.109375" style="655" customWidth="1"/>
    <col min="7946" max="7947" width="10.44140625" style="655" customWidth="1"/>
    <col min="7948" max="7948" width="12.77734375" style="655" customWidth="1"/>
    <col min="7949" max="8192" width="7" style="655"/>
    <col min="8193" max="8193" width="5.109375" style="655" customWidth="1"/>
    <col min="8194" max="8194" width="27.21875" style="655" customWidth="1"/>
    <col min="8195" max="8195" width="13.109375" style="655" customWidth="1"/>
    <col min="8196" max="8196" width="11.109375" style="655" customWidth="1"/>
    <col min="8197" max="8197" width="10.109375" style="655" customWidth="1"/>
    <col min="8198" max="8198" width="10.6640625" style="655" customWidth="1"/>
    <col min="8199" max="8199" width="10.44140625" style="655" customWidth="1"/>
    <col min="8200" max="8200" width="10.33203125" style="655" customWidth="1"/>
    <col min="8201" max="8201" width="10.109375" style="655" customWidth="1"/>
    <col min="8202" max="8203" width="10.44140625" style="655" customWidth="1"/>
    <col min="8204" max="8204" width="12.77734375" style="655" customWidth="1"/>
    <col min="8205" max="8448" width="7" style="655"/>
    <col min="8449" max="8449" width="5.109375" style="655" customWidth="1"/>
    <col min="8450" max="8450" width="27.21875" style="655" customWidth="1"/>
    <col min="8451" max="8451" width="13.109375" style="655" customWidth="1"/>
    <col min="8452" max="8452" width="11.109375" style="655" customWidth="1"/>
    <col min="8453" max="8453" width="10.109375" style="655" customWidth="1"/>
    <col min="8454" max="8454" width="10.6640625" style="655" customWidth="1"/>
    <col min="8455" max="8455" width="10.44140625" style="655" customWidth="1"/>
    <col min="8456" max="8456" width="10.33203125" style="655" customWidth="1"/>
    <col min="8457" max="8457" width="10.109375" style="655" customWidth="1"/>
    <col min="8458" max="8459" width="10.44140625" style="655" customWidth="1"/>
    <col min="8460" max="8460" width="12.77734375" style="655" customWidth="1"/>
    <col min="8461" max="8704" width="7" style="655"/>
    <col min="8705" max="8705" width="5.109375" style="655" customWidth="1"/>
    <col min="8706" max="8706" width="27.21875" style="655" customWidth="1"/>
    <col min="8707" max="8707" width="13.109375" style="655" customWidth="1"/>
    <col min="8708" max="8708" width="11.109375" style="655" customWidth="1"/>
    <col min="8709" max="8709" width="10.109375" style="655" customWidth="1"/>
    <col min="8710" max="8710" width="10.6640625" style="655" customWidth="1"/>
    <col min="8711" max="8711" width="10.44140625" style="655" customWidth="1"/>
    <col min="8712" max="8712" width="10.33203125" style="655" customWidth="1"/>
    <col min="8713" max="8713" width="10.109375" style="655" customWidth="1"/>
    <col min="8714" max="8715" width="10.44140625" style="655" customWidth="1"/>
    <col min="8716" max="8716" width="12.77734375" style="655" customWidth="1"/>
    <col min="8717" max="8960" width="7" style="655"/>
    <col min="8961" max="8961" width="5.109375" style="655" customWidth="1"/>
    <col min="8962" max="8962" width="27.21875" style="655" customWidth="1"/>
    <col min="8963" max="8963" width="13.109375" style="655" customWidth="1"/>
    <col min="8964" max="8964" width="11.109375" style="655" customWidth="1"/>
    <col min="8965" max="8965" width="10.109375" style="655" customWidth="1"/>
    <col min="8966" max="8966" width="10.6640625" style="655" customWidth="1"/>
    <col min="8967" max="8967" width="10.44140625" style="655" customWidth="1"/>
    <col min="8968" max="8968" width="10.33203125" style="655" customWidth="1"/>
    <col min="8969" max="8969" width="10.109375" style="655" customWidth="1"/>
    <col min="8970" max="8971" width="10.44140625" style="655" customWidth="1"/>
    <col min="8972" max="8972" width="12.77734375" style="655" customWidth="1"/>
    <col min="8973" max="9216" width="7" style="655"/>
    <col min="9217" max="9217" width="5.109375" style="655" customWidth="1"/>
    <col min="9218" max="9218" width="27.21875" style="655" customWidth="1"/>
    <col min="9219" max="9219" width="13.109375" style="655" customWidth="1"/>
    <col min="9220" max="9220" width="11.109375" style="655" customWidth="1"/>
    <col min="9221" max="9221" width="10.109375" style="655" customWidth="1"/>
    <col min="9222" max="9222" width="10.6640625" style="655" customWidth="1"/>
    <col min="9223" max="9223" width="10.44140625" style="655" customWidth="1"/>
    <col min="9224" max="9224" width="10.33203125" style="655" customWidth="1"/>
    <col min="9225" max="9225" width="10.109375" style="655" customWidth="1"/>
    <col min="9226" max="9227" width="10.44140625" style="655" customWidth="1"/>
    <col min="9228" max="9228" width="12.77734375" style="655" customWidth="1"/>
    <col min="9229" max="9472" width="7" style="655"/>
    <col min="9473" max="9473" width="5.109375" style="655" customWidth="1"/>
    <col min="9474" max="9474" width="27.21875" style="655" customWidth="1"/>
    <col min="9475" max="9475" width="13.109375" style="655" customWidth="1"/>
    <col min="9476" max="9476" width="11.109375" style="655" customWidth="1"/>
    <col min="9477" max="9477" width="10.109375" style="655" customWidth="1"/>
    <col min="9478" max="9478" width="10.6640625" style="655" customWidth="1"/>
    <col min="9479" max="9479" width="10.44140625" style="655" customWidth="1"/>
    <col min="9480" max="9480" width="10.33203125" style="655" customWidth="1"/>
    <col min="9481" max="9481" width="10.109375" style="655" customWidth="1"/>
    <col min="9482" max="9483" width="10.44140625" style="655" customWidth="1"/>
    <col min="9484" max="9484" width="12.77734375" style="655" customWidth="1"/>
    <col min="9485" max="9728" width="7" style="655"/>
    <col min="9729" max="9729" width="5.109375" style="655" customWidth="1"/>
    <col min="9730" max="9730" width="27.21875" style="655" customWidth="1"/>
    <col min="9731" max="9731" width="13.109375" style="655" customWidth="1"/>
    <col min="9732" max="9732" width="11.109375" style="655" customWidth="1"/>
    <col min="9733" max="9733" width="10.109375" style="655" customWidth="1"/>
    <col min="9734" max="9734" width="10.6640625" style="655" customWidth="1"/>
    <col min="9735" max="9735" width="10.44140625" style="655" customWidth="1"/>
    <col min="9736" max="9736" width="10.33203125" style="655" customWidth="1"/>
    <col min="9737" max="9737" width="10.109375" style="655" customWidth="1"/>
    <col min="9738" max="9739" width="10.44140625" style="655" customWidth="1"/>
    <col min="9740" max="9740" width="12.77734375" style="655" customWidth="1"/>
    <col min="9741" max="9984" width="7" style="655"/>
    <col min="9985" max="9985" width="5.109375" style="655" customWidth="1"/>
    <col min="9986" max="9986" width="27.21875" style="655" customWidth="1"/>
    <col min="9987" max="9987" width="13.109375" style="655" customWidth="1"/>
    <col min="9988" max="9988" width="11.109375" style="655" customWidth="1"/>
    <col min="9989" max="9989" width="10.109375" style="655" customWidth="1"/>
    <col min="9990" max="9990" width="10.6640625" style="655" customWidth="1"/>
    <col min="9991" max="9991" width="10.44140625" style="655" customWidth="1"/>
    <col min="9992" max="9992" width="10.33203125" style="655" customWidth="1"/>
    <col min="9993" max="9993" width="10.109375" style="655" customWidth="1"/>
    <col min="9994" max="9995" width="10.44140625" style="655" customWidth="1"/>
    <col min="9996" max="9996" width="12.77734375" style="655" customWidth="1"/>
    <col min="9997" max="10240" width="7" style="655"/>
    <col min="10241" max="10241" width="5.109375" style="655" customWidth="1"/>
    <col min="10242" max="10242" width="27.21875" style="655" customWidth="1"/>
    <col min="10243" max="10243" width="13.109375" style="655" customWidth="1"/>
    <col min="10244" max="10244" width="11.109375" style="655" customWidth="1"/>
    <col min="10245" max="10245" width="10.109375" style="655" customWidth="1"/>
    <col min="10246" max="10246" width="10.6640625" style="655" customWidth="1"/>
    <col min="10247" max="10247" width="10.44140625" style="655" customWidth="1"/>
    <col min="10248" max="10248" width="10.33203125" style="655" customWidth="1"/>
    <col min="10249" max="10249" width="10.109375" style="655" customWidth="1"/>
    <col min="10250" max="10251" width="10.44140625" style="655" customWidth="1"/>
    <col min="10252" max="10252" width="12.77734375" style="655" customWidth="1"/>
    <col min="10253" max="10496" width="7" style="655"/>
    <col min="10497" max="10497" width="5.109375" style="655" customWidth="1"/>
    <col min="10498" max="10498" width="27.21875" style="655" customWidth="1"/>
    <col min="10499" max="10499" width="13.109375" style="655" customWidth="1"/>
    <col min="10500" max="10500" width="11.109375" style="655" customWidth="1"/>
    <col min="10501" max="10501" width="10.109375" style="655" customWidth="1"/>
    <col min="10502" max="10502" width="10.6640625" style="655" customWidth="1"/>
    <col min="10503" max="10503" width="10.44140625" style="655" customWidth="1"/>
    <col min="10504" max="10504" width="10.33203125" style="655" customWidth="1"/>
    <col min="10505" max="10505" width="10.109375" style="655" customWidth="1"/>
    <col min="10506" max="10507" width="10.44140625" style="655" customWidth="1"/>
    <col min="10508" max="10508" width="12.77734375" style="655" customWidth="1"/>
    <col min="10509" max="10752" width="7" style="655"/>
    <col min="10753" max="10753" width="5.109375" style="655" customWidth="1"/>
    <col min="10754" max="10754" width="27.21875" style="655" customWidth="1"/>
    <col min="10755" max="10755" width="13.109375" style="655" customWidth="1"/>
    <col min="10756" max="10756" width="11.109375" style="655" customWidth="1"/>
    <col min="10757" max="10757" width="10.109375" style="655" customWidth="1"/>
    <col min="10758" max="10758" width="10.6640625" style="655" customWidth="1"/>
    <col min="10759" max="10759" width="10.44140625" style="655" customWidth="1"/>
    <col min="10760" max="10760" width="10.33203125" style="655" customWidth="1"/>
    <col min="10761" max="10761" width="10.109375" style="655" customWidth="1"/>
    <col min="10762" max="10763" width="10.44140625" style="655" customWidth="1"/>
    <col min="10764" max="10764" width="12.77734375" style="655" customWidth="1"/>
    <col min="10765" max="11008" width="7" style="655"/>
    <col min="11009" max="11009" width="5.109375" style="655" customWidth="1"/>
    <col min="11010" max="11010" width="27.21875" style="655" customWidth="1"/>
    <col min="11011" max="11011" width="13.109375" style="655" customWidth="1"/>
    <col min="11012" max="11012" width="11.109375" style="655" customWidth="1"/>
    <col min="11013" max="11013" width="10.109375" style="655" customWidth="1"/>
    <col min="11014" max="11014" width="10.6640625" style="655" customWidth="1"/>
    <col min="11015" max="11015" width="10.44140625" style="655" customWidth="1"/>
    <col min="11016" max="11016" width="10.33203125" style="655" customWidth="1"/>
    <col min="11017" max="11017" width="10.109375" style="655" customWidth="1"/>
    <col min="11018" max="11019" width="10.44140625" style="655" customWidth="1"/>
    <col min="11020" max="11020" width="12.77734375" style="655" customWidth="1"/>
    <col min="11021" max="11264" width="7" style="655"/>
    <col min="11265" max="11265" width="5.109375" style="655" customWidth="1"/>
    <col min="11266" max="11266" width="27.21875" style="655" customWidth="1"/>
    <col min="11267" max="11267" width="13.109375" style="655" customWidth="1"/>
    <col min="11268" max="11268" width="11.109375" style="655" customWidth="1"/>
    <col min="11269" max="11269" width="10.109375" style="655" customWidth="1"/>
    <col min="11270" max="11270" width="10.6640625" style="655" customWidth="1"/>
    <col min="11271" max="11271" width="10.44140625" style="655" customWidth="1"/>
    <col min="11272" max="11272" width="10.33203125" style="655" customWidth="1"/>
    <col min="11273" max="11273" width="10.109375" style="655" customWidth="1"/>
    <col min="11274" max="11275" width="10.44140625" style="655" customWidth="1"/>
    <col min="11276" max="11276" width="12.77734375" style="655" customWidth="1"/>
    <col min="11277" max="11520" width="7" style="655"/>
    <col min="11521" max="11521" width="5.109375" style="655" customWidth="1"/>
    <col min="11522" max="11522" width="27.21875" style="655" customWidth="1"/>
    <col min="11523" max="11523" width="13.109375" style="655" customWidth="1"/>
    <col min="11524" max="11524" width="11.109375" style="655" customWidth="1"/>
    <col min="11525" max="11525" width="10.109375" style="655" customWidth="1"/>
    <col min="11526" max="11526" width="10.6640625" style="655" customWidth="1"/>
    <col min="11527" max="11527" width="10.44140625" style="655" customWidth="1"/>
    <col min="11528" max="11528" width="10.33203125" style="655" customWidth="1"/>
    <col min="11529" max="11529" width="10.109375" style="655" customWidth="1"/>
    <col min="11530" max="11531" width="10.44140625" style="655" customWidth="1"/>
    <col min="11532" max="11532" width="12.77734375" style="655" customWidth="1"/>
    <col min="11533" max="11776" width="7" style="655"/>
    <col min="11777" max="11777" width="5.109375" style="655" customWidth="1"/>
    <col min="11778" max="11778" width="27.21875" style="655" customWidth="1"/>
    <col min="11779" max="11779" width="13.109375" style="655" customWidth="1"/>
    <col min="11780" max="11780" width="11.109375" style="655" customWidth="1"/>
    <col min="11781" max="11781" width="10.109375" style="655" customWidth="1"/>
    <col min="11782" max="11782" width="10.6640625" style="655" customWidth="1"/>
    <col min="11783" max="11783" width="10.44140625" style="655" customWidth="1"/>
    <col min="11784" max="11784" width="10.33203125" style="655" customWidth="1"/>
    <col min="11785" max="11785" width="10.109375" style="655" customWidth="1"/>
    <col min="11786" max="11787" width="10.44140625" style="655" customWidth="1"/>
    <col min="11788" max="11788" width="12.77734375" style="655" customWidth="1"/>
    <col min="11789" max="12032" width="7" style="655"/>
    <col min="12033" max="12033" width="5.109375" style="655" customWidth="1"/>
    <col min="12034" max="12034" width="27.21875" style="655" customWidth="1"/>
    <col min="12035" max="12035" width="13.109375" style="655" customWidth="1"/>
    <col min="12036" max="12036" width="11.109375" style="655" customWidth="1"/>
    <col min="12037" max="12037" width="10.109375" style="655" customWidth="1"/>
    <col min="12038" max="12038" width="10.6640625" style="655" customWidth="1"/>
    <col min="12039" max="12039" width="10.44140625" style="655" customWidth="1"/>
    <col min="12040" max="12040" width="10.33203125" style="655" customWidth="1"/>
    <col min="12041" max="12041" width="10.109375" style="655" customWidth="1"/>
    <col min="12042" max="12043" width="10.44140625" style="655" customWidth="1"/>
    <col min="12044" max="12044" width="12.77734375" style="655" customWidth="1"/>
    <col min="12045" max="12288" width="7" style="655"/>
    <col min="12289" max="12289" width="5.109375" style="655" customWidth="1"/>
    <col min="12290" max="12290" width="27.21875" style="655" customWidth="1"/>
    <col min="12291" max="12291" width="13.109375" style="655" customWidth="1"/>
    <col min="12292" max="12292" width="11.109375" style="655" customWidth="1"/>
    <col min="12293" max="12293" width="10.109375" style="655" customWidth="1"/>
    <col min="12294" max="12294" width="10.6640625" style="655" customWidth="1"/>
    <col min="12295" max="12295" width="10.44140625" style="655" customWidth="1"/>
    <col min="12296" max="12296" width="10.33203125" style="655" customWidth="1"/>
    <col min="12297" max="12297" width="10.109375" style="655" customWidth="1"/>
    <col min="12298" max="12299" width="10.44140625" style="655" customWidth="1"/>
    <col min="12300" max="12300" width="12.77734375" style="655" customWidth="1"/>
    <col min="12301" max="12544" width="7" style="655"/>
    <col min="12545" max="12545" width="5.109375" style="655" customWidth="1"/>
    <col min="12546" max="12546" width="27.21875" style="655" customWidth="1"/>
    <col min="12547" max="12547" width="13.109375" style="655" customWidth="1"/>
    <col min="12548" max="12548" width="11.109375" style="655" customWidth="1"/>
    <col min="12549" max="12549" width="10.109375" style="655" customWidth="1"/>
    <col min="12550" max="12550" width="10.6640625" style="655" customWidth="1"/>
    <col min="12551" max="12551" width="10.44140625" style="655" customWidth="1"/>
    <col min="12552" max="12552" width="10.33203125" style="655" customWidth="1"/>
    <col min="12553" max="12553" width="10.109375" style="655" customWidth="1"/>
    <col min="12554" max="12555" width="10.44140625" style="655" customWidth="1"/>
    <col min="12556" max="12556" width="12.77734375" style="655" customWidth="1"/>
    <col min="12557" max="12800" width="7" style="655"/>
    <col min="12801" max="12801" width="5.109375" style="655" customWidth="1"/>
    <col min="12802" max="12802" width="27.21875" style="655" customWidth="1"/>
    <col min="12803" max="12803" width="13.109375" style="655" customWidth="1"/>
    <col min="12804" max="12804" width="11.109375" style="655" customWidth="1"/>
    <col min="12805" max="12805" width="10.109375" style="655" customWidth="1"/>
    <col min="12806" max="12806" width="10.6640625" style="655" customWidth="1"/>
    <col min="12807" max="12807" width="10.44140625" style="655" customWidth="1"/>
    <col min="12808" max="12808" width="10.33203125" style="655" customWidth="1"/>
    <col min="12809" max="12809" width="10.109375" style="655" customWidth="1"/>
    <col min="12810" max="12811" width="10.44140625" style="655" customWidth="1"/>
    <col min="12812" max="12812" width="12.77734375" style="655" customWidth="1"/>
    <col min="12813" max="13056" width="7" style="655"/>
    <col min="13057" max="13057" width="5.109375" style="655" customWidth="1"/>
    <col min="13058" max="13058" width="27.21875" style="655" customWidth="1"/>
    <col min="13059" max="13059" width="13.109375" style="655" customWidth="1"/>
    <col min="13060" max="13060" width="11.109375" style="655" customWidth="1"/>
    <col min="13061" max="13061" width="10.109375" style="655" customWidth="1"/>
    <col min="13062" max="13062" width="10.6640625" style="655" customWidth="1"/>
    <col min="13063" max="13063" width="10.44140625" style="655" customWidth="1"/>
    <col min="13064" max="13064" width="10.33203125" style="655" customWidth="1"/>
    <col min="13065" max="13065" width="10.109375" style="655" customWidth="1"/>
    <col min="13066" max="13067" width="10.44140625" style="655" customWidth="1"/>
    <col min="13068" max="13068" width="12.77734375" style="655" customWidth="1"/>
    <col min="13069" max="13312" width="7" style="655"/>
    <col min="13313" max="13313" width="5.109375" style="655" customWidth="1"/>
    <col min="13314" max="13314" width="27.21875" style="655" customWidth="1"/>
    <col min="13315" max="13315" width="13.109375" style="655" customWidth="1"/>
    <col min="13316" max="13316" width="11.109375" style="655" customWidth="1"/>
    <col min="13317" max="13317" width="10.109375" style="655" customWidth="1"/>
    <col min="13318" max="13318" width="10.6640625" style="655" customWidth="1"/>
    <col min="13319" max="13319" width="10.44140625" style="655" customWidth="1"/>
    <col min="13320" max="13320" width="10.33203125" style="655" customWidth="1"/>
    <col min="13321" max="13321" width="10.109375" style="655" customWidth="1"/>
    <col min="13322" max="13323" width="10.44140625" style="655" customWidth="1"/>
    <col min="13324" max="13324" width="12.77734375" style="655" customWidth="1"/>
    <col min="13325" max="13568" width="7" style="655"/>
    <col min="13569" max="13569" width="5.109375" style="655" customWidth="1"/>
    <col min="13570" max="13570" width="27.21875" style="655" customWidth="1"/>
    <col min="13571" max="13571" width="13.109375" style="655" customWidth="1"/>
    <col min="13572" max="13572" width="11.109375" style="655" customWidth="1"/>
    <col min="13573" max="13573" width="10.109375" style="655" customWidth="1"/>
    <col min="13574" max="13574" width="10.6640625" style="655" customWidth="1"/>
    <col min="13575" max="13575" width="10.44140625" style="655" customWidth="1"/>
    <col min="13576" max="13576" width="10.33203125" style="655" customWidth="1"/>
    <col min="13577" max="13577" width="10.109375" style="655" customWidth="1"/>
    <col min="13578" max="13579" width="10.44140625" style="655" customWidth="1"/>
    <col min="13580" max="13580" width="12.77734375" style="655" customWidth="1"/>
    <col min="13581" max="13824" width="7" style="655"/>
    <col min="13825" max="13825" width="5.109375" style="655" customWidth="1"/>
    <col min="13826" max="13826" width="27.21875" style="655" customWidth="1"/>
    <col min="13827" max="13827" width="13.109375" style="655" customWidth="1"/>
    <col min="13828" max="13828" width="11.109375" style="655" customWidth="1"/>
    <col min="13829" max="13829" width="10.109375" style="655" customWidth="1"/>
    <col min="13830" max="13830" width="10.6640625" style="655" customWidth="1"/>
    <col min="13831" max="13831" width="10.44140625" style="655" customWidth="1"/>
    <col min="13832" max="13832" width="10.33203125" style="655" customWidth="1"/>
    <col min="13833" max="13833" width="10.109375" style="655" customWidth="1"/>
    <col min="13834" max="13835" width="10.44140625" style="655" customWidth="1"/>
    <col min="13836" max="13836" width="12.77734375" style="655" customWidth="1"/>
    <col min="13837" max="14080" width="7" style="655"/>
    <col min="14081" max="14081" width="5.109375" style="655" customWidth="1"/>
    <col min="14082" max="14082" width="27.21875" style="655" customWidth="1"/>
    <col min="14083" max="14083" width="13.109375" style="655" customWidth="1"/>
    <col min="14084" max="14084" width="11.109375" style="655" customWidth="1"/>
    <col min="14085" max="14085" width="10.109375" style="655" customWidth="1"/>
    <col min="14086" max="14086" width="10.6640625" style="655" customWidth="1"/>
    <col min="14087" max="14087" width="10.44140625" style="655" customWidth="1"/>
    <col min="14088" max="14088" width="10.33203125" style="655" customWidth="1"/>
    <col min="14089" max="14089" width="10.109375" style="655" customWidth="1"/>
    <col min="14090" max="14091" width="10.44140625" style="655" customWidth="1"/>
    <col min="14092" max="14092" width="12.77734375" style="655" customWidth="1"/>
    <col min="14093" max="14336" width="7" style="655"/>
    <col min="14337" max="14337" width="5.109375" style="655" customWidth="1"/>
    <col min="14338" max="14338" width="27.21875" style="655" customWidth="1"/>
    <col min="14339" max="14339" width="13.109375" style="655" customWidth="1"/>
    <col min="14340" max="14340" width="11.109375" style="655" customWidth="1"/>
    <col min="14341" max="14341" width="10.109375" style="655" customWidth="1"/>
    <col min="14342" max="14342" width="10.6640625" style="655" customWidth="1"/>
    <col min="14343" max="14343" width="10.44140625" style="655" customWidth="1"/>
    <col min="14344" max="14344" width="10.33203125" style="655" customWidth="1"/>
    <col min="14345" max="14345" width="10.109375" style="655" customWidth="1"/>
    <col min="14346" max="14347" width="10.44140625" style="655" customWidth="1"/>
    <col min="14348" max="14348" width="12.77734375" style="655" customWidth="1"/>
    <col min="14349" max="14592" width="7" style="655"/>
    <col min="14593" max="14593" width="5.109375" style="655" customWidth="1"/>
    <col min="14594" max="14594" width="27.21875" style="655" customWidth="1"/>
    <col min="14595" max="14595" width="13.109375" style="655" customWidth="1"/>
    <col min="14596" max="14596" width="11.109375" style="655" customWidth="1"/>
    <col min="14597" max="14597" width="10.109375" style="655" customWidth="1"/>
    <col min="14598" max="14598" width="10.6640625" style="655" customWidth="1"/>
    <col min="14599" max="14599" width="10.44140625" style="655" customWidth="1"/>
    <col min="14600" max="14600" width="10.33203125" style="655" customWidth="1"/>
    <col min="14601" max="14601" width="10.109375" style="655" customWidth="1"/>
    <col min="14602" max="14603" width="10.44140625" style="655" customWidth="1"/>
    <col min="14604" max="14604" width="12.77734375" style="655" customWidth="1"/>
    <col min="14605" max="14848" width="7" style="655"/>
    <col min="14849" max="14849" width="5.109375" style="655" customWidth="1"/>
    <col min="14850" max="14850" width="27.21875" style="655" customWidth="1"/>
    <col min="14851" max="14851" width="13.109375" style="655" customWidth="1"/>
    <col min="14852" max="14852" width="11.109375" style="655" customWidth="1"/>
    <col min="14853" max="14853" width="10.109375" style="655" customWidth="1"/>
    <col min="14854" max="14854" width="10.6640625" style="655" customWidth="1"/>
    <col min="14855" max="14855" width="10.44140625" style="655" customWidth="1"/>
    <col min="14856" max="14856" width="10.33203125" style="655" customWidth="1"/>
    <col min="14857" max="14857" width="10.109375" style="655" customWidth="1"/>
    <col min="14858" max="14859" width="10.44140625" style="655" customWidth="1"/>
    <col min="14860" max="14860" width="12.77734375" style="655" customWidth="1"/>
    <col min="14861" max="15104" width="7" style="655"/>
    <col min="15105" max="15105" width="5.109375" style="655" customWidth="1"/>
    <col min="15106" max="15106" width="27.21875" style="655" customWidth="1"/>
    <col min="15107" max="15107" width="13.109375" style="655" customWidth="1"/>
    <col min="15108" max="15108" width="11.109375" style="655" customWidth="1"/>
    <col min="15109" max="15109" width="10.109375" style="655" customWidth="1"/>
    <col min="15110" max="15110" width="10.6640625" style="655" customWidth="1"/>
    <col min="15111" max="15111" width="10.44140625" style="655" customWidth="1"/>
    <col min="15112" max="15112" width="10.33203125" style="655" customWidth="1"/>
    <col min="15113" max="15113" width="10.109375" style="655" customWidth="1"/>
    <col min="15114" max="15115" width="10.44140625" style="655" customWidth="1"/>
    <col min="15116" max="15116" width="12.77734375" style="655" customWidth="1"/>
    <col min="15117" max="15360" width="7" style="655"/>
    <col min="15361" max="15361" width="5.109375" style="655" customWidth="1"/>
    <col min="15362" max="15362" width="27.21875" style="655" customWidth="1"/>
    <col min="15363" max="15363" width="13.109375" style="655" customWidth="1"/>
    <col min="15364" max="15364" width="11.109375" style="655" customWidth="1"/>
    <col min="15365" max="15365" width="10.109375" style="655" customWidth="1"/>
    <col min="15366" max="15366" width="10.6640625" style="655" customWidth="1"/>
    <col min="15367" max="15367" width="10.44140625" style="655" customWidth="1"/>
    <col min="15368" max="15368" width="10.33203125" style="655" customWidth="1"/>
    <col min="15369" max="15369" width="10.109375" style="655" customWidth="1"/>
    <col min="15370" max="15371" width="10.44140625" style="655" customWidth="1"/>
    <col min="15372" max="15372" width="12.77734375" style="655" customWidth="1"/>
    <col min="15373" max="15616" width="7" style="655"/>
    <col min="15617" max="15617" width="5.109375" style="655" customWidth="1"/>
    <col min="15618" max="15618" width="27.21875" style="655" customWidth="1"/>
    <col min="15619" max="15619" width="13.109375" style="655" customWidth="1"/>
    <col min="15620" max="15620" width="11.109375" style="655" customWidth="1"/>
    <col min="15621" max="15621" width="10.109375" style="655" customWidth="1"/>
    <col min="15622" max="15622" width="10.6640625" style="655" customWidth="1"/>
    <col min="15623" max="15623" width="10.44140625" style="655" customWidth="1"/>
    <col min="15624" max="15624" width="10.33203125" style="655" customWidth="1"/>
    <col min="15625" max="15625" width="10.109375" style="655" customWidth="1"/>
    <col min="15626" max="15627" width="10.44140625" style="655" customWidth="1"/>
    <col min="15628" max="15628" width="12.77734375" style="655" customWidth="1"/>
    <col min="15629" max="15872" width="7" style="655"/>
    <col min="15873" max="15873" width="5.109375" style="655" customWidth="1"/>
    <col min="15874" max="15874" width="27.21875" style="655" customWidth="1"/>
    <col min="15875" max="15875" width="13.109375" style="655" customWidth="1"/>
    <col min="15876" max="15876" width="11.109375" style="655" customWidth="1"/>
    <col min="15877" max="15877" width="10.109375" style="655" customWidth="1"/>
    <col min="15878" max="15878" width="10.6640625" style="655" customWidth="1"/>
    <col min="15879" max="15879" width="10.44140625" style="655" customWidth="1"/>
    <col min="15880" max="15880" width="10.33203125" style="655" customWidth="1"/>
    <col min="15881" max="15881" width="10.109375" style="655" customWidth="1"/>
    <col min="15882" max="15883" width="10.44140625" style="655" customWidth="1"/>
    <col min="15884" max="15884" width="12.77734375" style="655" customWidth="1"/>
    <col min="15885" max="16128" width="7" style="655"/>
    <col min="16129" max="16129" width="5.109375" style="655" customWidth="1"/>
    <col min="16130" max="16130" width="27.21875" style="655" customWidth="1"/>
    <col min="16131" max="16131" width="13.109375" style="655" customWidth="1"/>
    <col min="16132" max="16132" width="11.109375" style="655" customWidth="1"/>
    <col min="16133" max="16133" width="10.109375" style="655" customWidth="1"/>
    <col min="16134" max="16134" width="10.6640625" style="655" customWidth="1"/>
    <col min="16135" max="16135" width="10.44140625" style="655" customWidth="1"/>
    <col min="16136" max="16136" width="10.33203125" style="655" customWidth="1"/>
    <col min="16137" max="16137" width="10.109375" style="655" customWidth="1"/>
    <col min="16138" max="16139" width="10.44140625" style="655" customWidth="1"/>
    <col min="16140" max="16140" width="12.77734375" style="655" customWidth="1"/>
    <col min="16141" max="16384" width="7" style="655"/>
  </cols>
  <sheetData>
    <row r="1" spans="1:12" ht="21.75" customHeight="1">
      <c r="B1" s="656"/>
      <c r="L1" s="344" t="s">
        <v>880</v>
      </c>
    </row>
    <row r="2" spans="1:12" s="657" customFormat="1" ht="42" customHeight="1">
      <c r="A2" s="885" t="s">
        <v>881</v>
      </c>
      <c r="B2" s="885"/>
      <c r="C2" s="885"/>
      <c r="D2" s="885"/>
      <c r="E2" s="885"/>
      <c r="F2" s="885"/>
      <c r="G2" s="885"/>
      <c r="H2" s="885"/>
      <c r="I2" s="885"/>
      <c r="J2" s="885"/>
      <c r="K2" s="885"/>
      <c r="L2" s="885"/>
    </row>
    <row r="3" spans="1:12" s="657" customFormat="1" ht="18" customHeight="1">
      <c r="A3" s="845" t="s">
        <v>586</v>
      </c>
      <c r="B3" s="845"/>
      <c r="C3" s="845"/>
      <c r="D3" s="845"/>
      <c r="E3" s="845"/>
      <c r="F3" s="845"/>
      <c r="G3" s="845"/>
      <c r="H3" s="845"/>
      <c r="I3" s="845"/>
      <c r="J3" s="845"/>
      <c r="K3" s="845"/>
      <c r="L3" s="845"/>
    </row>
    <row r="4" spans="1:12">
      <c r="J4" s="13"/>
      <c r="L4" s="345" t="s">
        <v>0</v>
      </c>
    </row>
    <row r="5" spans="1:12" s="658" customFormat="1" ht="31.5" customHeight="1">
      <c r="A5" s="886" t="s">
        <v>78</v>
      </c>
      <c r="B5" s="887" t="s">
        <v>882</v>
      </c>
      <c r="C5" s="884" t="s">
        <v>883</v>
      </c>
      <c r="D5" s="886" t="s">
        <v>884</v>
      </c>
      <c r="E5" s="886"/>
      <c r="F5" s="886"/>
      <c r="G5" s="886"/>
      <c r="H5" s="886" t="s">
        <v>463</v>
      </c>
      <c r="I5" s="886"/>
      <c r="J5" s="886"/>
      <c r="K5" s="886"/>
      <c r="L5" s="886" t="s">
        <v>885</v>
      </c>
    </row>
    <row r="6" spans="1:12" s="658" customFormat="1" ht="61.5" customHeight="1">
      <c r="A6" s="886"/>
      <c r="B6" s="887"/>
      <c r="C6" s="884"/>
      <c r="D6" s="884" t="s">
        <v>886</v>
      </c>
      <c r="E6" s="884"/>
      <c r="F6" s="884" t="s">
        <v>887</v>
      </c>
      <c r="G6" s="884" t="s">
        <v>888</v>
      </c>
      <c r="H6" s="884" t="s">
        <v>886</v>
      </c>
      <c r="I6" s="884"/>
      <c r="J6" s="884" t="s">
        <v>887</v>
      </c>
      <c r="K6" s="884" t="s">
        <v>888</v>
      </c>
      <c r="L6" s="886"/>
    </row>
    <row r="7" spans="1:12" s="658" customFormat="1" ht="57" customHeight="1">
      <c r="A7" s="886"/>
      <c r="B7" s="887"/>
      <c r="C7" s="884"/>
      <c r="D7" s="884" t="s">
        <v>72</v>
      </c>
      <c r="E7" s="884" t="s">
        <v>889</v>
      </c>
      <c r="F7" s="884"/>
      <c r="G7" s="884"/>
      <c r="H7" s="884" t="s">
        <v>72</v>
      </c>
      <c r="I7" s="884" t="s">
        <v>889</v>
      </c>
      <c r="J7" s="884"/>
      <c r="K7" s="884"/>
      <c r="L7" s="886"/>
    </row>
    <row r="8" spans="1:12" s="659" customFormat="1" ht="48" customHeight="1">
      <c r="A8" s="886"/>
      <c r="B8" s="887"/>
      <c r="C8" s="884"/>
      <c r="D8" s="884"/>
      <c r="E8" s="884"/>
      <c r="F8" s="884"/>
      <c r="G8" s="884"/>
      <c r="H8" s="884"/>
      <c r="I8" s="884"/>
      <c r="J8" s="884"/>
      <c r="K8" s="884"/>
      <c r="L8" s="886"/>
    </row>
    <row r="9" spans="1:12" s="664" customFormat="1" ht="15.75" customHeight="1">
      <c r="A9" s="660" t="s">
        <v>4</v>
      </c>
      <c r="B9" s="660" t="s">
        <v>5</v>
      </c>
      <c r="C9" s="661">
        <v>1</v>
      </c>
      <c r="D9" s="661">
        <f>C9+1</f>
        <v>2</v>
      </c>
      <c r="E9" s="661">
        <f>D9+1</f>
        <v>3</v>
      </c>
      <c r="F9" s="661">
        <f>E9+1</f>
        <v>4</v>
      </c>
      <c r="G9" s="662" t="s">
        <v>890</v>
      </c>
      <c r="H9" s="661">
        <v>6</v>
      </c>
      <c r="I9" s="661">
        <f>H9+1</f>
        <v>7</v>
      </c>
      <c r="J9" s="661">
        <f>I9+1</f>
        <v>8</v>
      </c>
      <c r="K9" s="661" t="s">
        <v>891</v>
      </c>
      <c r="L9" s="663" t="s">
        <v>892</v>
      </c>
    </row>
    <row r="10" spans="1:12" s="667" customFormat="1" ht="30" customHeight="1">
      <c r="A10" s="665"/>
      <c r="B10" s="665"/>
      <c r="C10" s="666"/>
      <c r="D10" s="666"/>
      <c r="E10" s="666"/>
      <c r="F10" s="666"/>
      <c r="G10" s="666"/>
      <c r="H10" s="666"/>
      <c r="I10" s="666"/>
      <c r="J10" s="666"/>
      <c r="K10" s="666"/>
      <c r="L10" s="666"/>
    </row>
    <row r="11" spans="1:12" s="672" customFormat="1" ht="15.75">
      <c r="A11" s="608"/>
      <c r="B11" s="668"/>
      <c r="C11" s="669"/>
      <c r="D11" s="670"/>
      <c r="E11" s="671"/>
      <c r="F11" s="671"/>
      <c r="G11" s="671"/>
      <c r="H11" s="671"/>
      <c r="I11" s="671"/>
      <c r="J11" s="671"/>
      <c r="K11" s="671"/>
      <c r="L11" s="671"/>
    </row>
    <row r="12" spans="1:12" s="672" customFormat="1" ht="15.75">
      <c r="A12" s="608"/>
      <c r="B12" s="668"/>
      <c r="C12" s="669"/>
      <c r="D12" s="671"/>
      <c r="E12" s="671"/>
      <c r="F12" s="671"/>
      <c r="G12" s="671"/>
      <c r="H12" s="671"/>
      <c r="I12" s="671"/>
      <c r="J12" s="671"/>
      <c r="K12" s="671"/>
      <c r="L12" s="671"/>
    </row>
    <row r="13" spans="1:12" s="672" customFormat="1" ht="15.75">
      <c r="A13" s="608"/>
      <c r="B13" s="673"/>
      <c r="C13" s="669"/>
      <c r="D13" s="671"/>
      <c r="E13" s="671"/>
      <c r="F13" s="671"/>
      <c r="G13" s="671"/>
      <c r="H13" s="671"/>
      <c r="I13" s="671"/>
      <c r="J13" s="671"/>
      <c r="K13" s="671"/>
      <c r="L13" s="671"/>
    </row>
    <row r="14" spans="1:12" s="672" customFormat="1" ht="15.75">
      <c r="A14" s="608"/>
      <c r="B14" s="668"/>
      <c r="C14" s="669"/>
      <c r="D14" s="671"/>
      <c r="E14" s="671"/>
      <c r="F14" s="671"/>
      <c r="G14" s="671"/>
      <c r="H14" s="671"/>
      <c r="I14" s="671"/>
      <c r="J14" s="671"/>
      <c r="K14" s="671"/>
      <c r="L14" s="671"/>
    </row>
    <row r="15" spans="1:12" s="672" customFormat="1" ht="15.75">
      <c r="A15" s="608"/>
      <c r="B15" s="668"/>
      <c r="C15" s="669"/>
      <c r="D15" s="671"/>
      <c r="E15" s="671"/>
      <c r="F15" s="671"/>
      <c r="G15" s="671"/>
      <c r="H15" s="671"/>
      <c r="I15" s="671"/>
      <c r="J15" s="671"/>
      <c r="K15" s="671"/>
      <c r="L15" s="671"/>
    </row>
    <row r="16" spans="1:12" s="672" customFormat="1" ht="15.75">
      <c r="A16" s="608"/>
      <c r="B16" s="673"/>
      <c r="C16" s="674"/>
      <c r="D16" s="671"/>
      <c r="E16" s="671"/>
      <c r="F16" s="671"/>
      <c r="G16" s="671"/>
      <c r="H16" s="671"/>
      <c r="I16" s="671"/>
      <c r="J16" s="671"/>
      <c r="K16" s="671"/>
      <c r="L16" s="671"/>
    </row>
    <row r="17" spans="1:12" s="672" customFormat="1" ht="15.75">
      <c r="A17" s="608"/>
      <c r="B17" s="673"/>
      <c r="C17" s="674"/>
      <c r="D17" s="671"/>
      <c r="E17" s="671"/>
      <c r="F17" s="671"/>
      <c r="G17" s="671"/>
      <c r="H17" s="671"/>
      <c r="I17" s="671"/>
      <c r="J17" s="671"/>
      <c r="K17" s="671"/>
      <c r="L17" s="671"/>
    </row>
    <row r="18" spans="1:12" s="672" customFormat="1" ht="15.75">
      <c r="A18" s="608"/>
      <c r="B18" s="673"/>
      <c r="C18" s="674"/>
      <c r="D18" s="671"/>
      <c r="E18" s="671"/>
      <c r="F18" s="671"/>
      <c r="G18" s="671"/>
      <c r="H18" s="671"/>
      <c r="I18" s="671"/>
      <c r="J18" s="671"/>
      <c r="K18" s="671"/>
      <c r="L18" s="671"/>
    </row>
    <row r="19" spans="1:12" s="672" customFormat="1" ht="15.75">
      <c r="A19" s="608"/>
      <c r="B19" s="668"/>
      <c r="C19" s="669"/>
      <c r="D19" s="671"/>
      <c r="E19" s="671"/>
      <c r="F19" s="671"/>
      <c r="G19" s="671"/>
      <c r="H19" s="671"/>
      <c r="I19" s="671"/>
      <c r="J19" s="671"/>
      <c r="K19" s="671"/>
      <c r="L19" s="671"/>
    </row>
    <row r="20" spans="1:12" s="672" customFormat="1" ht="15.75">
      <c r="A20" s="608"/>
      <c r="B20" s="673"/>
      <c r="C20" s="674"/>
      <c r="D20" s="671"/>
      <c r="E20" s="671"/>
      <c r="F20" s="671"/>
      <c r="G20" s="671"/>
      <c r="H20" s="671"/>
      <c r="I20" s="671"/>
      <c r="J20" s="671"/>
      <c r="K20" s="671"/>
      <c r="L20" s="671"/>
    </row>
    <row r="21" spans="1:12" s="672" customFormat="1" ht="15.75">
      <c r="A21" s="608"/>
      <c r="B21" s="668"/>
      <c r="C21" s="669"/>
      <c r="D21" s="671"/>
      <c r="E21" s="671"/>
      <c r="F21" s="671"/>
      <c r="G21" s="671"/>
      <c r="H21" s="671"/>
      <c r="I21" s="671"/>
      <c r="J21" s="671"/>
      <c r="K21" s="671"/>
      <c r="L21" s="671"/>
    </row>
    <row r="22" spans="1:12" s="672" customFormat="1" ht="15.75">
      <c r="A22" s="608"/>
      <c r="B22" s="673"/>
      <c r="C22" s="669"/>
      <c r="D22" s="671"/>
      <c r="E22" s="671"/>
      <c r="F22" s="671"/>
      <c r="G22" s="671"/>
      <c r="H22" s="671"/>
      <c r="I22" s="671"/>
      <c r="J22" s="671"/>
      <c r="K22" s="671"/>
      <c r="L22" s="671"/>
    </row>
    <row r="23" spans="1:12" s="672" customFormat="1" ht="15.75">
      <c r="A23" s="608"/>
      <c r="B23" s="673"/>
      <c r="C23" s="674"/>
      <c r="D23" s="671"/>
      <c r="E23" s="671"/>
      <c r="F23" s="671"/>
      <c r="G23" s="671"/>
      <c r="H23" s="671"/>
      <c r="I23" s="671"/>
      <c r="J23" s="671"/>
      <c r="K23" s="671"/>
      <c r="L23" s="671"/>
    </row>
    <row r="24" spans="1:12" s="672" customFormat="1" ht="15.75">
      <c r="A24" s="608"/>
      <c r="B24" s="668"/>
      <c r="C24" s="674"/>
      <c r="D24" s="671"/>
      <c r="E24" s="671"/>
      <c r="F24" s="671"/>
      <c r="G24" s="671"/>
      <c r="H24" s="671"/>
      <c r="I24" s="671"/>
      <c r="J24" s="671"/>
      <c r="K24" s="671"/>
      <c r="L24" s="671"/>
    </row>
    <row r="25" spans="1:12" s="672" customFormat="1" ht="15.75">
      <c r="A25" s="608"/>
      <c r="B25" s="668"/>
      <c r="C25" s="674"/>
      <c r="D25" s="671"/>
      <c r="E25" s="671"/>
      <c r="F25" s="671"/>
      <c r="G25" s="671"/>
      <c r="H25" s="671"/>
      <c r="I25" s="671"/>
      <c r="J25" s="671"/>
      <c r="K25" s="671"/>
      <c r="L25" s="671"/>
    </row>
    <row r="26" spans="1:12" s="672" customFormat="1" ht="15.75">
      <c r="A26" s="608"/>
      <c r="B26" s="673"/>
      <c r="C26" s="674"/>
      <c r="D26" s="671"/>
      <c r="E26" s="671"/>
      <c r="F26" s="671"/>
      <c r="G26" s="671"/>
      <c r="H26" s="671"/>
      <c r="I26" s="671"/>
      <c r="J26" s="671"/>
      <c r="K26" s="671"/>
      <c r="L26" s="671"/>
    </row>
    <row r="27" spans="1:12" s="672" customFormat="1" ht="15.75">
      <c r="A27" s="608"/>
      <c r="B27" s="673"/>
      <c r="C27" s="674"/>
      <c r="D27" s="671"/>
      <c r="E27" s="671"/>
      <c r="F27" s="671"/>
      <c r="G27" s="671"/>
      <c r="H27" s="671"/>
      <c r="I27" s="671"/>
      <c r="J27" s="671"/>
      <c r="K27" s="671"/>
      <c r="L27" s="671"/>
    </row>
    <row r="28" spans="1:12" s="672" customFormat="1" ht="9" customHeight="1">
      <c r="A28" s="675"/>
      <c r="B28" s="675"/>
      <c r="C28" s="675"/>
      <c r="D28" s="675"/>
      <c r="E28" s="675"/>
      <c r="F28" s="675"/>
      <c r="G28" s="675"/>
      <c r="H28" s="675"/>
      <c r="I28" s="675"/>
      <c r="J28" s="675"/>
      <c r="K28" s="675"/>
      <c r="L28" s="675"/>
    </row>
    <row r="29" spans="1:12" s="672" customFormat="1" ht="15.75">
      <c r="A29" s="676" t="s">
        <v>893</v>
      </c>
    </row>
  </sheetData>
  <mergeCells count="18">
    <mergeCell ref="J6:J8"/>
    <mergeCell ref="K6:K8"/>
    <mergeCell ref="D7:D8"/>
    <mergeCell ref="E7:E8"/>
    <mergeCell ref="H7:H8"/>
    <mergeCell ref="I7:I8"/>
    <mergeCell ref="A2:L2"/>
    <mergeCell ref="A3:L3"/>
    <mergeCell ref="A5:A8"/>
    <mergeCell ref="B5:B8"/>
    <mergeCell ref="C5:C8"/>
    <mergeCell ref="D5:G5"/>
    <mergeCell ref="H5:K5"/>
    <mergeCell ref="L5:L8"/>
    <mergeCell ref="D6:E6"/>
    <mergeCell ref="F6:F8"/>
    <mergeCell ref="G6:G8"/>
    <mergeCell ref="H6:I6"/>
  </mergeCells>
  <printOptions horizontalCentered="1"/>
  <pageMargins left="0.27" right="0.27" top="0.57999999999999996" bottom="0.51" header="0.32" footer="0.39"/>
  <pageSetup paperSize="9" scale="93" fitToHeight="0" orientation="landscape" r:id="rId1"/>
  <headerFooter>
    <oddFooter>&amp;C&amp;".VnTimeH,Regular"&amp;P/&amp;N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1"/>
  <sheetViews>
    <sheetView zoomScale="70" zoomScaleNormal="70" workbookViewId="0">
      <pane xSplit="2" ySplit="7" topLeftCell="C35" activePane="bottomRight" state="frozen"/>
      <selection pane="topRight" activeCell="C1" sqref="C1"/>
      <selection pane="bottomLeft" activeCell="A8" sqref="A8"/>
      <selection pane="bottomRight" activeCell="G35" sqref="G35"/>
    </sheetView>
  </sheetViews>
  <sheetFormatPr defaultRowHeight="15.75" outlineLevelRow="1"/>
  <cols>
    <col min="1" max="1" width="5.88671875" style="679" customWidth="1"/>
    <col min="2" max="2" width="46.88671875" style="679" customWidth="1"/>
    <col min="3" max="3" width="16.77734375" style="679" customWidth="1"/>
    <col min="4" max="4" width="15.77734375" style="679" customWidth="1"/>
    <col min="5" max="5" width="17.33203125" style="679" customWidth="1"/>
    <col min="6" max="256" width="9" style="679"/>
    <col min="257" max="257" width="5.88671875" style="679" customWidth="1"/>
    <col min="258" max="258" width="46.88671875" style="679" customWidth="1"/>
    <col min="259" max="259" width="16.77734375" style="679" customWidth="1"/>
    <col min="260" max="260" width="15.77734375" style="679" customWidth="1"/>
    <col min="261" max="261" width="17.33203125" style="679" customWidth="1"/>
    <col min="262" max="512" width="9" style="679"/>
    <col min="513" max="513" width="5.88671875" style="679" customWidth="1"/>
    <col min="514" max="514" width="46.88671875" style="679" customWidth="1"/>
    <col min="515" max="515" width="16.77734375" style="679" customWidth="1"/>
    <col min="516" max="516" width="15.77734375" style="679" customWidth="1"/>
    <col min="517" max="517" width="17.33203125" style="679" customWidth="1"/>
    <col min="518" max="768" width="9" style="679"/>
    <col min="769" max="769" width="5.88671875" style="679" customWidth="1"/>
    <col min="770" max="770" width="46.88671875" style="679" customWidth="1"/>
    <col min="771" max="771" width="16.77734375" style="679" customWidth="1"/>
    <col min="772" max="772" width="15.77734375" style="679" customWidth="1"/>
    <col min="773" max="773" width="17.33203125" style="679" customWidth="1"/>
    <col min="774" max="1024" width="9" style="679"/>
    <col min="1025" max="1025" width="5.88671875" style="679" customWidth="1"/>
    <col min="1026" max="1026" width="46.88671875" style="679" customWidth="1"/>
    <col min="1027" max="1027" width="16.77734375" style="679" customWidth="1"/>
    <col min="1028" max="1028" width="15.77734375" style="679" customWidth="1"/>
    <col min="1029" max="1029" width="17.33203125" style="679" customWidth="1"/>
    <col min="1030" max="1280" width="9" style="679"/>
    <col min="1281" max="1281" width="5.88671875" style="679" customWidth="1"/>
    <col min="1282" max="1282" width="46.88671875" style="679" customWidth="1"/>
    <col min="1283" max="1283" width="16.77734375" style="679" customWidth="1"/>
    <col min="1284" max="1284" width="15.77734375" style="679" customWidth="1"/>
    <col min="1285" max="1285" width="17.33203125" style="679" customWidth="1"/>
    <col min="1286" max="1536" width="9" style="679"/>
    <col min="1537" max="1537" width="5.88671875" style="679" customWidth="1"/>
    <col min="1538" max="1538" width="46.88671875" style="679" customWidth="1"/>
    <col min="1539" max="1539" width="16.77734375" style="679" customWidth="1"/>
    <col min="1540" max="1540" width="15.77734375" style="679" customWidth="1"/>
    <col min="1541" max="1541" width="17.33203125" style="679" customWidth="1"/>
    <col min="1542" max="1792" width="9" style="679"/>
    <col min="1793" max="1793" width="5.88671875" style="679" customWidth="1"/>
    <col min="1794" max="1794" width="46.88671875" style="679" customWidth="1"/>
    <col min="1795" max="1795" width="16.77734375" style="679" customWidth="1"/>
    <col min="1796" max="1796" width="15.77734375" style="679" customWidth="1"/>
    <col min="1797" max="1797" width="17.33203125" style="679" customWidth="1"/>
    <col min="1798" max="2048" width="9" style="679"/>
    <col min="2049" max="2049" width="5.88671875" style="679" customWidth="1"/>
    <col min="2050" max="2050" width="46.88671875" style="679" customWidth="1"/>
    <col min="2051" max="2051" width="16.77734375" style="679" customWidth="1"/>
    <col min="2052" max="2052" width="15.77734375" style="679" customWidth="1"/>
    <col min="2053" max="2053" width="17.33203125" style="679" customWidth="1"/>
    <col min="2054" max="2304" width="9" style="679"/>
    <col min="2305" max="2305" width="5.88671875" style="679" customWidth="1"/>
    <col min="2306" max="2306" width="46.88671875" style="679" customWidth="1"/>
    <col min="2307" max="2307" width="16.77734375" style="679" customWidth="1"/>
    <col min="2308" max="2308" width="15.77734375" style="679" customWidth="1"/>
    <col min="2309" max="2309" width="17.33203125" style="679" customWidth="1"/>
    <col min="2310" max="2560" width="9" style="679"/>
    <col min="2561" max="2561" width="5.88671875" style="679" customWidth="1"/>
    <col min="2562" max="2562" width="46.88671875" style="679" customWidth="1"/>
    <col min="2563" max="2563" width="16.77734375" style="679" customWidth="1"/>
    <col min="2564" max="2564" width="15.77734375" style="679" customWidth="1"/>
    <col min="2565" max="2565" width="17.33203125" style="679" customWidth="1"/>
    <col min="2566" max="2816" width="9" style="679"/>
    <col min="2817" max="2817" width="5.88671875" style="679" customWidth="1"/>
    <col min="2818" max="2818" width="46.88671875" style="679" customWidth="1"/>
    <col min="2819" max="2819" width="16.77734375" style="679" customWidth="1"/>
    <col min="2820" max="2820" width="15.77734375" style="679" customWidth="1"/>
    <col min="2821" max="2821" width="17.33203125" style="679" customWidth="1"/>
    <col min="2822" max="3072" width="9" style="679"/>
    <col min="3073" max="3073" width="5.88671875" style="679" customWidth="1"/>
    <col min="3074" max="3074" width="46.88671875" style="679" customWidth="1"/>
    <col min="3075" max="3075" width="16.77734375" style="679" customWidth="1"/>
    <col min="3076" max="3076" width="15.77734375" style="679" customWidth="1"/>
    <col min="3077" max="3077" width="17.33203125" style="679" customWidth="1"/>
    <col min="3078" max="3328" width="9" style="679"/>
    <col min="3329" max="3329" width="5.88671875" style="679" customWidth="1"/>
    <col min="3330" max="3330" width="46.88671875" style="679" customWidth="1"/>
    <col min="3331" max="3331" width="16.77734375" style="679" customWidth="1"/>
    <col min="3332" max="3332" width="15.77734375" style="679" customWidth="1"/>
    <col min="3333" max="3333" width="17.33203125" style="679" customWidth="1"/>
    <col min="3334" max="3584" width="9" style="679"/>
    <col min="3585" max="3585" width="5.88671875" style="679" customWidth="1"/>
    <col min="3586" max="3586" width="46.88671875" style="679" customWidth="1"/>
    <col min="3587" max="3587" width="16.77734375" style="679" customWidth="1"/>
    <col min="3588" max="3588" width="15.77734375" style="679" customWidth="1"/>
    <col min="3589" max="3589" width="17.33203125" style="679" customWidth="1"/>
    <col min="3590" max="3840" width="9" style="679"/>
    <col min="3841" max="3841" width="5.88671875" style="679" customWidth="1"/>
    <col min="3842" max="3842" width="46.88671875" style="679" customWidth="1"/>
    <col min="3843" max="3843" width="16.77734375" style="679" customWidth="1"/>
    <col min="3844" max="3844" width="15.77734375" style="679" customWidth="1"/>
    <col min="3845" max="3845" width="17.33203125" style="679" customWidth="1"/>
    <col min="3846" max="4096" width="9" style="679"/>
    <col min="4097" max="4097" width="5.88671875" style="679" customWidth="1"/>
    <col min="4098" max="4098" width="46.88671875" style="679" customWidth="1"/>
    <col min="4099" max="4099" width="16.77734375" style="679" customWidth="1"/>
    <col min="4100" max="4100" width="15.77734375" style="679" customWidth="1"/>
    <col min="4101" max="4101" width="17.33203125" style="679" customWidth="1"/>
    <col min="4102" max="4352" width="9" style="679"/>
    <col min="4353" max="4353" width="5.88671875" style="679" customWidth="1"/>
    <col min="4354" max="4354" width="46.88671875" style="679" customWidth="1"/>
    <col min="4355" max="4355" width="16.77734375" style="679" customWidth="1"/>
    <col min="4356" max="4356" width="15.77734375" style="679" customWidth="1"/>
    <col min="4357" max="4357" width="17.33203125" style="679" customWidth="1"/>
    <col min="4358" max="4608" width="9" style="679"/>
    <col min="4609" max="4609" width="5.88671875" style="679" customWidth="1"/>
    <col min="4610" max="4610" width="46.88671875" style="679" customWidth="1"/>
    <col min="4611" max="4611" width="16.77734375" style="679" customWidth="1"/>
    <col min="4612" max="4612" width="15.77734375" style="679" customWidth="1"/>
    <col min="4613" max="4613" width="17.33203125" style="679" customWidth="1"/>
    <col min="4614" max="4864" width="9" style="679"/>
    <col min="4865" max="4865" width="5.88671875" style="679" customWidth="1"/>
    <col min="4866" max="4866" width="46.88671875" style="679" customWidth="1"/>
    <col min="4867" max="4867" width="16.77734375" style="679" customWidth="1"/>
    <col min="4868" max="4868" width="15.77734375" style="679" customWidth="1"/>
    <col min="4869" max="4869" width="17.33203125" style="679" customWidth="1"/>
    <col min="4870" max="5120" width="9" style="679"/>
    <col min="5121" max="5121" width="5.88671875" style="679" customWidth="1"/>
    <col min="5122" max="5122" width="46.88671875" style="679" customWidth="1"/>
    <col min="5123" max="5123" width="16.77734375" style="679" customWidth="1"/>
    <col min="5124" max="5124" width="15.77734375" style="679" customWidth="1"/>
    <col min="5125" max="5125" width="17.33203125" style="679" customWidth="1"/>
    <col min="5126" max="5376" width="9" style="679"/>
    <col min="5377" max="5377" width="5.88671875" style="679" customWidth="1"/>
    <col min="5378" max="5378" width="46.88671875" style="679" customWidth="1"/>
    <col min="5379" max="5379" width="16.77734375" style="679" customWidth="1"/>
    <col min="5380" max="5380" width="15.77734375" style="679" customWidth="1"/>
    <col min="5381" max="5381" width="17.33203125" style="679" customWidth="1"/>
    <col min="5382" max="5632" width="9" style="679"/>
    <col min="5633" max="5633" width="5.88671875" style="679" customWidth="1"/>
    <col min="5634" max="5634" width="46.88671875" style="679" customWidth="1"/>
    <col min="5635" max="5635" width="16.77734375" style="679" customWidth="1"/>
    <col min="5636" max="5636" width="15.77734375" style="679" customWidth="1"/>
    <col min="5637" max="5637" width="17.33203125" style="679" customWidth="1"/>
    <col min="5638" max="5888" width="9" style="679"/>
    <col min="5889" max="5889" width="5.88671875" style="679" customWidth="1"/>
    <col min="5890" max="5890" width="46.88671875" style="679" customWidth="1"/>
    <col min="5891" max="5891" width="16.77734375" style="679" customWidth="1"/>
    <col min="5892" max="5892" width="15.77734375" style="679" customWidth="1"/>
    <col min="5893" max="5893" width="17.33203125" style="679" customWidth="1"/>
    <col min="5894" max="6144" width="9" style="679"/>
    <col min="6145" max="6145" width="5.88671875" style="679" customWidth="1"/>
    <col min="6146" max="6146" width="46.88671875" style="679" customWidth="1"/>
    <col min="6147" max="6147" width="16.77734375" style="679" customWidth="1"/>
    <col min="6148" max="6148" width="15.77734375" style="679" customWidth="1"/>
    <col min="6149" max="6149" width="17.33203125" style="679" customWidth="1"/>
    <col min="6150" max="6400" width="9" style="679"/>
    <col min="6401" max="6401" width="5.88671875" style="679" customWidth="1"/>
    <col min="6402" max="6402" width="46.88671875" style="679" customWidth="1"/>
    <col min="6403" max="6403" width="16.77734375" style="679" customWidth="1"/>
    <col min="6404" max="6404" width="15.77734375" style="679" customWidth="1"/>
    <col min="6405" max="6405" width="17.33203125" style="679" customWidth="1"/>
    <col min="6406" max="6656" width="9" style="679"/>
    <col min="6657" max="6657" width="5.88671875" style="679" customWidth="1"/>
    <col min="6658" max="6658" width="46.88671875" style="679" customWidth="1"/>
    <col min="6659" max="6659" width="16.77734375" style="679" customWidth="1"/>
    <col min="6660" max="6660" width="15.77734375" style="679" customWidth="1"/>
    <col min="6661" max="6661" width="17.33203125" style="679" customWidth="1"/>
    <col min="6662" max="6912" width="9" style="679"/>
    <col min="6913" max="6913" width="5.88671875" style="679" customWidth="1"/>
    <col min="6914" max="6914" width="46.88671875" style="679" customWidth="1"/>
    <col min="6915" max="6915" width="16.77734375" style="679" customWidth="1"/>
    <col min="6916" max="6916" width="15.77734375" style="679" customWidth="1"/>
    <col min="6917" max="6917" width="17.33203125" style="679" customWidth="1"/>
    <col min="6918" max="7168" width="9" style="679"/>
    <col min="7169" max="7169" width="5.88671875" style="679" customWidth="1"/>
    <col min="7170" max="7170" width="46.88671875" style="679" customWidth="1"/>
    <col min="7171" max="7171" width="16.77734375" style="679" customWidth="1"/>
    <col min="7172" max="7172" width="15.77734375" style="679" customWidth="1"/>
    <col min="7173" max="7173" width="17.33203125" style="679" customWidth="1"/>
    <col min="7174" max="7424" width="9" style="679"/>
    <col min="7425" max="7425" width="5.88671875" style="679" customWidth="1"/>
    <col min="7426" max="7426" width="46.88671875" style="679" customWidth="1"/>
    <col min="7427" max="7427" width="16.77734375" style="679" customWidth="1"/>
    <col min="7428" max="7428" width="15.77734375" style="679" customWidth="1"/>
    <col min="7429" max="7429" width="17.33203125" style="679" customWidth="1"/>
    <col min="7430" max="7680" width="9" style="679"/>
    <col min="7681" max="7681" width="5.88671875" style="679" customWidth="1"/>
    <col min="7682" max="7682" width="46.88671875" style="679" customWidth="1"/>
    <col min="7683" max="7683" width="16.77734375" style="679" customWidth="1"/>
    <col min="7684" max="7684" width="15.77734375" style="679" customWidth="1"/>
    <col min="7685" max="7685" width="17.33203125" style="679" customWidth="1"/>
    <col min="7686" max="7936" width="9" style="679"/>
    <col min="7937" max="7937" width="5.88671875" style="679" customWidth="1"/>
    <col min="7938" max="7938" width="46.88671875" style="679" customWidth="1"/>
    <col min="7939" max="7939" width="16.77734375" style="679" customWidth="1"/>
    <col min="7940" max="7940" width="15.77734375" style="679" customWidth="1"/>
    <col min="7941" max="7941" width="17.33203125" style="679" customWidth="1"/>
    <col min="7942" max="8192" width="9" style="679"/>
    <col min="8193" max="8193" width="5.88671875" style="679" customWidth="1"/>
    <col min="8194" max="8194" width="46.88671875" style="679" customWidth="1"/>
    <col min="8195" max="8195" width="16.77734375" style="679" customWidth="1"/>
    <col min="8196" max="8196" width="15.77734375" style="679" customWidth="1"/>
    <col min="8197" max="8197" width="17.33203125" style="679" customWidth="1"/>
    <col min="8198" max="8448" width="9" style="679"/>
    <col min="8449" max="8449" width="5.88671875" style="679" customWidth="1"/>
    <col min="8450" max="8450" width="46.88671875" style="679" customWidth="1"/>
    <col min="8451" max="8451" width="16.77734375" style="679" customWidth="1"/>
    <col min="8452" max="8452" width="15.77734375" style="679" customWidth="1"/>
    <col min="8453" max="8453" width="17.33203125" style="679" customWidth="1"/>
    <col min="8454" max="8704" width="9" style="679"/>
    <col min="8705" max="8705" width="5.88671875" style="679" customWidth="1"/>
    <col min="8706" max="8706" width="46.88671875" style="679" customWidth="1"/>
    <col min="8707" max="8707" width="16.77734375" style="679" customWidth="1"/>
    <col min="8708" max="8708" width="15.77734375" style="679" customWidth="1"/>
    <col min="8709" max="8709" width="17.33203125" style="679" customWidth="1"/>
    <col min="8710" max="8960" width="9" style="679"/>
    <col min="8961" max="8961" width="5.88671875" style="679" customWidth="1"/>
    <col min="8962" max="8962" width="46.88671875" style="679" customWidth="1"/>
    <col min="8963" max="8963" width="16.77734375" style="679" customWidth="1"/>
    <col min="8964" max="8964" width="15.77734375" style="679" customWidth="1"/>
    <col min="8965" max="8965" width="17.33203125" style="679" customWidth="1"/>
    <col min="8966" max="9216" width="9" style="679"/>
    <col min="9217" max="9217" width="5.88671875" style="679" customWidth="1"/>
    <col min="9218" max="9218" width="46.88671875" style="679" customWidth="1"/>
    <col min="9219" max="9219" width="16.77734375" style="679" customWidth="1"/>
    <col min="9220" max="9220" width="15.77734375" style="679" customWidth="1"/>
    <col min="9221" max="9221" width="17.33203125" style="679" customWidth="1"/>
    <col min="9222" max="9472" width="9" style="679"/>
    <col min="9473" max="9473" width="5.88671875" style="679" customWidth="1"/>
    <col min="9474" max="9474" width="46.88671875" style="679" customWidth="1"/>
    <col min="9475" max="9475" width="16.77734375" style="679" customWidth="1"/>
    <col min="9476" max="9476" width="15.77734375" style="679" customWidth="1"/>
    <col min="9477" max="9477" width="17.33203125" style="679" customWidth="1"/>
    <col min="9478" max="9728" width="9" style="679"/>
    <col min="9729" max="9729" width="5.88671875" style="679" customWidth="1"/>
    <col min="9730" max="9730" width="46.88671875" style="679" customWidth="1"/>
    <col min="9731" max="9731" width="16.77734375" style="679" customWidth="1"/>
    <col min="9732" max="9732" width="15.77734375" style="679" customWidth="1"/>
    <col min="9733" max="9733" width="17.33203125" style="679" customWidth="1"/>
    <col min="9734" max="9984" width="9" style="679"/>
    <col min="9985" max="9985" width="5.88671875" style="679" customWidth="1"/>
    <col min="9986" max="9986" width="46.88671875" style="679" customWidth="1"/>
    <col min="9987" max="9987" width="16.77734375" style="679" customWidth="1"/>
    <col min="9988" max="9988" width="15.77734375" style="679" customWidth="1"/>
    <col min="9989" max="9989" width="17.33203125" style="679" customWidth="1"/>
    <col min="9990" max="10240" width="9" style="679"/>
    <col min="10241" max="10241" width="5.88671875" style="679" customWidth="1"/>
    <col min="10242" max="10242" width="46.88671875" style="679" customWidth="1"/>
    <col min="10243" max="10243" width="16.77734375" style="679" customWidth="1"/>
    <col min="10244" max="10244" width="15.77734375" style="679" customWidth="1"/>
    <col min="10245" max="10245" width="17.33203125" style="679" customWidth="1"/>
    <col min="10246" max="10496" width="9" style="679"/>
    <col min="10497" max="10497" width="5.88671875" style="679" customWidth="1"/>
    <col min="10498" max="10498" width="46.88671875" style="679" customWidth="1"/>
    <col min="10499" max="10499" width="16.77734375" style="679" customWidth="1"/>
    <col min="10500" max="10500" width="15.77734375" style="679" customWidth="1"/>
    <col min="10501" max="10501" width="17.33203125" style="679" customWidth="1"/>
    <col min="10502" max="10752" width="9" style="679"/>
    <col min="10753" max="10753" width="5.88671875" style="679" customWidth="1"/>
    <col min="10754" max="10754" width="46.88671875" style="679" customWidth="1"/>
    <col min="10755" max="10755" width="16.77734375" style="679" customWidth="1"/>
    <col min="10756" max="10756" width="15.77734375" style="679" customWidth="1"/>
    <col min="10757" max="10757" width="17.33203125" style="679" customWidth="1"/>
    <col min="10758" max="11008" width="9" style="679"/>
    <col min="11009" max="11009" width="5.88671875" style="679" customWidth="1"/>
    <col min="11010" max="11010" width="46.88671875" style="679" customWidth="1"/>
    <col min="11011" max="11011" width="16.77734375" style="679" customWidth="1"/>
    <col min="11012" max="11012" width="15.77734375" style="679" customWidth="1"/>
    <col min="11013" max="11013" width="17.33203125" style="679" customWidth="1"/>
    <col min="11014" max="11264" width="9" style="679"/>
    <col min="11265" max="11265" width="5.88671875" style="679" customWidth="1"/>
    <col min="11266" max="11266" width="46.88671875" style="679" customWidth="1"/>
    <col min="11267" max="11267" width="16.77734375" style="679" customWidth="1"/>
    <col min="11268" max="11268" width="15.77734375" style="679" customWidth="1"/>
    <col min="11269" max="11269" width="17.33203125" style="679" customWidth="1"/>
    <col min="11270" max="11520" width="9" style="679"/>
    <col min="11521" max="11521" width="5.88671875" style="679" customWidth="1"/>
    <col min="11522" max="11522" width="46.88671875" style="679" customWidth="1"/>
    <col min="11523" max="11523" width="16.77734375" style="679" customWidth="1"/>
    <col min="11524" max="11524" width="15.77734375" style="679" customWidth="1"/>
    <col min="11525" max="11525" width="17.33203125" style="679" customWidth="1"/>
    <col min="11526" max="11776" width="9" style="679"/>
    <col min="11777" max="11777" width="5.88671875" style="679" customWidth="1"/>
    <col min="11778" max="11778" width="46.88671875" style="679" customWidth="1"/>
    <col min="11779" max="11779" width="16.77734375" style="679" customWidth="1"/>
    <col min="11780" max="11780" width="15.77734375" style="679" customWidth="1"/>
    <col min="11781" max="11781" width="17.33203125" style="679" customWidth="1"/>
    <col min="11782" max="12032" width="9" style="679"/>
    <col min="12033" max="12033" width="5.88671875" style="679" customWidth="1"/>
    <col min="12034" max="12034" width="46.88671875" style="679" customWidth="1"/>
    <col min="12035" max="12035" width="16.77734375" style="679" customWidth="1"/>
    <col min="12036" max="12036" width="15.77734375" style="679" customWidth="1"/>
    <col min="12037" max="12037" width="17.33203125" style="679" customWidth="1"/>
    <col min="12038" max="12288" width="9" style="679"/>
    <col min="12289" max="12289" width="5.88671875" style="679" customWidth="1"/>
    <col min="12290" max="12290" width="46.88671875" style="679" customWidth="1"/>
    <col min="12291" max="12291" width="16.77734375" style="679" customWidth="1"/>
    <col min="12292" max="12292" width="15.77734375" style="679" customWidth="1"/>
    <col min="12293" max="12293" width="17.33203125" style="679" customWidth="1"/>
    <col min="12294" max="12544" width="9" style="679"/>
    <col min="12545" max="12545" width="5.88671875" style="679" customWidth="1"/>
    <col min="12546" max="12546" width="46.88671875" style="679" customWidth="1"/>
    <col min="12547" max="12547" width="16.77734375" style="679" customWidth="1"/>
    <col min="12548" max="12548" width="15.77734375" style="679" customWidth="1"/>
    <col min="12549" max="12549" width="17.33203125" style="679" customWidth="1"/>
    <col min="12550" max="12800" width="9" style="679"/>
    <col min="12801" max="12801" width="5.88671875" style="679" customWidth="1"/>
    <col min="12802" max="12802" width="46.88671875" style="679" customWidth="1"/>
    <col min="12803" max="12803" width="16.77734375" style="679" customWidth="1"/>
    <col min="12804" max="12804" width="15.77734375" style="679" customWidth="1"/>
    <col min="12805" max="12805" width="17.33203125" style="679" customWidth="1"/>
    <col min="12806" max="13056" width="9" style="679"/>
    <col min="13057" max="13057" width="5.88671875" style="679" customWidth="1"/>
    <col min="13058" max="13058" width="46.88671875" style="679" customWidth="1"/>
    <col min="13059" max="13059" width="16.77734375" style="679" customWidth="1"/>
    <col min="13060" max="13060" width="15.77734375" style="679" customWidth="1"/>
    <col min="13061" max="13061" width="17.33203125" style="679" customWidth="1"/>
    <col min="13062" max="13312" width="9" style="679"/>
    <col min="13313" max="13313" width="5.88671875" style="679" customWidth="1"/>
    <col min="13314" max="13314" width="46.88671875" style="679" customWidth="1"/>
    <col min="13315" max="13315" width="16.77734375" style="679" customWidth="1"/>
    <col min="13316" max="13316" width="15.77734375" style="679" customWidth="1"/>
    <col min="13317" max="13317" width="17.33203125" style="679" customWidth="1"/>
    <col min="13318" max="13568" width="9" style="679"/>
    <col min="13569" max="13569" width="5.88671875" style="679" customWidth="1"/>
    <col min="13570" max="13570" width="46.88671875" style="679" customWidth="1"/>
    <col min="13571" max="13571" width="16.77734375" style="679" customWidth="1"/>
    <col min="13572" max="13572" width="15.77734375" style="679" customWidth="1"/>
    <col min="13573" max="13573" width="17.33203125" style="679" customWidth="1"/>
    <col min="13574" max="13824" width="9" style="679"/>
    <col min="13825" max="13825" width="5.88671875" style="679" customWidth="1"/>
    <col min="13826" max="13826" width="46.88671875" style="679" customWidth="1"/>
    <col min="13827" max="13827" width="16.77734375" style="679" customWidth="1"/>
    <col min="13828" max="13828" width="15.77734375" style="679" customWidth="1"/>
    <col min="13829" max="13829" width="17.33203125" style="679" customWidth="1"/>
    <col min="13830" max="14080" width="9" style="679"/>
    <col min="14081" max="14081" width="5.88671875" style="679" customWidth="1"/>
    <col min="14082" max="14082" width="46.88671875" style="679" customWidth="1"/>
    <col min="14083" max="14083" width="16.77734375" style="679" customWidth="1"/>
    <col min="14084" max="14084" width="15.77734375" style="679" customWidth="1"/>
    <col min="14085" max="14085" width="17.33203125" style="679" customWidth="1"/>
    <col min="14086" max="14336" width="9" style="679"/>
    <col min="14337" max="14337" width="5.88671875" style="679" customWidth="1"/>
    <col min="14338" max="14338" width="46.88671875" style="679" customWidth="1"/>
    <col min="14339" max="14339" width="16.77734375" style="679" customWidth="1"/>
    <col min="14340" max="14340" width="15.77734375" style="679" customWidth="1"/>
    <col min="14341" max="14341" width="17.33203125" style="679" customWidth="1"/>
    <col min="14342" max="14592" width="9" style="679"/>
    <col min="14593" max="14593" width="5.88671875" style="679" customWidth="1"/>
    <col min="14594" max="14594" width="46.88671875" style="679" customWidth="1"/>
    <col min="14595" max="14595" width="16.77734375" style="679" customWidth="1"/>
    <col min="14596" max="14596" width="15.77734375" style="679" customWidth="1"/>
    <col min="14597" max="14597" width="17.33203125" style="679" customWidth="1"/>
    <col min="14598" max="14848" width="9" style="679"/>
    <col min="14849" max="14849" width="5.88671875" style="679" customWidth="1"/>
    <col min="14850" max="14850" width="46.88671875" style="679" customWidth="1"/>
    <col min="14851" max="14851" width="16.77734375" style="679" customWidth="1"/>
    <col min="14852" max="14852" width="15.77734375" style="679" customWidth="1"/>
    <col min="14853" max="14853" width="17.33203125" style="679" customWidth="1"/>
    <col min="14854" max="15104" width="9" style="679"/>
    <col min="15105" max="15105" width="5.88671875" style="679" customWidth="1"/>
    <col min="15106" max="15106" width="46.88671875" style="679" customWidth="1"/>
    <col min="15107" max="15107" width="16.77734375" style="679" customWidth="1"/>
    <col min="15108" max="15108" width="15.77734375" style="679" customWidth="1"/>
    <col min="15109" max="15109" width="17.33203125" style="679" customWidth="1"/>
    <col min="15110" max="15360" width="9" style="679"/>
    <col min="15361" max="15361" width="5.88671875" style="679" customWidth="1"/>
    <col min="15362" max="15362" width="46.88671875" style="679" customWidth="1"/>
    <col min="15363" max="15363" width="16.77734375" style="679" customWidth="1"/>
    <col min="15364" max="15364" width="15.77734375" style="679" customWidth="1"/>
    <col min="15365" max="15365" width="17.33203125" style="679" customWidth="1"/>
    <col min="15366" max="15616" width="9" style="679"/>
    <col min="15617" max="15617" width="5.88671875" style="679" customWidth="1"/>
    <col min="15618" max="15618" width="46.88671875" style="679" customWidth="1"/>
    <col min="15619" max="15619" width="16.77734375" style="679" customWidth="1"/>
    <col min="15620" max="15620" width="15.77734375" style="679" customWidth="1"/>
    <col min="15621" max="15621" width="17.33203125" style="679" customWidth="1"/>
    <col min="15622" max="15872" width="9" style="679"/>
    <col min="15873" max="15873" width="5.88671875" style="679" customWidth="1"/>
    <col min="15874" max="15874" width="46.88671875" style="679" customWidth="1"/>
    <col min="15875" max="15875" width="16.77734375" style="679" customWidth="1"/>
    <col min="15876" max="15876" width="15.77734375" style="679" customWidth="1"/>
    <col min="15877" max="15877" width="17.33203125" style="679" customWidth="1"/>
    <col min="15878" max="16128" width="9" style="679"/>
    <col min="16129" max="16129" width="5.88671875" style="679" customWidth="1"/>
    <col min="16130" max="16130" width="46.88671875" style="679" customWidth="1"/>
    <col min="16131" max="16131" width="16.77734375" style="679" customWidth="1"/>
    <col min="16132" max="16132" width="15.77734375" style="679" customWidth="1"/>
    <col min="16133" max="16133" width="17.33203125" style="679" customWidth="1"/>
    <col min="16134" max="16384" width="9" style="679"/>
  </cols>
  <sheetData>
    <row r="1" spans="1:12" ht="27.75" customHeight="1">
      <c r="A1" s="677"/>
      <c r="B1" s="678"/>
      <c r="D1" s="680"/>
      <c r="E1" s="681" t="s">
        <v>894</v>
      </c>
    </row>
    <row r="2" spans="1:12" ht="47.25" customHeight="1">
      <c r="A2" s="888" t="s">
        <v>895</v>
      </c>
      <c r="B2" s="888"/>
      <c r="C2" s="888"/>
      <c r="D2" s="888"/>
      <c r="E2" s="888"/>
    </row>
    <row r="3" spans="1:12" ht="30.75" customHeight="1">
      <c r="A3" s="845" t="s">
        <v>586</v>
      </c>
      <c r="B3" s="845"/>
      <c r="C3" s="845"/>
      <c r="D3" s="845"/>
      <c r="E3" s="845"/>
    </row>
    <row r="4" spans="1:12" ht="18.75" customHeight="1">
      <c r="D4" s="682"/>
      <c r="E4" s="683" t="s">
        <v>0</v>
      </c>
      <c r="F4" s="277"/>
      <c r="G4" s="277"/>
      <c r="H4" s="277"/>
      <c r="I4" s="277"/>
      <c r="J4" s="277"/>
      <c r="K4" s="277"/>
      <c r="L4" s="277"/>
    </row>
    <row r="5" spans="1:12" ht="80.25" customHeight="1">
      <c r="A5" s="101" t="s">
        <v>78</v>
      </c>
      <c r="B5" s="101" t="s">
        <v>2</v>
      </c>
      <c r="C5" s="684" t="s">
        <v>884</v>
      </c>
      <c r="D5" s="101" t="s">
        <v>463</v>
      </c>
      <c r="E5" s="684" t="s">
        <v>26</v>
      </c>
    </row>
    <row r="6" spans="1:12" s="685" customFormat="1" ht="27.6" customHeight="1">
      <c r="A6" s="101" t="s">
        <v>4</v>
      </c>
      <c r="B6" s="101" t="s">
        <v>5</v>
      </c>
      <c r="C6" s="101">
        <v>1</v>
      </c>
      <c r="D6" s="101">
        <v>2</v>
      </c>
      <c r="E6" s="101" t="s">
        <v>896</v>
      </c>
    </row>
    <row r="7" spans="1:12" s="690" customFormat="1" ht="33.950000000000003" customHeight="1">
      <c r="A7" s="686"/>
      <c r="B7" s="686" t="s">
        <v>30</v>
      </c>
      <c r="C7" s="687">
        <v>587019.16</v>
      </c>
      <c r="D7" s="687">
        <f>D8+D13+D14+D15+D18+D19+D20+D35+D39</f>
        <v>0</v>
      </c>
      <c r="E7" s="688">
        <f>D7/C7*100</f>
        <v>0</v>
      </c>
      <c r="F7" s="689"/>
    </row>
    <row r="8" spans="1:12" ht="33.950000000000003" customHeight="1">
      <c r="A8" s="691">
        <v>1</v>
      </c>
      <c r="B8" s="692" t="s">
        <v>897</v>
      </c>
      <c r="C8" s="693"/>
      <c r="D8" s="693">
        <f>D9+D10</f>
        <v>0</v>
      </c>
      <c r="E8" s="694" t="e">
        <f>D8/C8*100</f>
        <v>#DIV/0!</v>
      </c>
    </row>
    <row r="9" spans="1:12" s="698" customFormat="1" ht="33.950000000000003" customHeight="1">
      <c r="A9" s="695" t="s">
        <v>12</v>
      </c>
      <c r="B9" s="696" t="s">
        <v>898</v>
      </c>
      <c r="C9" s="697"/>
      <c r="D9" s="697"/>
      <c r="E9" s="694" t="e">
        <f t="shared" ref="E9:E40" si="0">D9/C9*100</f>
        <v>#DIV/0!</v>
      </c>
    </row>
    <row r="10" spans="1:12" s="698" customFormat="1" ht="33.950000000000003" customHeight="1">
      <c r="A10" s="699" t="s">
        <v>12</v>
      </c>
      <c r="B10" s="696" t="s">
        <v>899</v>
      </c>
      <c r="C10" s="697"/>
      <c r="D10" s="697"/>
      <c r="E10" s="694" t="e">
        <f t="shared" si="0"/>
        <v>#DIV/0!</v>
      </c>
    </row>
    <row r="11" spans="1:12" s="698" customFormat="1" ht="33.950000000000003" hidden="1" customHeight="1" outlineLevel="1">
      <c r="A11" s="700" t="s">
        <v>448</v>
      </c>
      <c r="B11" s="692" t="s">
        <v>710</v>
      </c>
      <c r="C11" s="697">
        <v>13780</v>
      </c>
      <c r="D11" s="701">
        <v>13780</v>
      </c>
      <c r="E11" s="694">
        <f t="shared" si="0"/>
        <v>100</v>
      </c>
    </row>
    <row r="12" spans="1:12" s="678" customFormat="1" ht="33.950000000000003" hidden="1" customHeight="1" outlineLevel="1">
      <c r="A12" s="700" t="s">
        <v>448</v>
      </c>
      <c r="B12" s="692" t="s">
        <v>900</v>
      </c>
      <c r="C12" s="697">
        <v>4020</v>
      </c>
      <c r="D12" s="701">
        <v>1635</v>
      </c>
      <c r="E12" s="694">
        <f t="shared" si="0"/>
        <v>40.671641791044777</v>
      </c>
    </row>
    <row r="13" spans="1:12" s="678" customFormat="1" ht="33.950000000000003" customHeight="1" collapsed="1">
      <c r="A13" s="691">
        <f>A8+1</f>
        <v>2</v>
      </c>
      <c r="B13" s="692" t="s">
        <v>901</v>
      </c>
      <c r="C13" s="693"/>
      <c r="D13" s="693"/>
      <c r="E13" s="694" t="e">
        <f t="shared" si="0"/>
        <v>#DIV/0!</v>
      </c>
    </row>
    <row r="14" spans="1:12" s="678" customFormat="1" ht="33.950000000000003" customHeight="1">
      <c r="A14" s="702">
        <f>A13+1</f>
        <v>3</v>
      </c>
      <c r="B14" s="703" t="s">
        <v>902</v>
      </c>
      <c r="C14" s="693"/>
      <c r="D14" s="704"/>
      <c r="E14" s="694" t="e">
        <f t="shared" si="0"/>
        <v>#DIV/0!</v>
      </c>
    </row>
    <row r="15" spans="1:12" s="698" customFormat="1" ht="33.950000000000003" customHeight="1">
      <c r="A15" s="691">
        <f t="shared" ref="A15:A20" si="1">A14+1</f>
        <v>4</v>
      </c>
      <c r="B15" s="692" t="s">
        <v>903</v>
      </c>
      <c r="C15" s="693"/>
      <c r="D15" s="693"/>
      <c r="E15" s="694" t="e">
        <f t="shared" si="0"/>
        <v>#DIV/0!</v>
      </c>
    </row>
    <row r="16" spans="1:12" s="698" customFormat="1" ht="33.950000000000003" hidden="1" customHeight="1" outlineLevel="1">
      <c r="A16" s="691" t="s">
        <v>12</v>
      </c>
      <c r="B16" s="692" t="s">
        <v>904</v>
      </c>
      <c r="C16" s="697"/>
      <c r="D16" s="693"/>
      <c r="E16" s="694" t="e">
        <f t="shared" si="0"/>
        <v>#DIV/0!</v>
      </c>
    </row>
    <row r="17" spans="1:5" s="698" customFormat="1" ht="33.950000000000003" hidden="1" customHeight="1" outlineLevel="1">
      <c r="A17" s="691" t="s">
        <v>12</v>
      </c>
      <c r="B17" s="692" t="s">
        <v>905</v>
      </c>
      <c r="C17" s="697"/>
      <c r="D17" s="693"/>
      <c r="E17" s="694" t="e">
        <f t="shared" si="0"/>
        <v>#DIV/0!</v>
      </c>
    </row>
    <row r="18" spans="1:5" s="698" customFormat="1" ht="33.950000000000003" customHeight="1" collapsed="1">
      <c r="A18" s="691">
        <f>A15+1</f>
        <v>5</v>
      </c>
      <c r="B18" s="692" t="s">
        <v>906</v>
      </c>
      <c r="C18" s="693"/>
      <c r="D18" s="693"/>
      <c r="E18" s="694" t="e">
        <f t="shared" si="0"/>
        <v>#DIV/0!</v>
      </c>
    </row>
    <row r="19" spans="1:5" s="698" customFormat="1" ht="33.950000000000003" customHeight="1">
      <c r="A19" s="691">
        <f t="shared" si="1"/>
        <v>6</v>
      </c>
      <c r="B19" s="692" t="s">
        <v>907</v>
      </c>
      <c r="C19" s="693"/>
      <c r="D19" s="693"/>
      <c r="E19" s="694" t="e">
        <f t="shared" si="0"/>
        <v>#DIV/0!</v>
      </c>
    </row>
    <row r="20" spans="1:5" s="698" customFormat="1" ht="33.950000000000003" customHeight="1">
      <c r="A20" s="691">
        <f t="shared" si="1"/>
        <v>7</v>
      </c>
      <c r="B20" s="692" t="s">
        <v>908</v>
      </c>
      <c r="C20" s="693"/>
      <c r="D20" s="693"/>
      <c r="E20" s="694" t="e">
        <f t="shared" si="0"/>
        <v>#DIV/0!</v>
      </c>
    </row>
    <row r="21" spans="1:5" s="698" customFormat="1" ht="33.950000000000003" hidden="1" customHeight="1" outlineLevel="1">
      <c r="A21" s="695" t="s">
        <v>12</v>
      </c>
      <c r="B21" s="696" t="s">
        <v>909</v>
      </c>
      <c r="C21" s="697"/>
      <c r="D21" s="705"/>
      <c r="E21" s="694" t="e">
        <f t="shared" si="0"/>
        <v>#DIV/0!</v>
      </c>
    </row>
    <row r="22" spans="1:5" s="698" customFormat="1" ht="33.950000000000003" hidden="1" customHeight="1" outlineLevel="1">
      <c r="A22" s="695" t="s">
        <v>12</v>
      </c>
      <c r="B22" s="696" t="s">
        <v>910</v>
      </c>
      <c r="C22" s="697"/>
      <c r="D22" s="705"/>
      <c r="E22" s="694" t="e">
        <f t="shared" si="0"/>
        <v>#DIV/0!</v>
      </c>
    </row>
    <row r="23" spans="1:5" s="698" customFormat="1" ht="33.950000000000003" hidden="1" customHeight="1" outlineLevel="1">
      <c r="A23" s="700" t="s">
        <v>12</v>
      </c>
      <c r="B23" s="692" t="s">
        <v>678</v>
      </c>
      <c r="C23" s="697"/>
      <c r="D23" s="705"/>
      <c r="E23" s="694" t="e">
        <f t="shared" si="0"/>
        <v>#DIV/0!</v>
      </c>
    </row>
    <row r="24" spans="1:5" s="698" customFormat="1" ht="33.950000000000003" hidden="1" customHeight="1" outlineLevel="1">
      <c r="A24" s="700" t="s">
        <v>448</v>
      </c>
      <c r="B24" s="692" t="s">
        <v>911</v>
      </c>
      <c r="C24" s="697"/>
      <c r="D24" s="705"/>
      <c r="E24" s="694" t="e">
        <f t="shared" si="0"/>
        <v>#DIV/0!</v>
      </c>
    </row>
    <row r="25" spans="1:5" s="698" customFormat="1" ht="33.950000000000003" hidden="1" customHeight="1" outlineLevel="1">
      <c r="A25" s="691" t="s">
        <v>448</v>
      </c>
      <c r="B25" s="692" t="s">
        <v>912</v>
      </c>
      <c r="C25" s="697"/>
      <c r="D25" s="693"/>
      <c r="E25" s="694" t="e">
        <f t="shared" si="0"/>
        <v>#DIV/0!</v>
      </c>
    </row>
    <row r="26" spans="1:5" s="698" customFormat="1" ht="33.950000000000003" hidden="1" customHeight="1" outlineLevel="1">
      <c r="A26" s="691" t="s">
        <v>448</v>
      </c>
      <c r="B26" s="692" t="s">
        <v>913</v>
      </c>
      <c r="C26" s="697"/>
      <c r="D26" s="693"/>
      <c r="E26" s="694" t="e">
        <f t="shared" si="0"/>
        <v>#DIV/0!</v>
      </c>
    </row>
    <row r="27" spans="1:5" s="698" customFormat="1" ht="33.950000000000003" hidden="1" customHeight="1" outlineLevel="1">
      <c r="A27" s="691" t="s">
        <v>448</v>
      </c>
      <c r="B27" s="692" t="s">
        <v>914</v>
      </c>
      <c r="C27" s="697"/>
      <c r="D27" s="693"/>
      <c r="E27" s="694" t="e">
        <f t="shared" si="0"/>
        <v>#DIV/0!</v>
      </c>
    </row>
    <row r="28" spans="1:5" ht="33.950000000000003" hidden="1" customHeight="1" outlineLevel="1">
      <c r="A28" s="691" t="s">
        <v>448</v>
      </c>
      <c r="B28" s="692" t="s">
        <v>915</v>
      </c>
      <c r="C28" s="697"/>
      <c r="D28" s="693"/>
      <c r="E28" s="694" t="e">
        <f t="shared" si="0"/>
        <v>#DIV/0!</v>
      </c>
    </row>
    <row r="29" spans="1:5" ht="33.950000000000003" hidden="1" customHeight="1" outlineLevel="1">
      <c r="A29" s="695" t="s">
        <v>448</v>
      </c>
      <c r="B29" s="696" t="s">
        <v>916</v>
      </c>
      <c r="C29" s="697"/>
      <c r="D29" s="705"/>
      <c r="E29" s="694" t="e">
        <f t="shared" si="0"/>
        <v>#DIV/0!</v>
      </c>
    </row>
    <row r="30" spans="1:5" s="706" customFormat="1" ht="33.950000000000003" hidden="1" customHeight="1" outlineLevel="1">
      <c r="A30" s="695" t="s">
        <v>448</v>
      </c>
      <c r="B30" s="696" t="s">
        <v>917</v>
      </c>
      <c r="C30" s="697"/>
      <c r="D30" s="705"/>
      <c r="E30" s="694" t="e">
        <f t="shared" si="0"/>
        <v>#DIV/0!</v>
      </c>
    </row>
    <row r="31" spans="1:5" ht="33.950000000000003" hidden="1" customHeight="1" outlineLevel="1">
      <c r="A31" s="700" t="s">
        <v>448</v>
      </c>
      <c r="B31" s="692" t="s">
        <v>835</v>
      </c>
      <c r="C31" s="697"/>
      <c r="D31" s="705"/>
      <c r="E31" s="694" t="e">
        <f t="shared" si="0"/>
        <v>#DIV/0!</v>
      </c>
    </row>
    <row r="32" spans="1:5" ht="33.950000000000003" hidden="1" customHeight="1" outlineLevel="1">
      <c r="A32" s="700" t="s">
        <v>12</v>
      </c>
      <c r="B32" s="692" t="s">
        <v>918</v>
      </c>
      <c r="C32" s="697"/>
      <c r="D32" s="705"/>
      <c r="E32" s="694" t="e">
        <f t="shared" si="0"/>
        <v>#DIV/0!</v>
      </c>
    </row>
    <row r="33" spans="1:5" ht="33.950000000000003" hidden="1" customHeight="1" outlineLevel="1">
      <c r="A33" s="691" t="s">
        <v>12</v>
      </c>
      <c r="B33" s="692" t="s">
        <v>843</v>
      </c>
      <c r="C33" s="697"/>
      <c r="D33" s="693"/>
      <c r="E33" s="694" t="e">
        <f t="shared" si="0"/>
        <v>#DIV/0!</v>
      </c>
    </row>
    <row r="34" spans="1:5" ht="33.950000000000003" hidden="1" customHeight="1" outlineLevel="1">
      <c r="A34" s="24" t="s">
        <v>448</v>
      </c>
      <c r="B34" s="40" t="s">
        <v>919</v>
      </c>
      <c r="C34" s="697"/>
      <c r="D34" s="693"/>
      <c r="E34" s="694" t="e">
        <f t="shared" si="0"/>
        <v>#DIV/0!</v>
      </c>
    </row>
    <row r="35" spans="1:5" ht="33.950000000000003" customHeight="1" collapsed="1">
      <c r="A35" s="691">
        <v>8</v>
      </c>
      <c r="B35" s="692" t="s">
        <v>920</v>
      </c>
      <c r="C35" s="693"/>
      <c r="D35" s="693"/>
      <c r="E35" s="694" t="e">
        <f t="shared" si="0"/>
        <v>#DIV/0!</v>
      </c>
    </row>
    <row r="36" spans="1:5" ht="33.950000000000003" hidden="1" customHeight="1" outlineLevel="1">
      <c r="A36" s="700" t="s">
        <v>12</v>
      </c>
      <c r="B36" s="707" t="s">
        <v>921</v>
      </c>
      <c r="C36" s="697"/>
      <c r="D36" s="701"/>
      <c r="E36" s="694" t="e">
        <f t="shared" si="0"/>
        <v>#DIV/0!</v>
      </c>
    </row>
    <row r="37" spans="1:5" ht="33.950000000000003" hidden="1" customHeight="1" outlineLevel="1">
      <c r="A37" s="24" t="s">
        <v>12</v>
      </c>
      <c r="B37" s="40" t="s">
        <v>922</v>
      </c>
      <c r="C37" s="697"/>
      <c r="D37" s="708"/>
      <c r="E37" s="694" t="e">
        <f t="shared" si="0"/>
        <v>#DIV/0!</v>
      </c>
    </row>
    <row r="38" spans="1:5" ht="33.950000000000003" hidden="1" customHeight="1" outlineLevel="1">
      <c r="A38" s="24" t="s">
        <v>12</v>
      </c>
      <c r="B38" s="40" t="s">
        <v>923</v>
      </c>
      <c r="C38" s="697"/>
      <c r="D38" s="708"/>
      <c r="E38" s="694" t="e">
        <f t="shared" si="0"/>
        <v>#DIV/0!</v>
      </c>
    </row>
    <row r="39" spans="1:5" ht="33.950000000000003" customHeight="1" collapsed="1">
      <c r="A39" s="691">
        <v>9</v>
      </c>
      <c r="B39" s="692" t="s">
        <v>924</v>
      </c>
      <c r="C39" s="693"/>
      <c r="D39" s="693"/>
      <c r="E39" s="694" t="e">
        <f t="shared" si="0"/>
        <v>#DIV/0!</v>
      </c>
    </row>
    <row r="40" spans="1:5" ht="33.950000000000003" hidden="1" customHeight="1" outlineLevel="1">
      <c r="A40" s="691" t="s">
        <v>12</v>
      </c>
      <c r="B40" s="692" t="s">
        <v>925</v>
      </c>
      <c r="C40" s="708">
        <v>3600</v>
      </c>
      <c r="D40" s="708">
        <v>3600</v>
      </c>
      <c r="E40" s="694">
        <f t="shared" si="0"/>
        <v>100</v>
      </c>
    </row>
    <row r="41" spans="1:5" ht="33.950000000000003" customHeight="1" collapsed="1">
      <c r="A41" s="709"/>
      <c r="B41" s="710"/>
      <c r="C41" s="711"/>
      <c r="D41" s="712"/>
      <c r="E41" s="712"/>
    </row>
  </sheetData>
  <mergeCells count="2">
    <mergeCell ref="A2:E2"/>
    <mergeCell ref="A3:E3"/>
  </mergeCells>
  <printOptions horizontalCentered="1"/>
  <pageMargins left="0.42" right="0.27559055118110198" top="0.73" bottom="0.61" header="0.44" footer="0.44"/>
  <pageSetup paperSize="9" scale="88" orientation="portrait" r:id="rId1"/>
  <headerFooter alignWithMargins="0">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49"/>
  <sheetViews>
    <sheetView showZeros="0" zoomScaleNormal="100" workbookViewId="0">
      <selection activeCell="A5" sqref="A5"/>
    </sheetView>
  </sheetViews>
  <sheetFormatPr defaultRowHeight="15.75"/>
  <cols>
    <col min="1" max="1" width="6.33203125" style="6" customWidth="1"/>
    <col min="2" max="2" width="48" style="6" customWidth="1"/>
    <col min="3" max="7" width="11.88671875" style="6" customWidth="1"/>
    <col min="8" max="247" width="9" style="6"/>
    <col min="248" max="248" width="5.109375" style="6" customWidth="1"/>
    <col min="249" max="249" width="62.44140625" style="6" customWidth="1"/>
    <col min="250" max="254" width="11.88671875" style="6" customWidth="1"/>
    <col min="255" max="255" width="9" style="6"/>
    <col min="256" max="260" width="11.6640625" style="6" customWidth="1"/>
    <col min="261" max="503" width="9" style="6"/>
    <col min="504" max="504" width="5.109375" style="6" customWidth="1"/>
    <col min="505" max="505" width="62.44140625" style="6" customWidth="1"/>
    <col min="506" max="510" width="11.88671875" style="6" customWidth="1"/>
    <col min="511" max="511" width="9" style="6"/>
    <col min="512" max="516" width="11.6640625" style="6" customWidth="1"/>
    <col min="517" max="759" width="9" style="6"/>
    <col min="760" max="760" width="5.109375" style="6" customWidth="1"/>
    <col min="761" max="761" width="62.44140625" style="6" customWidth="1"/>
    <col min="762" max="766" width="11.88671875" style="6" customWidth="1"/>
    <col min="767" max="767" width="9" style="6"/>
    <col min="768" max="772" width="11.6640625" style="6" customWidth="1"/>
    <col min="773" max="1015" width="9" style="6"/>
    <col min="1016" max="1016" width="5.109375" style="6" customWidth="1"/>
    <col min="1017" max="1017" width="62.44140625" style="6" customWidth="1"/>
    <col min="1018" max="1022" width="11.88671875" style="6" customWidth="1"/>
    <col min="1023" max="1023" width="9" style="6"/>
    <col min="1024" max="1028" width="11.6640625" style="6" customWidth="1"/>
    <col min="1029" max="1271" width="9" style="6"/>
    <col min="1272" max="1272" width="5.109375" style="6" customWidth="1"/>
    <col min="1273" max="1273" width="62.44140625" style="6" customWidth="1"/>
    <col min="1274" max="1278" width="11.88671875" style="6" customWidth="1"/>
    <col min="1279" max="1279" width="9" style="6"/>
    <col min="1280" max="1284" width="11.6640625" style="6" customWidth="1"/>
    <col min="1285" max="1527" width="9" style="6"/>
    <col min="1528" max="1528" width="5.109375" style="6" customWidth="1"/>
    <col min="1529" max="1529" width="62.44140625" style="6" customWidth="1"/>
    <col min="1530" max="1534" width="11.88671875" style="6" customWidth="1"/>
    <col min="1535" max="1535" width="9" style="6"/>
    <col min="1536" max="1540" width="11.6640625" style="6" customWidth="1"/>
    <col min="1541" max="1783" width="9" style="6"/>
    <col min="1784" max="1784" width="5.109375" style="6" customWidth="1"/>
    <col min="1785" max="1785" width="62.44140625" style="6" customWidth="1"/>
    <col min="1786" max="1790" width="11.88671875" style="6" customWidth="1"/>
    <col min="1791" max="1791" width="9" style="6"/>
    <col min="1792" max="1796" width="11.6640625" style="6" customWidth="1"/>
    <col min="1797" max="2039" width="9" style="6"/>
    <col min="2040" max="2040" width="5.109375" style="6" customWidth="1"/>
    <col min="2041" max="2041" width="62.44140625" style="6" customWidth="1"/>
    <col min="2042" max="2046" width="11.88671875" style="6" customWidth="1"/>
    <col min="2047" max="2047" width="9" style="6"/>
    <col min="2048" max="2052" width="11.6640625" style="6" customWidth="1"/>
    <col min="2053" max="2295" width="9" style="6"/>
    <col min="2296" max="2296" width="5.109375" style="6" customWidth="1"/>
    <col min="2297" max="2297" width="62.44140625" style="6" customWidth="1"/>
    <col min="2298" max="2302" width="11.88671875" style="6" customWidth="1"/>
    <col min="2303" max="2303" width="9" style="6"/>
    <col min="2304" max="2308" width="11.6640625" style="6" customWidth="1"/>
    <col min="2309" max="2551" width="9" style="6"/>
    <col min="2552" max="2552" width="5.109375" style="6" customWidth="1"/>
    <col min="2553" max="2553" width="62.44140625" style="6" customWidth="1"/>
    <col min="2554" max="2558" width="11.88671875" style="6" customWidth="1"/>
    <col min="2559" max="2559" width="9" style="6"/>
    <col min="2560" max="2564" width="11.6640625" style="6" customWidth="1"/>
    <col min="2565" max="2807" width="9" style="6"/>
    <col min="2808" max="2808" width="5.109375" style="6" customWidth="1"/>
    <col min="2809" max="2809" width="62.44140625" style="6" customWidth="1"/>
    <col min="2810" max="2814" width="11.88671875" style="6" customWidth="1"/>
    <col min="2815" max="2815" width="9" style="6"/>
    <col min="2816" max="2820" width="11.6640625" style="6" customWidth="1"/>
    <col min="2821" max="3063" width="9" style="6"/>
    <col min="3064" max="3064" width="5.109375" style="6" customWidth="1"/>
    <col min="3065" max="3065" width="62.44140625" style="6" customWidth="1"/>
    <col min="3066" max="3070" width="11.88671875" style="6" customWidth="1"/>
    <col min="3071" max="3071" width="9" style="6"/>
    <col min="3072" max="3076" width="11.6640625" style="6" customWidth="1"/>
    <col min="3077" max="3319" width="9" style="6"/>
    <col min="3320" max="3320" width="5.109375" style="6" customWidth="1"/>
    <col min="3321" max="3321" width="62.44140625" style="6" customWidth="1"/>
    <col min="3322" max="3326" width="11.88671875" style="6" customWidth="1"/>
    <col min="3327" max="3327" width="9" style="6"/>
    <col min="3328" max="3332" width="11.6640625" style="6" customWidth="1"/>
    <col min="3333" max="3575" width="9" style="6"/>
    <col min="3576" max="3576" width="5.109375" style="6" customWidth="1"/>
    <col min="3577" max="3577" width="62.44140625" style="6" customWidth="1"/>
    <col min="3578" max="3582" width="11.88671875" style="6" customWidth="1"/>
    <col min="3583" max="3583" width="9" style="6"/>
    <col min="3584" max="3588" width="11.6640625" style="6" customWidth="1"/>
    <col min="3589" max="3831" width="9" style="6"/>
    <col min="3832" max="3832" width="5.109375" style="6" customWidth="1"/>
    <col min="3833" max="3833" width="62.44140625" style="6" customWidth="1"/>
    <col min="3834" max="3838" width="11.88671875" style="6" customWidth="1"/>
    <col min="3839" max="3839" width="9" style="6"/>
    <col min="3840" max="3844" width="11.6640625" style="6" customWidth="1"/>
    <col min="3845" max="4087" width="9" style="6"/>
    <col min="4088" max="4088" width="5.109375" style="6" customWidth="1"/>
    <col min="4089" max="4089" width="62.44140625" style="6" customWidth="1"/>
    <col min="4090" max="4094" width="11.88671875" style="6" customWidth="1"/>
    <col min="4095" max="4095" width="9" style="6"/>
    <col min="4096" max="4100" width="11.6640625" style="6" customWidth="1"/>
    <col min="4101" max="4343" width="9" style="6"/>
    <col min="4344" max="4344" width="5.109375" style="6" customWidth="1"/>
    <col min="4345" max="4345" width="62.44140625" style="6" customWidth="1"/>
    <col min="4346" max="4350" width="11.88671875" style="6" customWidth="1"/>
    <col min="4351" max="4351" width="9" style="6"/>
    <col min="4352" max="4356" width="11.6640625" style="6" customWidth="1"/>
    <col min="4357" max="4599" width="9" style="6"/>
    <col min="4600" max="4600" width="5.109375" style="6" customWidth="1"/>
    <col min="4601" max="4601" width="62.44140625" style="6" customWidth="1"/>
    <col min="4602" max="4606" width="11.88671875" style="6" customWidth="1"/>
    <col min="4607" max="4607" width="9" style="6"/>
    <col min="4608" max="4612" width="11.6640625" style="6" customWidth="1"/>
    <col min="4613" max="4855" width="9" style="6"/>
    <col min="4856" max="4856" width="5.109375" style="6" customWidth="1"/>
    <col min="4857" max="4857" width="62.44140625" style="6" customWidth="1"/>
    <col min="4858" max="4862" width="11.88671875" style="6" customWidth="1"/>
    <col min="4863" max="4863" width="9" style="6"/>
    <col min="4864" max="4868" width="11.6640625" style="6" customWidth="1"/>
    <col min="4869" max="5111" width="9" style="6"/>
    <col min="5112" max="5112" width="5.109375" style="6" customWidth="1"/>
    <col min="5113" max="5113" width="62.44140625" style="6" customWidth="1"/>
    <col min="5114" max="5118" width="11.88671875" style="6" customWidth="1"/>
    <col min="5119" max="5119" width="9" style="6"/>
    <col min="5120" max="5124" width="11.6640625" style="6" customWidth="1"/>
    <col min="5125" max="5367" width="9" style="6"/>
    <col min="5368" max="5368" width="5.109375" style="6" customWidth="1"/>
    <col min="5369" max="5369" width="62.44140625" style="6" customWidth="1"/>
    <col min="5370" max="5374" width="11.88671875" style="6" customWidth="1"/>
    <col min="5375" max="5375" width="9" style="6"/>
    <col min="5376" max="5380" width="11.6640625" style="6" customWidth="1"/>
    <col min="5381" max="5623" width="9" style="6"/>
    <col min="5624" max="5624" width="5.109375" style="6" customWidth="1"/>
    <col min="5625" max="5625" width="62.44140625" style="6" customWidth="1"/>
    <col min="5626" max="5630" width="11.88671875" style="6" customWidth="1"/>
    <col min="5631" max="5631" width="9" style="6"/>
    <col min="5632" max="5636" width="11.6640625" style="6" customWidth="1"/>
    <col min="5637" max="5879" width="9" style="6"/>
    <col min="5880" max="5880" width="5.109375" style="6" customWidth="1"/>
    <col min="5881" max="5881" width="62.44140625" style="6" customWidth="1"/>
    <col min="5882" max="5886" width="11.88671875" style="6" customWidth="1"/>
    <col min="5887" max="5887" width="9" style="6"/>
    <col min="5888" max="5892" width="11.6640625" style="6" customWidth="1"/>
    <col min="5893" max="6135" width="9" style="6"/>
    <col min="6136" max="6136" width="5.109375" style="6" customWidth="1"/>
    <col min="6137" max="6137" width="62.44140625" style="6" customWidth="1"/>
    <col min="6138" max="6142" width="11.88671875" style="6" customWidth="1"/>
    <col min="6143" max="6143" width="9" style="6"/>
    <col min="6144" max="6148" width="11.6640625" style="6" customWidth="1"/>
    <col min="6149" max="6391" width="9" style="6"/>
    <col min="6392" max="6392" width="5.109375" style="6" customWidth="1"/>
    <col min="6393" max="6393" width="62.44140625" style="6" customWidth="1"/>
    <col min="6394" max="6398" width="11.88671875" style="6" customWidth="1"/>
    <col min="6399" max="6399" width="9" style="6"/>
    <col min="6400" max="6404" width="11.6640625" style="6" customWidth="1"/>
    <col min="6405" max="6647" width="9" style="6"/>
    <col min="6648" max="6648" width="5.109375" style="6" customWidth="1"/>
    <col min="6649" max="6649" width="62.44140625" style="6" customWidth="1"/>
    <col min="6650" max="6654" width="11.88671875" style="6" customWidth="1"/>
    <col min="6655" max="6655" width="9" style="6"/>
    <col min="6656" max="6660" width="11.6640625" style="6" customWidth="1"/>
    <col min="6661" max="6903" width="9" style="6"/>
    <col min="6904" max="6904" width="5.109375" style="6" customWidth="1"/>
    <col min="6905" max="6905" width="62.44140625" style="6" customWidth="1"/>
    <col min="6906" max="6910" width="11.88671875" style="6" customWidth="1"/>
    <col min="6911" max="6911" width="9" style="6"/>
    <col min="6912" max="6916" width="11.6640625" style="6" customWidth="1"/>
    <col min="6917" max="7159" width="9" style="6"/>
    <col min="7160" max="7160" width="5.109375" style="6" customWidth="1"/>
    <col min="7161" max="7161" width="62.44140625" style="6" customWidth="1"/>
    <col min="7162" max="7166" width="11.88671875" style="6" customWidth="1"/>
    <col min="7167" max="7167" width="9" style="6"/>
    <col min="7168" max="7172" width="11.6640625" style="6" customWidth="1"/>
    <col min="7173" max="7415" width="9" style="6"/>
    <col min="7416" max="7416" width="5.109375" style="6" customWidth="1"/>
    <col min="7417" max="7417" width="62.44140625" style="6" customWidth="1"/>
    <col min="7418" max="7422" width="11.88671875" style="6" customWidth="1"/>
    <col min="7423" max="7423" width="9" style="6"/>
    <col min="7424" max="7428" width="11.6640625" style="6" customWidth="1"/>
    <col min="7429" max="7671" width="9" style="6"/>
    <col min="7672" max="7672" width="5.109375" style="6" customWidth="1"/>
    <col min="7673" max="7673" width="62.44140625" style="6" customWidth="1"/>
    <col min="7674" max="7678" width="11.88671875" style="6" customWidth="1"/>
    <col min="7679" max="7679" width="9" style="6"/>
    <col min="7680" max="7684" width="11.6640625" style="6" customWidth="1"/>
    <col min="7685" max="7927" width="9" style="6"/>
    <col min="7928" max="7928" width="5.109375" style="6" customWidth="1"/>
    <col min="7929" max="7929" width="62.44140625" style="6" customWidth="1"/>
    <col min="7930" max="7934" width="11.88671875" style="6" customWidth="1"/>
    <col min="7935" max="7935" width="9" style="6"/>
    <col min="7936" max="7940" width="11.6640625" style="6" customWidth="1"/>
    <col min="7941" max="8183" width="9" style="6"/>
    <col min="8184" max="8184" width="5.109375" style="6" customWidth="1"/>
    <col min="8185" max="8185" width="62.44140625" style="6" customWidth="1"/>
    <col min="8186" max="8190" width="11.88671875" style="6" customWidth="1"/>
    <col min="8191" max="8191" width="9" style="6"/>
    <col min="8192" max="8196" width="11.6640625" style="6" customWidth="1"/>
    <col min="8197" max="8439" width="9" style="6"/>
    <col min="8440" max="8440" width="5.109375" style="6" customWidth="1"/>
    <col min="8441" max="8441" width="62.44140625" style="6" customWidth="1"/>
    <col min="8442" max="8446" width="11.88671875" style="6" customWidth="1"/>
    <col min="8447" max="8447" width="9" style="6"/>
    <col min="8448" max="8452" width="11.6640625" style="6" customWidth="1"/>
    <col min="8453" max="8695" width="9" style="6"/>
    <col min="8696" max="8696" width="5.109375" style="6" customWidth="1"/>
    <col min="8697" max="8697" width="62.44140625" style="6" customWidth="1"/>
    <col min="8698" max="8702" width="11.88671875" style="6" customWidth="1"/>
    <col min="8703" max="8703" width="9" style="6"/>
    <col min="8704" max="8708" width="11.6640625" style="6" customWidth="1"/>
    <col min="8709" max="8951" width="9" style="6"/>
    <col min="8952" max="8952" width="5.109375" style="6" customWidth="1"/>
    <col min="8953" max="8953" width="62.44140625" style="6" customWidth="1"/>
    <col min="8954" max="8958" width="11.88671875" style="6" customWidth="1"/>
    <col min="8959" max="8959" width="9" style="6"/>
    <col min="8960" max="8964" width="11.6640625" style="6" customWidth="1"/>
    <col min="8965" max="9207" width="9" style="6"/>
    <col min="9208" max="9208" width="5.109375" style="6" customWidth="1"/>
    <col min="9209" max="9209" width="62.44140625" style="6" customWidth="1"/>
    <col min="9210" max="9214" width="11.88671875" style="6" customWidth="1"/>
    <col min="9215" max="9215" width="9" style="6"/>
    <col min="9216" max="9220" width="11.6640625" style="6" customWidth="1"/>
    <col min="9221" max="9463" width="9" style="6"/>
    <col min="9464" max="9464" width="5.109375" style="6" customWidth="1"/>
    <col min="9465" max="9465" width="62.44140625" style="6" customWidth="1"/>
    <col min="9466" max="9470" width="11.88671875" style="6" customWidth="1"/>
    <col min="9471" max="9471" width="9" style="6"/>
    <col min="9472" max="9476" width="11.6640625" style="6" customWidth="1"/>
    <col min="9477" max="9719" width="9" style="6"/>
    <col min="9720" max="9720" width="5.109375" style="6" customWidth="1"/>
    <col min="9721" max="9721" width="62.44140625" style="6" customWidth="1"/>
    <col min="9722" max="9726" width="11.88671875" style="6" customWidth="1"/>
    <col min="9727" max="9727" width="9" style="6"/>
    <col min="9728" max="9732" width="11.6640625" style="6" customWidth="1"/>
    <col min="9733" max="9975" width="9" style="6"/>
    <col min="9976" max="9976" width="5.109375" style="6" customWidth="1"/>
    <col min="9977" max="9977" width="62.44140625" style="6" customWidth="1"/>
    <col min="9978" max="9982" width="11.88671875" style="6" customWidth="1"/>
    <col min="9983" max="9983" width="9" style="6"/>
    <col min="9984" max="9988" width="11.6640625" style="6" customWidth="1"/>
    <col min="9989" max="10231" width="9" style="6"/>
    <col min="10232" max="10232" width="5.109375" style="6" customWidth="1"/>
    <col min="10233" max="10233" width="62.44140625" style="6" customWidth="1"/>
    <col min="10234" max="10238" width="11.88671875" style="6" customWidth="1"/>
    <col min="10239" max="10239" width="9" style="6"/>
    <col min="10240" max="10244" width="11.6640625" style="6" customWidth="1"/>
    <col min="10245" max="10487" width="9" style="6"/>
    <col min="10488" max="10488" width="5.109375" style="6" customWidth="1"/>
    <col min="10489" max="10489" width="62.44140625" style="6" customWidth="1"/>
    <col min="10490" max="10494" width="11.88671875" style="6" customWidth="1"/>
    <col min="10495" max="10495" width="9" style="6"/>
    <col min="10496" max="10500" width="11.6640625" style="6" customWidth="1"/>
    <col min="10501" max="10743" width="9" style="6"/>
    <col min="10744" max="10744" width="5.109375" style="6" customWidth="1"/>
    <col min="10745" max="10745" width="62.44140625" style="6" customWidth="1"/>
    <col min="10746" max="10750" width="11.88671875" style="6" customWidth="1"/>
    <col min="10751" max="10751" width="9" style="6"/>
    <col min="10752" max="10756" width="11.6640625" style="6" customWidth="1"/>
    <col min="10757" max="10999" width="9" style="6"/>
    <col min="11000" max="11000" width="5.109375" style="6" customWidth="1"/>
    <col min="11001" max="11001" width="62.44140625" style="6" customWidth="1"/>
    <col min="11002" max="11006" width="11.88671875" style="6" customWidth="1"/>
    <col min="11007" max="11007" width="9" style="6"/>
    <col min="11008" max="11012" width="11.6640625" style="6" customWidth="1"/>
    <col min="11013" max="11255" width="9" style="6"/>
    <col min="11256" max="11256" width="5.109375" style="6" customWidth="1"/>
    <col min="11257" max="11257" width="62.44140625" style="6" customWidth="1"/>
    <col min="11258" max="11262" width="11.88671875" style="6" customWidth="1"/>
    <col min="11263" max="11263" width="9" style="6"/>
    <col min="11264" max="11268" width="11.6640625" style="6" customWidth="1"/>
    <col min="11269" max="11511" width="9" style="6"/>
    <col min="11512" max="11512" width="5.109375" style="6" customWidth="1"/>
    <col min="11513" max="11513" width="62.44140625" style="6" customWidth="1"/>
    <col min="11514" max="11518" width="11.88671875" style="6" customWidth="1"/>
    <col min="11519" max="11519" width="9" style="6"/>
    <col min="11520" max="11524" width="11.6640625" style="6" customWidth="1"/>
    <col min="11525" max="11767" width="9" style="6"/>
    <col min="11768" max="11768" width="5.109375" style="6" customWidth="1"/>
    <col min="11769" max="11769" width="62.44140625" style="6" customWidth="1"/>
    <col min="11770" max="11774" width="11.88671875" style="6" customWidth="1"/>
    <col min="11775" max="11775" width="9" style="6"/>
    <col min="11776" max="11780" width="11.6640625" style="6" customWidth="1"/>
    <col min="11781" max="12023" width="9" style="6"/>
    <col min="12024" max="12024" width="5.109375" style="6" customWidth="1"/>
    <col min="12025" max="12025" width="62.44140625" style="6" customWidth="1"/>
    <col min="12026" max="12030" width="11.88671875" style="6" customWidth="1"/>
    <col min="12031" max="12031" width="9" style="6"/>
    <col min="12032" max="12036" width="11.6640625" style="6" customWidth="1"/>
    <col min="12037" max="12279" width="9" style="6"/>
    <col min="12280" max="12280" width="5.109375" style="6" customWidth="1"/>
    <col min="12281" max="12281" width="62.44140625" style="6" customWidth="1"/>
    <col min="12282" max="12286" width="11.88671875" style="6" customWidth="1"/>
    <col min="12287" max="12287" width="9" style="6"/>
    <col min="12288" max="12292" width="11.6640625" style="6" customWidth="1"/>
    <col min="12293" max="12535" width="9" style="6"/>
    <col min="12536" max="12536" width="5.109375" style="6" customWidth="1"/>
    <col min="12537" max="12537" width="62.44140625" style="6" customWidth="1"/>
    <col min="12538" max="12542" width="11.88671875" style="6" customWidth="1"/>
    <col min="12543" max="12543" width="9" style="6"/>
    <col min="12544" max="12548" width="11.6640625" style="6" customWidth="1"/>
    <col min="12549" max="12791" width="9" style="6"/>
    <col min="12792" max="12792" width="5.109375" style="6" customWidth="1"/>
    <col min="12793" max="12793" width="62.44140625" style="6" customWidth="1"/>
    <col min="12794" max="12798" width="11.88671875" style="6" customWidth="1"/>
    <col min="12799" max="12799" width="9" style="6"/>
    <col min="12800" max="12804" width="11.6640625" style="6" customWidth="1"/>
    <col min="12805" max="13047" width="9" style="6"/>
    <col min="13048" max="13048" width="5.109375" style="6" customWidth="1"/>
    <col min="13049" max="13049" width="62.44140625" style="6" customWidth="1"/>
    <col min="13050" max="13054" width="11.88671875" style="6" customWidth="1"/>
    <col min="13055" max="13055" width="9" style="6"/>
    <col min="13056" max="13060" width="11.6640625" style="6" customWidth="1"/>
    <col min="13061" max="13303" width="9" style="6"/>
    <col min="13304" max="13304" width="5.109375" style="6" customWidth="1"/>
    <col min="13305" max="13305" width="62.44140625" style="6" customWidth="1"/>
    <col min="13306" max="13310" width="11.88671875" style="6" customWidth="1"/>
    <col min="13311" max="13311" width="9" style="6"/>
    <col min="13312" max="13316" width="11.6640625" style="6" customWidth="1"/>
    <col min="13317" max="13559" width="9" style="6"/>
    <col min="13560" max="13560" width="5.109375" style="6" customWidth="1"/>
    <col min="13561" max="13561" width="62.44140625" style="6" customWidth="1"/>
    <col min="13562" max="13566" width="11.88671875" style="6" customWidth="1"/>
    <col min="13567" max="13567" width="9" style="6"/>
    <col min="13568" max="13572" width="11.6640625" style="6" customWidth="1"/>
    <col min="13573" max="13815" width="9" style="6"/>
    <col min="13816" max="13816" width="5.109375" style="6" customWidth="1"/>
    <col min="13817" max="13817" width="62.44140625" style="6" customWidth="1"/>
    <col min="13818" max="13822" width="11.88671875" style="6" customWidth="1"/>
    <col min="13823" max="13823" width="9" style="6"/>
    <col min="13824" max="13828" width="11.6640625" style="6" customWidth="1"/>
    <col min="13829" max="14071" width="9" style="6"/>
    <col min="14072" max="14072" width="5.109375" style="6" customWidth="1"/>
    <col min="14073" max="14073" width="62.44140625" style="6" customWidth="1"/>
    <col min="14074" max="14078" width="11.88671875" style="6" customWidth="1"/>
    <col min="14079" max="14079" width="9" style="6"/>
    <col min="14080" max="14084" width="11.6640625" style="6" customWidth="1"/>
    <col min="14085" max="14327" width="9" style="6"/>
    <col min="14328" max="14328" width="5.109375" style="6" customWidth="1"/>
    <col min="14329" max="14329" width="62.44140625" style="6" customWidth="1"/>
    <col min="14330" max="14334" width="11.88671875" style="6" customWidth="1"/>
    <col min="14335" max="14335" width="9" style="6"/>
    <col min="14336" max="14340" width="11.6640625" style="6" customWidth="1"/>
    <col min="14341" max="14583" width="9" style="6"/>
    <col min="14584" max="14584" width="5.109375" style="6" customWidth="1"/>
    <col min="14585" max="14585" width="62.44140625" style="6" customWidth="1"/>
    <col min="14586" max="14590" width="11.88671875" style="6" customWidth="1"/>
    <col min="14591" max="14591" width="9" style="6"/>
    <col min="14592" max="14596" width="11.6640625" style="6" customWidth="1"/>
    <col min="14597" max="14839" width="9" style="6"/>
    <col min="14840" max="14840" width="5.109375" style="6" customWidth="1"/>
    <col min="14841" max="14841" width="62.44140625" style="6" customWidth="1"/>
    <col min="14842" max="14846" width="11.88671875" style="6" customWidth="1"/>
    <col min="14847" max="14847" width="9" style="6"/>
    <col min="14848" max="14852" width="11.6640625" style="6" customWidth="1"/>
    <col min="14853" max="15095" width="9" style="6"/>
    <col min="15096" max="15096" width="5.109375" style="6" customWidth="1"/>
    <col min="15097" max="15097" width="62.44140625" style="6" customWidth="1"/>
    <col min="15098" max="15102" width="11.88671875" style="6" customWidth="1"/>
    <col min="15103" max="15103" width="9" style="6"/>
    <col min="15104" max="15108" width="11.6640625" style="6" customWidth="1"/>
    <col min="15109" max="15351" width="9" style="6"/>
    <col min="15352" max="15352" width="5.109375" style="6" customWidth="1"/>
    <col min="15353" max="15353" width="62.44140625" style="6" customWidth="1"/>
    <col min="15354" max="15358" width="11.88671875" style="6" customWidth="1"/>
    <col min="15359" max="15359" width="9" style="6"/>
    <col min="15360" max="15364" width="11.6640625" style="6" customWidth="1"/>
    <col min="15365" max="15607" width="9" style="6"/>
    <col min="15608" max="15608" width="5.109375" style="6" customWidth="1"/>
    <col min="15609" max="15609" width="62.44140625" style="6" customWidth="1"/>
    <col min="15610" max="15614" width="11.88671875" style="6" customWidth="1"/>
    <col min="15615" max="15615" width="9" style="6"/>
    <col min="15616" max="15620" width="11.6640625" style="6" customWidth="1"/>
    <col min="15621" max="15863" width="9" style="6"/>
    <col min="15864" max="15864" width="5.109375" style="6" customWidth="1"/>
    <col min="15865" max="15865" width="62.44140625" style="6" customWidth="1"/>
    <col min="15866" max="15870" width="11.88671875" style="6" customWidth="1"/>
    <col min="15871" max="15871" width="9" style="6"/>
    <col min="15872" max="15876" width="11.6640625" style="6" customWidth="1"/>
    <col min="15877" max="16119" width="9" style="6"/>
    <col min="16120" max="16120" width="5.109375" style="6" customWidth="1"/>
    <col min="16121" max="16121" width="62.44140625" style="6" customWidth="1"/>
    <col min="16122" max="16126" width="11.88671875" style="6" customWidth="1"/>
    <col min="16127" max="16127" width="9" style="6"/>
    <col min="16128" max="16132" width="11.6640625" style="6" customWidth="1"/>
    <col min="16133" max="16384" width="9" style="6"/>
  </cols>
  <sheetData>
    <row r="1" spans="1:7" ht="21" customHeight="1">
      <c r="A1" s="4"/>
      <c r="B1" s="4"/>
      <c r="C1" s="5"/>
      <c r="D1" s="5"/>
      <c r="E1" s="5"/>
      <c r="F1" s="820" t="s">
        <v>324</v>
      </c>
      <c r="G1" s="820"/>
    </row>
    <row r="2" spans="1:7" ht="18.75">
      <c r="A2" s="7"/>
      <c r="B2" s="7"/>
      <c r="C2" s="5"/>
      <c r="D2" s="5"/>
      <c r="E2" s="5"/>
      <c r="F2" s="5"/>
      <c r="G2" s="5"/>
    </row>
    <row r="3" spans="1:7" ht="21" customHeight="1">
      <c r="A3" s="844" t="s">
        <v>966</v>
      </c>
      <c r="B3" s="844"/>
      <c r="C3" s="844"/>
      <c r="D3" s="844"/>
      <c r="E3" s="844"/>
      <c r="F3" s="844"/>
      <c r="G3" s="844"/>
    </row>
    <row r="4" spans="1:7" ht="30.75" customHeight="1">
      <c r="A4" s="841" t="str">
        <f>'15'!A4:G4</f>
        <v>(Kèm theo Nghị quyết số:             /NQ-HĐND ngày         /         /2024 của Hội đồng nhân dân huyện Đăk Glei)</v>
      </c>
      <c r="B4" s="841"/>
      <c r="C4" s="841"/>
      <c r="D4" s="841"/>
      <c r="E4" s="841"/>
      <c r="F4" s="841"/>
      <c r="G4" s="841"/>
    </row>
    <row r="5" spans="1:7" ht="12" customHeight="1">
      <c r="A5" s="9"/>
      <c r="B5" s="9"/>
      <c r="C5" s="5"/>
      <c r="D5" s="5"/>
      <c r="E5" s="5"/>
      <c r="F5" s="5"/>
      <c r="G5" s="5"/>
    </row>
    <row r="6" spans="1:7" ht="22.5" customHeight="1">
      <c r="A6" s="96"/>
      <c r="B6" s="96"/>
      <c r="C6" s="10"/>
      <c r="D6" s="10"/>
      <c r="E6" s="10"/>
      <c r="F6" s="823" t="s">
        <v>0</v>
      </c>
      <c r="G6" s="823"/>
    </row>
    <row r="7" spans="1:7" s="11" customFormat="1" ht="26.25" customHeight="1">
      <c r="A7" s="824" t="s">
        <v>325</v>
      </c>
      <c r="B7" s="824" t="s">
        <v>275</v>
      </c>
      <c r="C7" s="824" t="s">
        <v>464</v>
      </c>
      <c r="D7" s="824" t="s">
        <v>960</v>
      </c>
      <c r="E7" s="824" t="s">
        <v>961</v>
      </c>
      <c r="F7" s="824" t="s">
        <v>296</v>
      </c>
      <c r="G7" s="824"/>
    </row>
    <row r="8" spans="1:7" s="11" customFormat="1" ht="40.5" customHeight="1">
      <c r="A8" s="824"/>
      <c r="B8" s="824"/>
      <c r="C8" s="824"/>
      <c r="D8" s="824"/>
      <c r="E8" s="824"/>
      <c r="F8" s="14" t="s">
        <v>3</v>
      </c>
      <c r="G8" s="14" t="s">
        <v>80</v>
      </c>
    </row>
    <row r="9" spans="1:7" s="2" customFormat="1" ht="17.25" customHeight="1">
      <c r="A9" s="1" t="s">
        <v>4</v>
      </c>
      <c r="B9" s="1" t="s">
        <v>5</v>
      </c>
      <c r="C9" s="1">
        <v>1</v>
      </c>
      <c r="D9" s="1">
        <f>C9+1</f>
        <v>2</v>
      </c>
      <c r="E9" s="1">
        <f>D9+1</f>
        <v>3</v>
      </c>
      <c r="F9" s="1">
        <f>E9+1</f>
        <v>4</v>
      </c>
      <c r="G9" s="1">
        <f>F9+1</f>
        <v>5</v>
      </c>
    </row>
    <row r="10" spans="1:7" s="10" customFormat="1" ht="23.25" customHeight="1">
      <c r="A10" s="15" t="s">
        <v>4</v>
      </c>
      <c r="B10" s="16" t="s">
        <v>81</v>
      </c>
      <c r="C10" s="44"/>
      <c r="D10" s="44"/>
      <c r="E10" s="44"/>
      <c r="F10" s="17"/>
      <c r="G10" s="142"/>
    </row>
    <row r="11" spans="1:7" s="10" customFormat="1" ht="23.25" customHeight="1">
      <c r="A11" s="18" t="s">
        <v>8</v>
      </c>
      <c r="B11" s="19" t="s">
        <v>9</v>
      </c>
      <c r="C11" s="120">
        <f>C12+C13+C16+C17</f>
        <v>609315</v>
      </c>
      <c r="D11" s="120">
        <f>D12+D13+D16+D17</f>
        <v>730867.369206</v>
      </c>
      <c r="E11" s="120">
        <f>E12+E13+E16+E17</f>
        <v>711060</v>
      </c>
      <c r="F11" s="92">
        <f>E11-C11</f>
        <v>101745</v>
      </c>
      <c r="G11" s="102">
        <f>E11/C11</f>
        <v>1.1669825952093744</v>
      </c>
    </row>
    <row r="12" spans="1:7" s="10" customFormat="1" ht="23.25" customHeight="1">
      <c r="A12" s="21">
        <v>1</v>
      </c>
      <c r="B12" s="22" t="s">
        <v>10</v>
      </c>
      <c r="C12" s="122">
        <v>22298</v>
      </c>
      <c r="D12" s="122">
        <v>33033</v>
      </c>
      <c r="E12" s="122">
        <v>18961</v>
      </c>
      <c r="F12" s="91">
        <f>E12-C12</f>
        <v>-3337</v>
      </c>
      <c r="G12" s="105">
        <f>E12/C12</f>
        <v>0.85034532245044403</v>
      </c>
    </row>
    <row r="13" spans="1:7" s="10" customFormat="1" ht="23.25" customHeight="1">
      <c r="A13" s="24">
        <f>A12+1</f>
        <v>2</v>
      </c>
      <c r="B13" s="22" t="s">
        <v>11</v>
      </c>
      <c r="C13" s="46">
        <f>C14+C15</f>
        <v>587017</v>
      </c>
      <c r="D13" s="46">
        <f>D14+D15</f>
        <v>621817</v>
      </c>
      <c r="E13" s="46">
        <f>E14+E15</f>
        <v>692099</v>
      </c>
      <c r="F13" s="91">
        <f>E13-C13</f>
        <v>105082</v>
      </c>
      <c r="G13" s="105">
        <f>E13/C13</f>
        <v>1.1790101479173516</v>
      </c>
    </row>
    <row r="14" spans="1:7" s="10" customFormat="1" ht="23.25" customHeight="1">
      <c r="A14" s="21" t="s">
        <v>12</v>
      </c>
      <c r="B14" s="22" t="s">
        <v>13</v>
      </c>
      <c r="C14" s="46">
        <v>441817</v>
      </c>
      <c r="D14" s="46">
        <v>441817</v>
      </c>
      <c r="E14" s="46">
        <v>536041</v>
      </c>
      <c r="F14" s="91">
        <f>E14-C14</f>
        <v>94224</v>
      </c>
      <c r="G14" s="105">
        <f>E14/C14</f>
        <v>1.2132647679921778</v>
      </c>
    </row>
    <row r="15" spans="1:7" s="10" customFormat="1" ht="23.25" customHeight="1">
      <c r="A15" s="21" t="s">
        <v>12</v>
      </c>
      <c r="B15" s="22" t="s">
        <v>14</v>
      </c>
      <c r="C15" s="46">
        <v>145200</v>
      </c>
      <c r="D15" s="46">
        <v>180000</v>
      </c>
      <c r="E15" s="46">
        <v>156058</v>
      </c>
      <c r="F15" s="91">
        <f>E15-C15</f>
        <v>10858</v>
      </c>
      <c r="G15" s="105">
        <f>E15/C15</f>
        <v>1.074779614325069</v>
      </c>
    </row>
    <row r="16" spans="1:7" s="10" customFormat="1" ht="23.25" customHeight="1">
      <c r="A16" s="24" t="s">
        <v>89</v>
      </c>
      <c r="B16" s="22" t="s">
        <v>15</v>
      </c>
      <c r="C16" s="46"/>
      <c r="D16" s="46">
        <v>3927.1132320000002</v>
      </c>
      <c r="E16" s="46"/>
      <c r="F16" s="91"/>
      <c r="G16" s="105"/>
    </row>
    <row r="17" spans="1:8" s="10" customFormat="1" ht="23.25" customHeight="1">
      <c r="A17" s="24">
        <f>A16+1</f>
        <v>4</v>
      </c>
      <c r="B17" s="22" t="s">
        <v>16</v>
      </c>
      <c r="C17" s="46"/>
      <c r="D17" s="46">
        <v>72090.255974</v>
      </c>
      <c r="E17" s="46"/>
      <c r="F17" s="20"/>
      <c r="G17" s="107"/>
    </row>
    <row r="18" spans="1:8" s="10" customFormat="1" ht="23.25" customHeight="1">
      <c r="A18" s="18" t="s">
        <v>17</v>
      </c>
      <c r="B18" s="19" t="s">
        <v>18</v>
      </c>
      <c r="C18" s="120">
        <f>C19+C20+C23</f>
        <v>609315</v>
      </c>
      <c r="D18" s="120">
        <f>D19+D20+D23</f>
        <v>730867.10503099998</v>
      </c>
      <c r="E18" s="120">
        <f>E19+E20+E23</f>
        <v>711060</v>
      </c>
      <c r="F18" s="92">
        <f>E18-C18</f>
        <v>101745</v>
      </c>
      <c r="G18" s="102">
        <f>E18/C18</f>
        <v>1.1669825952093744</v>
      </c>
      <c r="H18" s="108"/>
    </row>
    <row r="19" spans="1:8" s="10" customFormat="1" ht="23.25" customHeight="1">
      <c r="A19" s="21">
        <v>1</v>
      </c>
      <c r="B19" s="22" t="s">
        <v>475</v>
      </c>
      <c r="C19" s="46">
        <v>480297</v>
      </c>
      <c r="D19" s="46">
        <v>496150.10503099998</v>
      </c>
      <c r="E19" s="46">
        <v>601553</v>
      </c>
      <c r="F19" s="91">
        <f>E19-C19</f>
        <v>121256</v>
      </c>
      <c r="G19" s="105">
        <f>E19/C19</f>
        <v>1.2524604567590469</v>
      </c>
    </row>
    <row r="20" spans="1:8" s="10" customFormat="1" ht="23.25" customHeight="1">
      <c r="A20" s="24">
        <f>A19+1</f>
        <v>2</v>
      </c>
      <c r="B20" s="22" t="s">
        <v>19</v>
      </c>
      <c r="C20" s="46">
        <f>C21+C22</f>
        <v>129018</v>
      </c>
      <c r="D20" s="46">
        <f>D21+D22</f>
        <v>129018</v>
      </c>
      <c r="E20" s="46">
        <f>E21+E22</f>
        <v>109507</v>
      </c>
      <c r="F20" s="91">
        <f>E20-C20</f>
        <v>-19511</v>
      </c>
      <c r="G20" s="105">
        <f>E20/C20</f>
        <v>0.84877303942085602</v>
      </c>
    </row>
    <row r="21" spans="1:8" s="10" customFormat="1" ht="23.25" customHeight="1">
      <c r="A21" s="21" t="s">
        <v>12</v>
      </c>
      <c r="B21" s="22" t="s">
        <v>20</v>
      </c>
      <c r="C21" s="46">
        <v>80112</v>
      </c>
      <c r="D21" s="46">
        <f>C21</f>
        <v>80112</v>
      </c>
      <c r="E21" s="46">
        <v>100881</v>
      </c>
      <c r="F21" s="91">
        <f>E21-C21</f>
        <v>20769</v>
      </c>
      <c r="G21" s="105">
        <f>E21/C21</f>
        <v>1.2592495506291193</v>
      </c>
    </row>
    <row r="22" spans="1:8" s="10" customFormat="1" ht="23.25" customHeight="1">
      <c r="A22" s="21" t="s">
        <v>12</v>
      </c>
      <c r="B22" s="22" t="s">
        <v>21</v>
      </c>
      <c r="C22" s="46">
        <v>48906</v>
      </c>
      <c r="D22" s="46">
        <f>C22</f>
        <v>48906</v>
      </c>
      <c r="E22" s="46">
        <v>8626</v>
      </c>
      <c r="F22" s="91">
        <f>E22-C22</f>
        <v>-40280</v>
      </c>
      <c r="G22" s="105">
        <f>E22/C22</f>
        <v>0.17637917637917638</v>
      </c>
    </row>
    <row r="23" spans="1:8" s="10" customFormat="1" ht="23.25" customHeight="1">
      <c r="A23" s="24">
        <f>A20+1</f>
        <v>3</v>
      </c>
      <c r="B23" s="22" t="s">
        <v>22</v>
      </c>
      <c r="C23" s="46"/>
      <c r="D23" s="46">
        <v>105699</v>
      </c>
      <c r="E23" s="46"/>
      <c r="F23" s="91"/>
      <c r="G23" s="105"/>
      <c r="H23" s="108">
        <f>D11-D18</f>
        <v>0.26417500001844019</v>
      </c>
    </row>
    <row r="24" spans="1:8" s="10" customFormat="1" ht="23.25" customHeight="1">
      <c r="A24" s="18" t="s">
        <v>5</v>
      </c>
      <c r="B24" s="25" t="s">
        <v>238</v>
      </c>
      <c r="C24" s="45"/>
      <c r="D24" s="45"/>
      <c r="E24" s="45"/>
      <c r="F24" s="23"/>
      <c r="G24" s="143"/>
    </row>
    <row r="25" spans="1:8" s="10" customFormat="1" ht="23.25" customHeight="1">
      <c r="A25" s="18" t="s">
        <v>8</v>
      </c>
      <c r="B25" s="19" t="s">
        <v>9</v>
      </c>
      <c r="C25" s="120">
        <f>C26+C27+C30+C31</f>
        <v>130549</v>
      </c>
      <c r="D25" s="120">
        <f>D26+D27+D30+D31</f>
        <v>173051.74541999999</v>
      </c>
      <c r="E25" s="120">
        <f>E26+E27+E30+E31</f>
        <v>110177</v>
      </c>
      <c r="F25" s="92">
        <f t="shared" ref="F25:F33" si="0">E25-C25</f>
        <v>-20372</v>
      </c>
      <c r="G25" s="102">
        <f t="shared" ref="G25:G33" si="1">E25/C25</f>
        <v>0.84395131329998696</v>
      </c>
    </row>
    <row r="26" spans="1:8" s="10" customFormat="1" ht="23.25" customHeight="1">
      <c r="A26" s="21">
        <v>1</v>
      </c>
      <c r="B26" s="22" t="s">
        <v>10</v>
      </c>
      <c r="C26" s="46">
        <v>1531</v>
      </c>
      <c r="D26" s="46">
        <v>1250</v>
      </c>
      <c r="E26" s="46">
        <v>670</v>
      </c>
      <c r="F26" s="91">
        <f t="shared" si="0"/>
        <v>-861</v>
      </c>
      <c r="G26" s="105">
        <f t="shared" si="1"/>
        <v>0.43762246897452645</v>
      </c>
    </row>
    <row r="27" spans="1:8" s="10" customFormat="1" ht="23.25" customHeight="1">
      <c r="A27" s="24">
        <f>A26+1</f>
        <v>2</v>
      </c>
      <c r="B27" s="22" t="s">
        <v>11</v>
      </c>
      <c r="C27" s="46">
        <f>C28+C29</f>
        <v>129018</v>
      </c>
      <c r="D27" s="46">
        <f>D28+D29</f>
        <v>129018</v>
      </c>
      <c r="E27" s="46">
        <f>E28+E29</f>
        <v>109507</v>
      </c>
      <c r="F27" s="91">
        <f t="shared" si="0"/>
        <v>-19511</v>
      </c>
      <c r="G27" s="105">
        <f t="shared" si="1"/>
        <v>0.84877303942085602</v>
      </c>
    </row>
    <row r="28" spans="1:8" s="10" customFormat="1" ht="23.25" customHeight="1">
      <c r="A28" s="21" t="s">
        <v>12</v>
      </c>
      <c r="B28" s="22" t="s">
        <v>13</v>
      </c>
      <c r="C28" s="46">
        <v>80112</v>
      </c>
      <c r="D28" s="46">
        <f>D21</f>
        <v>80112</v>
      </c>
      <c r="E28" s="46">
        <f>E21</f>
        <v>100881</v>
      </c>
      <c r="F28" s="91">
        <f t="shared" si="0"/>
        <v>20769</v>
      </c>
      <c r="G28" s="105">
        <f t="shared" si="1"/>
        <v>1.2592495506291193</v>
      </c>
    </row>
    <row r="29" spans="1:8" s="10" customFormat="1" ht="23.25" customHeight="1">
      <c r="A29" s="21" t="s">
        <v>12</v>
      </c>
      <c r="B29" s="22" t="s">
        <v>14</v>
      </c>
      <c r="C29" s="46">
        <v>48906</v>
      </c>
      <c r="D29" s="46">
        <f>D22</f>
        <v>48906</v>
      </c>
      <c r="E29" s="46">
        <f>E22</f>
        <v>8626</v>
      </c>
      <c r="F29" s="91">
        <f t="shared" si="0"/>
        <v>-40280</v>
      </c>
      <c r="G29" s="105">
        <f t="shared" si="1"/>
        <v>0.17637917637917638</v>
      </c>
    </row>
    <row r="30" spans="1:8" s="10" customFormat="1" ht="23.25" customHeight="1">
      <c r="A30" s="24">
        <f>A27+1</f>
        <v>3</v>
      </c>
      <c r="B30" s="22" t="s">
        <v>15</v>
      </c>
      <c r="C30" s="46"/>
      <c r="D30" s="46">
        <v>4127.1576370000002</v>
      </c>
      <c r="E30" s="46"/>
      <c r="F30" s="91"/>
      <c r="G30" s="105"/>
    </row>
    <row r="31" spans="1:8" s="10" customFormat="1" ht="23.25" customHeight="1">
      <c r="A31" s="24">
        <f>A30+1</f>
        <v>4</v>
      </c>
      <c r="B31" s="22" t="s">
        <v>16</v>
      </c>
      <c r="C31" s="46"/>
      <c r="D31" s="46">
        <v>38656.587783000003</v>
      </c>
      <c r="E31" s="46"/>
      <c r="F31" s="91"/>
      <c r="G31" s="105"/>
    </row>
    <row r="32" spans="1:8" s="10" customFormat="1" ht="23.25" customHeight="1">
      <c r="A32" s="18" t="s">
        <v>17</v>
      </c>
      <c r="B32" s="19" t="s">
        <v>18</v>
      </c>
      <c r="C32" s="120">
        <f>C33+C34</f>
        <v>130549</v>
      </c>
      <c r="D32" s="120">
        <f>D33+D34</f>
        <v>173052</v>
      </c>
      <c r="E32" s="120">
        <f>E33+E34</f>
        <v>110177</v>
      </c>
      <c r="F32" s="92">
        <f t="shared" si="0"/>
        <v>-20372</v>
      </c>
      <c r="G32" s="102">
        <f t="shared" si="1"/>
        <v>0.84395131329998696</v>
      </c>
    </row>
    <row r="33" spans="1:8" s="10" customFormat="1" ht="23.25" customHeight="1">
      <c r="A33" s="21">
        <v>1</v>
      </c>
      <c r="B33" s="22" t="s">
        <v>239</v>
      </c>
      <c r="C33" s="46">
        <v>130549</v>
      </c>
      <c r="D33" s="46">
        <v>145850</v>
      </c>
      <c r="E33" s="46">
        <f>E25</f>
        <v>110177</v>
      </c>
      <c r="F33" s="91">
        <f t="shared" si="0"/>
        <v>-20372</v>
      </c>
      <c r="G33" s="105">
        <f t="shared" si="1"/>
        <v>0.84395131329998696</v>
      </c>
      <c r="H33" s="108"/>
    </row>
    <row r="34" spans="1:8" s="10" customFormat="1" ht="23.25" customHeight="1">
      <c r="A34" s="24" t="s">
        <v>88</v>
      </c>
      <c r="B34" s="22" t="s">
        <v>22</v>
      </c>
      <c r="C34" s="46"/>
      <c r="D34" s="46">
        <v>27202</v>
      </c>
      <c r="E34" s="46"/>
      <c r="F34" s="91"/>
      <c r="G34" s="105"/>
      <c r="H34" s="108">
        <f>D25-D32</f>
        <v>-0.25458000000799075</v>
      </c>
    </row>
    <row r="35" spans="1:8" ht="15.95" customHeight="1">
      <c r="A35" s="26"/>
      <c r="B35" s="26"/>
      <c r="C35" s="48"/>
      <c r="D35" s="48"/>
      <c r="E35" s="48"/>
      <c r="F35" s="32"/>
      <c r="G35" s="110"/>
    </row>
    <row r="36" spans="1:8" ht="7.5" customHeight="1">
      <c r="A36" s="10"/>
      <c r="B36" s="10"/>
      <c r="C36" s="10"/>
      <c r="D36" s="10"/>
      <c r="E36" s="10"/>
      <c r="F36" s="10"/>
      <c r="G36" s="10"/>
    </row>
    <row r="37" spans="1:8" ht="23.25" customHeight="1">
      <c r="A37" s="12" t="s">
        <v>326</v>
      </c>
      <c r="B37" s="12"/>
    </row>
    <row r="38" spans="1:8" ht="15.75" customHeight="1">
      <c r="B38" s="826" t="s">
        <v>24</v>
      </c>
      <c r="C38" s="826"/>
      <c r="D38" s="826"/>
      <c r="E38" s="826"/>
      <c r="F38" s="826"/>
      <c r="G38" s="826"/>
    </row>
    <row r="39" spans="1:8" ht="15.75" customHeight="1">
      <c r="B39" s="826" t="s">
        <v>327</v>
      </c>
      <c r="C39" s="826"/>
      <c r="D39" s="826"/>
      <c r="E39" s="826"/>
      <c r="F39" s="826"/>
      <c r="G39" s="826"/>
    </row>
    <row r="40" spans="1:8" ht="15.75" customHeight="1">
      <c r="B40" s="826" t="s">
        <v>277</v>
      </c>
      <c r="C40" s="826"/>
      <c r="D40" s="826"/>
      <c r="E40" s="826"/>
      <c r="F40" s="826"/>
      <c r="G40" s="826"/>
    </row>
    <row r="41" spans="1:8" ht="11.25" customHeight="1">
      <c r="A41" s="10"/>
      <c r="B41" s="10"/>
      <c r="C41" s="10"/>
      <c r="D41" s="10"/>
      <c r="E41" s="10"/>
      <c r="F41" s="10"/>
      <c r="G41" s="10"/>
    </row>
    <row r="42" spans="1:8" ht="18.75">
      <c r="A42" s="10"/>
      <c r="B42" s="10"/>
      <c r="C42" s="10"/>
      <c r="D42" s="10"/>
      <c r="E42" s="10"/>
      <c r="F42" s="10"/>
      <c r="G42" s="10"/>
    </row>
    <row r="43" spans="1:8" ht="18.75">
      <c r="A43" s="10"/>
      <c r="B43" s="10"/>
      <c r="C43" s="10"/>
      <c r="D43" s="10"/>
      <c r="E43" s="10"/>
      <c r="F43" s="10"/>
      <c r="G43" s="10"/>
    </row>
    <row r="44" spans="1:8" ht="18.75">
      <c r="A44" s="10"/>
      <c r="B44" s="10"/>
      <c r="C44" s="10"/>
      <c r="D44" s="10"/>
      <c r="E44" s="10"/>
      <c r="F44" s="10"/>
      <c r="G44" s="10"/>
    </row>
    <row r="45" spans="1:8" ht="22.5" customHeight="1">
      <c r="A45" s="10"/>
      <c r="B45" s="10"/>
      <c r="C45" s="10"/>
      <c r="D45" s="10"/>
      <c r="E45" s="10"/>
      <c r="F45" s="10"/>
      <c r="G45" s="10"/>
    </row>
    <row r="46" spans="1:8" ht="18.75">
      <c r="A46" s="10"/>
      <c r="B46" s="10"/>
      <c r="C46" s="10"/>
      <c r="D46" s="10"/>
      <c r="E46" s="10"/>
      <c r="F46" s="10"/>
      <c r="G46" s="10"/>
    </row>
    <row r="47" spans="1:8" ht="18.75">
      <c r="A47" s="10"/>
      <c r="B47" s="10"/>
      <c r="C47" s="10"/>
      <c r="D47" s="10"/>
      <c r="E47" s="10"/>
      <c r="F47" s="10"/>
      <c r="G47" s="10"/>
    </row>
    <row r="48" spans="1:8" ht="18.75">
      <c r="A48" s="10"/>
      <c r="B48" s="10"/>
      <c r="C48" s="10"/>
      <c r="D48" s="10"/>
      <c r="E48" s="10"/>
      <c r="F48" s="10"/>
      <c r="G48" s="10"/>
    </row>
    <row r="49" spans="1:7" ht="18.75">
      <c r="A49" s="10"/>
      <c r="B49" s="10"/>
      <c r="C49" s="10"/>
      <c r="D49" s="10"/>
      <c r="E49" s="10"/>
      <c r="F49" s="10"/>
      <c r="G49" s="10"/>
    </row>
  </sheetData>
  <mergeCells count="13">
    <mergeCell ref="B38:G38"/>
    <mergeCell ref="B39:G39"/>
    <mergeCell ref="B40:G40"/>
    <mergeCell ref="F1:G1"/>
    <mergeCell ref="A3:G3"/>
    <mergeCell ref="A4:G4"/>
    <mergeCell ref="F6:G6"/>
    <mergeCell ref="A7:A8"/>
    <mergeCell ref="B7:B8"/>
    <mergeCell ref="C7:C8"/>
    <mergeCell ref="D7:D8"/>
    <mergeCell ref="E7:E8"/>
    <mergeCell ref="F7:G7"/>
  </mergeCells>
  <printOptions horizontalCentered="1"/>
  <pageMargins left="0.71" right="0.3" top="0.61" bottom="0.17" header="0.24" footer="0.2"/>
  <pageSetup paperSize="9" scale="76" fitToHeight="0" orientation="portrait" r:id="rId1"/>
  <headerFooter alignWithMargins="0">
    <oddFooter xml:space="preserve">&amp;C&amp;".VnTime,Italic"&amp;8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2"/>
  <sheetViews>
    <sheetView showZeros="0" topLeftCell="A8" zoomScale="70" zoomScaleNormal="70" workbookViewId="0">
      <selection activeCell="I20" sqref="I20"/>
    </sheetView>
  </sheetViews>
  <sheetFormatPr defaultRowHeight="15.75"/>
  <cols>
    <col min="1" max="1" width="5.109375" style="6" customWidth="1"/>
    <col min="2" max="2" width="25.6640625" style="6" customWidth="1"/>
    <col min="3" max="3" width="12.21875" style="6" customWidth="1"/>
    <col min="4" max="4" width="11.88671875" style="6" customWidth="1"/>
    <col min="5" max="5" width="10.77734375" style="6" customWidth="1"/>
    <col min="6" max="6" width="10.6640625" style="6" customWidth="1"/>
    <col min="7" max="7" width="9.88671875" style="6" customWidth="1"/>
    <col min="8" max="8" width="11.88671875" style="6" customWidth="1"/>
    <col min="9" max="9" width="11.44140625" style="6" customWidth="1"/>
    <col min="10" max="10" width="11.6640625" style="6" customWidth="1"/>
    <col min="11" max="11" width="11.44140625" style="6" customWidth="1"/>
    <col min="12" max="15" width="10.109375" style="6" customWidth="1"/>
    <col min="16" max="256" width="9" style="6"/>
    <col min="257" max="257" width="5.109375" style="6" customWidth="1"/>
    <col min="258" max="258" width="25.6640625" style="6" customWidth="1"/>
    <col min="259" max="259" width="12.21875" style="6" customWidth="1"/>
    <col min="260" max="260" width="11.88671875" style="6" customWidth="1"/>
    <col min="261" max="261" width="10.77734375" style="6" customWidth="1"/>
    <col min="262" max="262" width="10.6640625" style="6" customWidth="1"/>
    <col min="263" max="263" width="9.88671875" style="6" customWidth="1"/>
    <col min="264" max="264" width="11.88671875" style="6" customWidth="1"/>
    <col min="265" max="265" width="11.44140625" style="6" customWidth="1"/>
    <col min="266" max="266" width="11.6640625" style="6" customWidth="1"/>
    <col min="267" max="267" width="11.44140625" style="6" customWidth="1"/>
    <col min="268" max="271" width="10.109375" style="6" customWidth="1"/>
    <col min="272" max="512" width="9" style="6"/>
    <col min="513" max="513" width="5.109375" style="6" customWidth="1"/>
    <col min="514" max="514" width="25.6640625" style="6" customWidth="1"/>
    <col min="515" max="515" width="12.21875" style="6" customWidth="1"/>
    <col min="516" max="516" width="11.88671875" style="6" customWidth="1"/>
    <col min="517" max="517" width="10.77734375" style="6" customWidth="1"/>
    <col min="518" max="518" width="10.6640625" style="6" customWidth="1"/>
    <col min="519" max="519" width="9.88671875" style="6" customWidth="1"/>
    <col min="520" max="520" width="11.88671875" style="6" customWidth="1"/>
    <col min="521" max="521" width="11.44140625" style="6" customWidth="1"/>
    <col min="522" max="522" width="11.6640625" style="6" customWidth="1"/>
    <col min="523" max="523" width="11.44140625" style="6" customWidth="1"/>
    <col min="524" max="527" width="10.109375" style="6" customWidth="1"/>
    <col min="528" max="768" width="9" style="6"/>
    <col min="769" max="769" width="5.109375" style="6" customWidth="1"/>
    <col min="770" max="770" width="25.6640625" style="6" customWidth="1"/>
    <col min="771" max="771" width="12.21875" style="6" customWidth="1"/>
    <col min="772" max="772" width="11.88671875" style="6" customWidth="1"/>
    <col min="773" max="773" width="10.77734375" style="6" customWidth="1"/>
    <col min="774" max="774" width="10.6640625" style="6" customWidth="1"/>
    <col min="775" max="775" width="9.88671875" style="6" customWidth="1"/>
    <col min="776" max="776" width="11.88671875" style="6" customWidth="1"/>
    <col min="777" max="777" width="11.44140625" style="6" customWidth="1"/>
    <col min="778" max="778" width="11.6640625" style="6" customWidth="1"/>
    <col min="779" max="779" width="11.44140625" style="6" customWidth="1"/>
    <col min="780" max="783" width="10.109375" style="6" customWidth="1"/>
    <col min="784" max="1024" width="9" style="6"/>
    <col min="1025" max="1025" width="5.109375" style="6" customWidth="1"/>
    <col min="1026" max="1026" width="25.6640625" style="6" customWidth="1"/>
    <col min="1027" max="1027" width="12.21875" style="6" customWidth="1"/>
    <col min="1028" max="1028" width="11.88671875" style="6" customWidth="1"/>
    <col min="1029" max="1029" width="10.77734375" style="6" customWidth="1"/>
    <col min="1030" max="1030" width="10.6640625" style="6" customWidth="1"/>
    <col min="1031" max="1031" width="9.88671875" style="6" customWidth="1"/>
    <col min="1032" max="1032" width="11.88671875" style="6" customWidth="1"/>
    <col min="1033" max="1033" width="11.44140625" style="6" customWidth="1"/>
    <col min="1034" max="1034" width="11.6640625" style="6" customWidth="1"/>
    <col min="1035" max="1035" width="11.44140625" style="6" customWidth="1"/>
    <col min="1036" max="1039" width="10.109375" style="6" customWidth="1"/>
    <col min="1040" max="1280" width="9" style="6"/>
    <col min="1281" max="1281" width="5.109375" style="6" customWidth="1"/>
    <col min="1282" max="1282" width="25.6640625" style="6" customWidth="1"/>
    <col min="1283" max="1283" width="12.21875" style="6" customWidth="1"/>
    <col min="1284" max="1284" width="11.88671875" style="6" customWidth="1"/>
    <col min="1285" max="1285" width="10.77734375" style="6" customWidth="1"/>
    <col min="1286" max="1286" width="10.6640625" style="6" customWidth="1"/>
    <col min="1287" max="1287" width="9.88671875" style="6" customWidth="1"/>
    <col min="1288" max="1288" width="11.88671875" style="6" customWidth="1"/>
    <col min="1289" max="1289" width="11.44140625" style="6" customWidth="1"/>
    <col min="1290" max="1290" width="11.6640625" style="6" customWidth="1"/>
    <col min="1291" max="1291" width="11.44140625" style="6" customWidth="1"/>
    <col min="1292" max="1295" width="10.109375" style="6" customWidth="1"/>
    <col min="1296" max="1536" width="9" style="6"/>
    <col min="1537" max="1537" width="5.109375" style="6" customWidth="1"/>
    <col min="1538" max="1538" width="25.6640625" style="6" customWidth="1"/>
    <col min="1539" max="1539" width="12.21875" style="6" customWidth="1"/>
    <col min="1540" max="1540" width="11.88671875" style="6" customWidth="1"/>
    <col min="1541" max="1541" width="10.77734375" style="6" customWidth="1"/>
    <col min="1542" max="1542" width="10.6640625" style="6" customWidth="1"/>
    <col min="1543" max="1543" width="9.88671875" style="6" customWidth="1"/>
    <col min="1544" max="1544" width="11.88671875" style="6" customWidth="1"/>
    <col min="1545" max="1545" width="11.44140625" style="6" customWidth="1"/>
    <col min="1546" max="1546" width="11.6640625" style="6" customWidth="1"/>
    <col min="1547" max="1547" width="11.44140625" style="6" customWidth="1"/>
    <col min="1548" max="1551" width="10.109375" style="6" customWidth="1"/>
    <col min="1552" max="1792" width="9" style="6"/>
    <col min="1793" max="1793" width="5.109375" style="6" customWidth="1"/>
    <col min="1794" max="1794" width="25.6640625" style="6" customWidth="1"/>
    <col min="1795" max="1795" width="12.21875" style="6" customWidth="1"/>
    <col min="1796" max="1796" width="11.88671875" style="6" customWidth="1"/>
    <col min="1797" max="1797" width="10.77734375" style="6" customWidth="1"/>
    <col min="1798" max="1798" width="10.6640625" style="6" customWidth="1"/>
    <col min="1799" max="1799" width="9.88671875" style="6" customWidth="1"/>
    <col min="1800" max="1800" width="11.88671875" style="6" customWidth="1"/>
    <col min="1801" max="1801" width="11.44140625" style="6" customWidth="1"/>
    <col min="1802" max="1802" width="11.6640625" style="6" customWidth="1"/>
    <col min="1803" max="1803" width="11.44140625" style="6" customWidth="1"/>
    <col min="1804" max="1807" width="10.109375" style="6" customWidth="1"/>
    <col min="1808" max="2048" width="9" style="6"/>
    <col min="2049" max="2049" width="5.109375" style="6" customWidth="1"/>
    <col min="2050" max="2050" width="25.6640625" style="6" customWidth="1"/>
    <col min="2051" max="2051" width="12.21875" style="6" customWidth="1"/>
    <col min="2052" max="2052" width="11.88671875" style="6" customWidth="1"/>
    <col min="2053" max="2053" width="10.77734375" style="6" customWidth="1"/>
    <col min="2054" max="2054" width="10.6640625" style="6" customWidth="1"/>
    <col min="2055" max="2055" width="9.88671875" style="6" customWidth="1"/>
    <col min="2056" max="2056" width="11.88671875" style="6" customWidth="1"/>
    <col min="2057" max="2057" width="11.44140625" style="6" customWidth="1"/>
    <col min="2058" max="2058" width="11.6640625" style="6" customWidth="1"/>
    <col min="2059" max="2059" width="11.44140625" style="6" customWidth="1"/>
    <col min="2060" max="2063" width="10.109375" style="6" customWidth="1"/>
    <col min="2064" max="2304" width="9" style="6"/>
    <col min="2305" max="2305" width="5.109375" style="6" customWidth="1"/>
    <col min="2306" max="2306" width="25.6640625" style="6" customWidth="1"/>
    <col min="2307" max="2307" width="12.21875" style="6" customWidth="1"/>
    <col min="2308" max="2308" width="11.88671875" style="6" customWidth="1"/>
    <col min="2309" max="2309" width="10.77734375" style="6" customWidth="1"/>
    <col min="2310" max="2310" width="10.6640625" style="6" customWidth="1"/>
    <col min="2311" max="2311" width="9.88671875" style="6" customWidth="1"/>
    <col min="2312" max="2312" width="11.88671875" style="6" customWidth="1"/>
    <col min="2313" max="2313" width="11.44140625" style="6" customWidth="1"/>
    <col min="2314" max="2314" width="11.6640625" style="6" customWidth="1"/>
    <col min="2315" max="2315" width="11.44140625" style="6" customWidth="1"/>
    <col min="2316" max="2319" width="10.109375" style="6" customWidth="1"/>
    <col min="2320" max="2560" width="9" style="6"/>
    <col min="2561" max="2561" width="5.109375" style="6" customWidth="1"/>
    <col min="2562" max="2562" width="25.6640625" style="6" customWidth="1"/>
    <col min="2563" max="2563" width="12.21875" style="6" customWidth="1"/>
    <col min="2564" max="2564" width="11.88671875" style="6" customWidth="1"/>
    <col min="2565" max="2565" width="10.77734375" style="6" customWidth="1"/>
    <col min="2566" max="2566" width="10.6640625" style="6" customWidth="1"/>
    <col min="2567" max="2567" width="9.88671875" style="6" customWidth="1"/>
    <col min="2568" max="2568" width="11.88671875" style="6" customWidth="1"/>
    <col min="2569" max="2569" width="11.44140625" style="6" customWidth="1"/>
    <col min="2570" max="2570" width="11.6640625" style="6" customWidth="1"/>
    <col min="2571" max="2571" width="11.44140625" style="6" customWidth="1"/>
    <col min="2572" max="2575" width="10.109375" style="6" customWidth="1"/>
    <col min="2576" max="2816" width="9" style="6"/>
    <col min="2817" max="2817" width="5.109375" style="6" customWidth="1"/>
    <col min="2818" max="2818" width="25.6640625" style="6" customWidth="1"/>
    <col min="2819" max="2819" width="12.21875" style="6" customWidth="1"/>
    <col min="2820" max="2820" width="11.88671875" style="6" customWidth="1"/>
    <col min="2821" max="2821" width="10.77734375" style="6" customWidth="1"/>
    <col min="2822" max="2822" width="10.6640625" style="6" customWidth="1"/>
    <col min="2823" max="2823" width="9.88671875" style="6" customWidth="1"/>
    <col min="2824" max="2824" width="11.88671875" style="6" customWidth="1"/>
    <col min="2825" max="2825" width="11.44140625" style="6" customWidth="1"/>
    <col min="2826" max="2826" width="11.6640625" style="6" customWidth="1"/>
    <col min="2827" max="2827" width="11.44140625" style="6" customWidth="1"/>
    <col min="2828" max="2831" width="10.109375" style="6" customWidth="1"/>
    <col min="2832" max="3072" width="9" style="6"/>
    <col min="3073" max="3073" width="5.109375" style="6" customWidth="1"/>
    <col min="3074" max="3074" width="25.6640625" style="6" customWidth="1"/>
    <col min="3075" max="3075" width="12.21875" style="6" customWidth="1"/>
    <col min="3076" max="3076" width="11.88671875" style="6" customWidth="1"/>
    <col min="3077" max="3077" width="10.77734375" style="6" customWidth="1"/>
    <col min="3078" max="3078" width="10.6640625" style="6" customWidth="1"/>
    <col min="3079" max="3079" width="9.88671875" style="6" customWidth="1"/>
    <col min="3080" max="3080" width="11.88671875" style="6" customWidth="1"/>
    <col min="3081" max="3081" width="11.44140625" style="6" customWidth="1"/>
    <col min="3082" max="3082" width="11.6640625" style="6" customWidth="1"/>
    <col min="3083" max="3083" width="11.44140625" style="6" customWidth="1"/>
    <col min="3084" max="3087" width="10.109375" style="6" customWidth="1"/>
    <col min="3088" max="3328" width="9" style="6"/>
    <col min="3329" max="3329" width="5.109375" style="6" customWidth="1"/>
    <col min="3330" max="3330" width="25.6640625" style="6" customWidth="1"/>
    <col min="3331" max="3331" width="12.21875" style="6" customWidth="1"/>
    <col min="3332" max="3332" width="11.88671875" style="6" customWidth="1"/>
    <col min="3333" max="3333" width="10.77734375" style="6" customWidth="1"/>
    <col min="3334" max="3334" width="10.6640625" style="6" customWidth="1"/>
    <col min="3335" max="3335" width="9.88671875" style="6" customWidth="1"/>
    <col min="3336" max="3336" width="11.88671875" style="6" customWidth="1"/>
    <col min="3337" max="3337" width="11.44140625" style="6" customWidth="1"/>
    <col min="3338" max="3338" width="11.6640625" style="6" customWidth="1"/>
    <col min="3339" max="3339" width="11.44140625" style="6" customWidth="1"/>
    <col min="3340" max="3343" width="10.109375" style="6" customWidth="1"/>
    <col min="3344" max="3584" width="9" style="6"/>
    <col min="3585" max="3585" width="5.109375" style="6" customWidth="1"/>
    <col min="3586" max="3586" width="25.6640625" style="6" customWidth="1"/>
    <col min="3587" max="3587" width="12.21875" style="6" customWidth="1"/>
    <col min="3588" max="3588" width="11.88671875" style="6" customWidth="1"/>
    <col min="3589" max="3589" width="10.77734375" style="6" customWidth="1"/>
    <col min="3590" max="3590" width="10.6640625" style="6" customWidth="1"/>
    <col min="3591" max="3591" width="9.88671875" style="6" customWidth="1"/>
    <col min="3592" max="3592" width="11.88671875" style="6" customWidth="1"/>
    <col min="3593" max="3593" width="11.44140625" style="6" customWidth="1"/>
    <col min="3594" max="3594" width="11.6640625" style="6" customWidth="1"/>
    <col min="3595" max="3595" width="11.44140625" style="6" customWidth="1"/>
    <col min="3596" max="3599" width="10.109375" style="6" customWidth="1"/>
    <col min="3600" max="3840" width="9" style="6"/>
    <col min="3841" max="3841" width="5.109375" style="6" customWidth="1"/>
    <col min="3842" max="3842" width="25.6640625" style="6" customWidth="1"/>
    <col min="3843" max="3843" width="12.21875" style="6" customWidth="1"/>
    <col min="3844" max="3844" width="11.88671875" style="6" customWidth="1"/>
    <col min="3845" max="3845" width="10.77734375" style="6" customWidth="1"/>
    <col min="3846" max="3846" width="10.6640625" style="6" customWidth="1"/>
    <col min="3847" max="3847" width="9.88671875" style="6" customWidth="1"/>
    <col min="3848" max="3848" width="11.88671875" style="6" customWidth="1"/>
    <col min="3849" max="3849" width="11.44140625" style="6" customWidth="1"/>
    <col min="3850" max="3850" width="11.6640625" style="6" customWidth="1"/>
    <col min="3851" max="3851" width="11.44140625" style="6" customWidth="1"/>
    <col min="3852" max="3855" width="10.109375" style="6" customWidth="1"/>
    <col min="3856" max="4096" width="9" style="6"/>
    <col min="4097" max="4097" width="5.109375" style="6" customWidth="1"/>
    <col min="4098" max="4098" width="25.6640625" style="6" customWidth="1"/>
    <col min="4099" max="4099" width="12.21875" style="6" customWidth="1"/>
    <col min="4100" max="4100" width="11.88671875" style="6" customWidth="1"/>
    <col min="4101" max="4101" width="10.77734375" style="6" customWidth="1"/>
    <col min="4102" max="4102" width="10.6640625" style="6" customWidth="1"/>
    <col min="4103" max="4103" width="9.88671875" style="6" customWidth="1"/>
    <col min="4104" max="4104" width="11.88671875" style="6" customWidth="1"/>
    <col min="4105" max="4105" width="11.44140625" style="6" customWidth="1"/>
    <col min="4106" max="4106" width="11.6640625" style="6" customWidth="1"/>
    <col min="4107" max="4107" width="11.44140625" style="6" customWidth="1"/>
    <col min="4108" max="4111" width="10.109375" style="6" customWidth="1"/>
    <col min="4112" max="4352" width="9" style="6"/>
    <col min="4353" max="4353" width="5.109375" style="6" customWidth="1"/>
    <col min="4354" max="4354" width="25.6640625" style="6" customWidth="1"/>
    <col min="4355" max="4355" width="12.21875" style="6" customWidth="1"/>
    <col min="4356" max="4356" width="11.88671875" style="6" customWidth="1"/>
    <col min="4357" max="4357" width="10.77734375" style="6" customWidth="1"/>
    <col min="4358" max="4358" width="10.6640625" style="6" customWidth="1"/>
    <col min="4359" max="4359" width="9.88671875" style="6" customWidth="1"/>
    <col min="4360" max="4360" width="11.88671875" style="6" customWidth="1"/>
    <col min="4361" max="4361" width="11.44140625" style="6" customWidth="1"/>
    <col min="4362" max="4362" width="11.6640625" style="6" customWidth="1"/>
    <col min="4363" max="4363" width="11.44140625" style="6" customWidth="1"/>
    <col min="4364" max="4367" width="10.109375" style="6" customWidth="1"/>
    <col min="4368" max="4608" width="9" style="6"/>
    <col min="4609" max="4609" width="5.109375" style="6" customWidth="1"/>
    <col min="4610" max="4610" width="25.6640625" style="6" customWidth="1"/>
    <col min="4611" max="4611" width="12.21875" style="6" customWidth="1"/>
    <col min="4612" max="4612" width="11.88671875" style="6" customWidth="1"/>
    <col min="4613" max="4613" width="10.77734375" style="6" customWidth="1"/>
    <col min="4614" max="4614" width="10.6640625" style="6" customWidth="1"/>
    <col min="4615" max="4615" width="9.88671875" style="6" customWidth="1"/>
    <col min="4616" max="4616" width="11.88671875" style="6" customWidth="1"/>
    <col min="4617" max="4617" width="11.44140625" style="6" customWidth="1"/>
    <col min="4618" max="4618" width="11.6640625" style="6" customWidth="1"/>
    <col min="4619" max="4619" width="11.44140625" style="6" customWidth="1"/>
    <col min="4620" max="4623" width="10.109375" style="6" customWidth="1"/>
    <col min="4624" max="4864" width="9" style="6"/>
    <col min="4865" max="4865" width="5.109375" style="6" customWidth="1"/>
    <col min="4866" max="4866" width="25.6640625" style="6" customWidth="1"/>
    <col min="4867" max="4867" width="12.21875" style="6" customWidth="1"/>
    <col min="4868" max="4868" width="11.88671875" style="6" customWidth="1"/>
    <col min="4869" max="4869" width="10.77734375" style="6" customWidth="1"/>
    <col min="4870" max="4870" width="10.6640625" style="6" customWidth="1"/>
    <col min="4871" max="4871" width="9.88671875" style="6" customWidth="1"/>
    <col min="4872" max="4872" width="11.88671875" style="6" customWidth="1"/>
    <col min="4873" max="4873" width="11.44140625" style="6" customWidth="1"/>
    <col min="4874" max="4874" width="11.6640625" style="6" customWidth="1"/>
    <col min="4875" max="4875" width="11.44140625" style="6" customWidth="1"/>
    <col min="4876" max="4879" width="10.109375" style="6" customWidth="1"/>
    <col min="4880" max="5120" width="9" style="6"/>
    <col min="5121" max="5121" width="5.109375" style="6" customWidth="1"/>
    <col min="5122" max="5122" width="25.6640625" style="6" customWidth="1"/>
    <col min="5123" max="5123" width="12.21875" style="6" customWidth="1"/>
    <col min="5124" max="5124" width="11.88671875" style="6" customWidth="1"/>
    <col min="5125" max="5125" width="10.77734375" style="6" customWidth="1"/>
    <col min="5126" max="5126" width="10.6640625" style="6" customWidth="1"/>
    <col min="5127" max="5127" width="9.88671875" style="6" customWidth="1"/>
    <col min="5128" max="5128" width="11.88671875" style="6" customWidth="1"/>
    <col min="5129" max="5129" width="11.44140625" style="6" customWidth="1"/>
    <col min="5130" max="5130" width="11.6640625" style="6" customWidth="1"/>
    <col min="5131" max="5131" width="11.44140625" style="6" customWidth="1"/>
    <col min="5132" max="5135" width="10.109375" style="6" customWidth="1"/>
    <col min="5136" max="5376" width="9" style="6"/>
    <col min="5377" max="5377" width="5.109375" style="6" customWidth="1"/>
    <col min="5378" max="5378" width="25.6640625" style="6" customWidth="1"/>
    <col min="5379" max="5379" width="12.21875" style="6" customWidth="1"/>
    <col min="5380" max="5380" width="11.88671875" style="6" customWidth="1"/>
    <col min="5381" max="5381" width="10.77734375" style="6" customWidth="1"/>
    <col min="5382" max="5382" width="10.6640625" style="6" customWidth="1"/>
    <col min="5383" max="5383" width="9.88671875" style="6" customWidth="1"/>
    <col min="5384" max="5384" width="11.88671875" style="6" customWidth="1"/>
    <col min="5385" max="5385" width="11.44140625" style="6" customWidth="1"/>
    <col min="5386" max="5386" width="11.6640625" style="6" customWidth="1"/>
    <col min="5387" max="5387" width="11.44140625" style="6" customWidth="1"/>
    <col min="5388" max="5391" width="10.109375" style="6" customWidth="1"/>
    <col min="5392" max="5632" width="9" style="6"/>
    <col min="5633" max="5633" width="5.109375" style="6" customWidth="1"/>
    <col min="5634" max="5634" width="25.6640625" style="6" customWidth="1"/>
    <col min="5635" max="5635" width="12.21875" style="6" customWidth="1"/>
    <col min="5636" max="5636" width="11.88671875" style="6" customWidth="1"/>
    <col min="5637" max="5637" width="10.77734375" style="6" customWidth="1"/>
    <col min="5638" max="5638" width="10.6640625" style="6" customWidth="1"/>
    <col min="5639" max="5639" width="9.88671875" style="6" customWidth="1"/>
    <col min="5640" max="5640" width="11.88671875" style="6" customWidth="1"/>
    <col min="5641" max="5641" width="11.44140625" style="6" customWidth="1"/>
    <col min="5642" max="5642" width="11.6640625" style="6" customWidth="1"/>
    <col min="5643" max="5643" width="11.44140625" style="6" customWidth="1"/>
    <col min="5644" max="5647" width="10.109375" style="6" customWidth="1"/>
    <col min="5648" max="5888" width="9" style="6"/>
    <col min="5889" max="5889" width="5.109375" style="6" customWidth="1"/>
    <col min="5890" max="5890" width="25.6640625" style="6" customWidth="1"/>
    <col min="5891" max="5891" width="12.21875" style="6" customWidth="1"/>
    <col min="5892" max="5892" width="11.88671875" style="6" customWidth="1"/>
    <col min="5893" max="5893" width="10.77734375" style="6" customWidth="1"/>
    <col min="5894" max="5894" width="10.6640625" style="6" customWidth="1"/>
    <col min="5895" max="5895" width="9.88671875" style="6" customWidth="1"/>
    <col min="5896" max="5896" width="11.88671875" style="6" customWidth="1"/>
    <col min="5897" max="5897" width="11.44140625" style="6" customWidth="1"/>
    <col min="5898" max="5898" width="11.6640625" style="6" customWidth="1"/>
    <col min="5899" max="5899" width="11.44140625" style="6" customWidth="1"/>
    <col min="5900" max="5903" width="10.109375" style="6" customWidth="1"/>
    <col min="5904" max="6144" width="9" style="6"/>
    <col min="6145" max="6145" width="5.109375" style="6" customWidth="1"/>
    <col min="6146" max="6146" width="25.6640625" style="6" customWidth="1"/>
    <col min="6147" max="6147" width="12.21875" style="6" customWidth="1"/>
    <col min="6148" max="6148" width="11.88671875" style="6" customWidth="1"/>
    <col min="6149" max="6149" width="10.77734375" style="6" customWidth="1"/>
    <col min="6150" max="6150" width="10.6640625" style="6" customWidth="1"/>
    <col min="6151" max="6151" width="9.88671875" style="6" customWidth="1"/>
    <col min="6152" max="6152" width="11.88671875" style="6" customWidth="1"/>
    <col min="6153" max="6153" width="11.44140625" style="6" customWidth="1"/>
    <col min="6154" max="6154" width="11.6640625" style="6" customWidth="1"/>
    <col min="6155" max="6155" width="11.44140625" style="6" customWidth="1"/>
    <col min="6156" max="6159" width="10.109375" style="6" customWidth="1"/>
    <col min="6160" max="6400" width="9" style="6"/>
    <col min="6401" max="6401" width="5.109375" style="6" customWidth="1"/>
    <col min="6402" max="6402" width="25.6640625" style="6" customWidth="1"/>
    <col min="6403" max="6403" width="12.21875" style="6" customWidth="1"/>
    <col min="6404" max="6404" width="11.88671875" style="6" customWidth="1"/>
    <col min="6405" max="6405" width="10.77734375" style="6" customWidth="1"/>
    <col min="6406" max="6406" width="10.6640625" style="6" customWidth="1"/>
    <col min="6407" max="6407" width="9.88671875" style="6" customWidth="1"/>
    <col min="6408" max="6408" width="11.88671875" style="6" customWidth="1"/>
    <col min="6409" max="6409" width="11.44140625" style="6" customWidth="1"/>
    <col min="6410" max="6410" width="11.6640625" style="6" customWidth="1"/>
    <col min="6411" max="6411" width="11.44140625" style="6" customWidth="1"/>
    <col min="6412" max="6415" width="10.109375" style="6" customWidth="1"/>
    <col min="6416" max="6656" width="9" style="6"/>
    <col min="6657" max="6657" width="5.109375" style="6" customWidth="1"/>
    <col min="6658" max="6658" width="25.6640625" style="6" customWidth="1"/>
    <col min="6659" max="6659" width="12.21875" style="6" customWidth="1"/>
    <col min="6660" max="6660" width="11.88671875" style="6" customWidth="1"/>
    <col min="6661" max="6661" width="10.77734375" style="6" customWidth="1"/>
    <col min="6662" max="6662" width="10.6640625" style="6" customWidth="1"/>
    <col min="6663" max="6663" width="9.88671875" style="6" customWidth="1"/>
    <col min="6664" max="6664" width="11.88671875" style="6" customWidth="1"/>
    <col min="6665" max="6665" width="11.44140625" style="6" customWidth="1"/>
    <col min="6666" max="6666" width="11.6640625" style="6" customWidth="1"/>
    <col min="6667" max="6667" width="11.44140625" style="6" customWidth="1"/>
    <col min="6668" max="6671" width="10.109375" style="6" customWidth="1"/>
    <col min="6672" max="6912" width="9" style="6"/>
    <col min="6913" max="6913" width="5.109375" style="6" customWidth="1"/>
    <col min="6914" max="6914" width="25.6640625" style="6" customWidth="1"/>
    <col min="6915" max="6915" width="12.21875" style="6" customWidth="1"/>
    <col min="6916" max="6916" width="11.88671875" style="6" customWidth="1"/>
    <col min="6917" max="6917" width="10.77734375" style="6" customWidth="1"/>
    <col min="6918" max="6918" width="10.6640625" style="6" customWidth="1"/>
    <col min="6919" max="6919" width="9.88671875" style="6" customWidth="1"/>
    <col min="6920" max="6920" width="11.88671875" style="6" customWidth="1"/>
    <col min="6921" max="6921" width="11.44140625" style="6" customWidth="1"/>
    <col min="6922" max="6922" width="11.6640625" style="6" customWidth="1"/>
    <col min="6923" max="6923" width="11.44140625" style="6" customWidth="1"/>
    <col min="6924" max="6927" width="10.109375" style="6" customWidth="1"/>
    <col min="6928" max="7168" width="9" style="6"/>
    <col min="7169" max="7169" width="5.109375" style="6" customWidth="1"/>
    <col min="7170" max="7170" width="25.6640625" style="6" customWidth="1"/>
    <col min="7171" max="7171" width="12.21875" style="6" customWidth="1"/>
    <col min="7172" max="7172" width="11.88671875" style="6" customWidth="1"/>
    <col min="7173" max="7173" width="10.77734375" style="6" customWidth="1"/>
    <col min="7174" max="7174" width="10.6640625" style="6" customWidth="1"/>
    <col min="7175" max="7175" width="9.88671875" style="6" customWidth="1"/>
    <col min="7176" max="7176" width="11.88671875" style="6" customWidth="1"/>
    <col min="7177" max="7177" width="11.44140625" style="6" customWidth="1"/>
    <col min="7178" max="7178" width="11.6640625" style="6" customWidth="1"/>
    <col min="7179" max="7179" width="11.44140625" style="6" customWidth="1"/>
    <col min="7180" max="7183" width="10.109375" style="6" customWidth="1"/>
    <col min="7184" max="7424" width="9" style="6"/>
    <col min="7425" max="7425" width="5.109375" style="6" customWidth="1"/>
    <col min="7426" max="7426" width="25.6640625" style="6" customWidth="1"/>
    <col min="7427" max="7427" width="12.21875" style="6" customWidth="1"/>
    <col min="7428" max="7428" width="11.88671875" style="6" customWidth="1"/>
    <col min="7429" max="7429" width="10.77734375" style="6" customWidth="1"/>
    <col min="7430" max="7430" width="10.6640625" style="6" customWidth="1"/>
    <col min="7431" max="7431" width="9.88671875" style="6" customWidth="1"/>
    <col min="7432" max="7432" width="11.88671875" style="6" customWidth="1"/>
    <col min="7433" max="7433" width="11.44140625" style="6" customWidth="1"/>
    <col min="7434" max="7434" width="11.6640625" style="6" customWidth="1"/>
    <col min="7435" max="7435" width="11.44140625" style="6" customWidth="1"/>
    <col min="7436" max="7439" width="10.109375" style="6" customWidth="1"/>
    <col min="7440" max="7680" width="9" style="6"/>
    <col min="7681" max="7681" width="5.109375" style="6" customWidth="1"/>
    <col min="7682" max="7682" width="25.6640625" style="6" customWidth="1"/>
    <col min="7683" max="7683" width="12.21875" style="6" customWidth="1"/>
    <col min="7684" max="7684" width="11.88671875" style="6" customWidth="1"/>
    <col min="7685" max="7685" width="10.77734375" style="6" customWidth="1"/>
    <col min="7686" max="7686" width="10.6640625" style="6" customWidth="1"/>
    <col min="7687" max="7687" width="9.88671875" style="6" customWidth="1"/>
    <col min="7688" max="7688" width="11.88671875" style="6" customWidth="1"/>
    <col min="7689" max="7689" width="11.44140625" style="6" customWidth="1"/>
    <col min="7690" max="7690" width="11.6640625" style="6" customWidth="1"/>
    <col min="7691" max="7691" width="11.44140625" style="6" customWidth="1"/>
    <col min="7692" max="7695" width="10.109375" style="6" customWidth="1"/>
    <col min="7696" max="7936" width="9" style="6"/>
    <col min="7937" max="7937" width="5.109375" style="6" customWidth="1"/>
    <col min="7938" max="7938" width="25.6640625" style="6" customWidth="1"/>
    <col min="7939" max="7939" width="12.21875" style="6" customWidth="1"/>
    <col min="7940" max="7940" width="11.88671875" style="6" customWidth="1"/>
    <col min="7941" max="7941" width="10.77734375" style="6" customWidth="1"/>
    <col min="7942" max="7942" width="10.6640625" style="6" customWidth="1"/>
    <col min="7943" max="7943" width="9.88671875" style="6" customWidth="1"/>
    <col min="7944" max="7944" width="11.88671875" style="6" customWidth="1"/>
    <col min="7945" max="7945" width="11.44140625" style="6" customWidth="1"/>
    <col min="7946" max="7946" width="11.6640625" style="6" customWidth="1"/>
    <col min="7947" max="7947" width="11.44140625" style="6" customWidth="1"/>
    <col min="7948" max="7951" width="10.109375" style="6" customWidth="1"/>
    <col min="7952" max="8192" width="9" style="6"/>
    <col min="8193" max="8193" width="5.109375" style="6" customWidth="1"/>
    <col min="8194" max="8194" width="25.6640625" style="6" customWidth="1"/>
    <col min="8195" max="8195" width="12.21875" style="6" customWidth="1"/>
    <col min="8196" max="8196" width="11.88671875" style="6" customWidth="1"/>
    <col min="8197" max="8197" width="10.77734375" style="6" customWidth="1"/>
    <col min="8198" max="8198" width="10.6640625" style="6" customWidth="1"/>
    <col min="8199" max="8199" width="9.88671875" style="6" customWidth="1"/>
    <col min="8200" max="8200" width="11.88671875" style="6" customWidth="1"/>
    <col min="8201" max="8201" width="11.44140625" style="6" customWidth="1"/>
    <col min="8202" max="8202" width="11.6640625" style="6" customWidth="1"/>
    <col min="8203" max="8203" width="11.44140625" style="6" customWidth="1"/>
    <col min="8204" max="8207" width="10.109375" style="6" customWidth="1"/>
    <col min="8208" max="8448" width="9" style="6"/>
    <col min="8449" max="8449" width="5.109375" style="6" customWidth="1"/>
    <col min="8450" max="8450" width="25.6640625" style="6" customWidth="1"/>
    <col min="8451" max="8451" width="12.21875" style="6" customWidth="1"/>
    <col min="8452" max="8452" width="11.88671875" style="6" customWidth="1"/>
    <col min="8453" max="8453" width="10.77734375" style="6" customWidth="1"/>
    <col min="8454" max="8454" width="10.6640625" style="6" customWidth="1"/>
    <col min="8455" max="8455" width="9.88671875" style="6" customWidth="1"/>
    <col min="8456" max="8456" width="11.88671875" style="6" customWidth="1"/>
    <col min="8457" max="8457" width="11.44140625" style="6" customWidth="1"/>
    <col min="8458" max="8458" width="11.6640625" style="6" customWidth="1"/>
    <col min="8459" max="8459" width="11.44140625" style="6" customWidth="1"/>
    <col min="8460" max="8463" width="10.109375" style="6" customWidth="1"/>
    <col min="8464" max="8704" width="9" style="6"/>
    <col min="8705" max="8705" width="5.109375" style="6" customWidth="1"/>
    <col min="8706" max="8706" width="25.6640625" style="6" customWidth="1"/>
    <col min="8707" max="8707" width="12.21875" style="6" customWidth="1"/>
    <col min="8708" max="8708" width="11.88671875" style="6" customWidth="1"/>
    <col min="8709" max="8709" width="10.77734375" style="6" customWidth="1"/>
    <col min="8710" max="8710" width="10.6640625" style="6" customWidth="1"/>
    <col min="8711" max="8711" width="9.88671875" style="6" customWidth="1"/>
    <col min="8712" max="8712" width="11.88671875" style="6" customWidth="1"/>
    <col min="8713" max="8713" width="11.44140625" style="6" customWidth="1"/>
    <col min="8714" max="8714" width="11.6640625" style="6" customWidth="1"/>
    <col min="8715" max="8715" width="11.44140625" style="6" customWidth="1"/>
    <col min="8716" max="8719" width="10.109375" style="6" customWidth="1"/>
    <col min="8720" max="8960" width="9" style="6"/>
    <col min="8961" max="8961" width="5.109375" style="6" customWidth="1"/>
    <col min="8962" max="8962" width="25.6640625" style="6" customWidth="1"/>
    <col min="8963" max="8963" width="12.21875" style="6" customWidth="1"/>
    <col min="8964" max="8964" width="11.88671875" style="6" customWidth="1"/>
    <col min="8965" max="8965" width="10.77734375" style="6" customWidth="1"/>
    <col min="8966" max="8966" width="10.6640625" style="6" customWidth="1"/>
    <col min="8967" max="8967" width="9.88671875" style="6" customWidth="1"/>
    <col min="8968" max="8968" width="11.88671875" style="6" customWidth="1"/>
    <col min="8969" max="8969" width="11.44140625" style="6" customWidth="1"/>
    <col min="8970" max="8970" width="11.6640625" style="6" customWidth="1"/>
    <col min="8971" max="8971" width="11.44140625" style="6" customWidth="1"/>
    <col min="8972" max="8975" width="10.109375" style="6" customWidth="1"/>
    <col min="8976" max="9216" width="9" style="6"/>
    <col min="9217" max="9217" width="5.109375" style="6" customWidth="1"/>
    <col min="9218" max="9218" width="25.6640625" style="6" customWidth="1"/>
    <col min="9219" max="9219" width="12.21875" style="6" customWidth="1"/>
    <col min="9220" max="9220" width="11.88671875" style="6" customWidth="1"/>
    <col min="9221" max="9221" width="10.77734375" style="6" customWidth="1"/>
    <col min="9222" max="9222" width="10.6640625" style="6" customWidth="1"/>
    <col min="9223" max="9223" width="9.88671875" style="6" customWidth="1"/>
    <col min="9224" max="9224" width="11.88671875" style="6" customWidth="1"/>
    <col min="9225" max="9225" width="11.44140625" style="6" customWidth="1"/>
    <col min="9226" max="9226" width="11.6640625" style="6" customWidth="1"/>
    <col min="9227" max="9227" width="11.44140625" style="6" customWidth="1"/>
    <col min="9228" max="9231" width="10.109375" style="6" customWidth="1"/>
    <col min="9232" max="9472" width="9" style="6"/>
    <col min="9473" max="9473" width="5.109375" style="6" customWidth="1"/>
    <col min="9474" max="9474" width="25.6640625" style="6" customWidth="1"/>
    <col min="9475" max="9475" width="12.21875" style="6" customWidth="1"/>
    <col min="9476" max="9476" width="11.88671875" style="6" customWidth="1"/>
    <col min="9477" max="9477" width="10.77734375" style="6" customWidth="1"/>
    <col min="9478" max="9478" width="10.6640625" style="6" customWidth="1"/>
    <col min="9479" max="9479" width="9.88671875" style="6" customWidth="1"/>
    <col min="9480" max="9480" width="11.88671875" style="6" customWidth="1"/>
    <col min="9481" max="9481" width="11.44140625" style="6" customWidth="1"/>
    <col min="9482" max="9482" width="11.6640625" style="6" customWidth="1"/>
    <col min="9483" max="9483" width="11.44140625" style="6" customWidth="1"/>
    <col min="9484" max="9487" width="10.109375" style="6" customWidth="1"/>
    <col min="9488" max="9728" width="9" style="6"/>
    <col min="9729" max="9729" width="5.109375" style="6" customWidth="1"/>
    <col min="9730" max="9730" width="25.6640625" style="6" customWidth="1"/>
    <col min="9731" max="9731" width="12.21875" style="6" customWidth="1"/>
    <col min="9732" max="9732" width="11.88671875" style="6" customWidth="1"/>
    <col min="9733" max="9733" width="10.77734375" style="6" customWidth="1"/>
    <col min="9734" max="9734" width="10.6640625" style="6" customWidth="1"/>
    <col min="9735" max="9735" width="9.88671875" style="6" customWidth="1"/>
    <col min="9736" max="9736" width="11.88671875" style="6" customWidth="1"/>
    <col min="9737" max="9737" width="11.44140625" style="6" customWidth="1"/>
    <col min="9738" max="9738" width="11.6640625" style="6" customWidth="1"/>
    <col min="9739" max="9739" width="11.44140625" style="6" customWidth="1"/>
    <col min="9740" max="9743" width="10.109375" style="6" customWidth="1"/>
    <col min="9744" max="9984" width="9" style="6"/>
    <col min="9985" max="9985" width="5.109375" style="6" customWidth="1"/>
    <col min="9986" max="9986" width="25.6640625" style="6" customWidth="1"/>
    <col min="9987" max="9987" width="12.21875" style="6" customWidth="1"/>
    <col min="9988" max="9988" width="11.88671875" style="6" customWidth="1"/>
    <col min="9989" max="9989" width="10.77734375" style="6" customWidth="1"/>
    <col min="9990" max="9990" width="10.6640625" style="6" customWidth="1"/>
    <col min="9991" max="9991" width="9.88671875" style="6" customWidth="1"/>
    <col min="9992" max="9992" width="11.88671875" style="6" customWidth="1"/>
    <col min="9993" max="9993" width="11.44140625" style="6" customWidth="1"/>
    <col min="9994" max="9994" width="11.6640625" style="6" customWidth="1"/>
    <col min="9995" max="9995" width="11.44140625" style="6" customWidth="1"/>
    <col min="9996" max="9999" width="10.109375" style="6" customWidth="1"/>
    <col min="10000" max="10240" width="9" style="6"/>
    <col min="10241" max="10241" width="5.109375" style="6" customWidth="1"/>
    <col min="10242" max="10242" width="25.6640625" style="6" customWidth="1"/>
    <col min="10243" max="10243" width="12.21875" style="6" customWidth="1"/>
    <col min="10244" max="10244" width="11.88671875" style="6" customWidth="1"/>
    <col min="10245" max="10245" width="10.77734375" style="6" customWidth="1"/>
    <col min="10246" max="10246" width="10.6640625" style="6" customWidth="1"/>
    <col min="10247" max="10247" width="9.88671875" style="6" customWidth="1"/>
    <col min="10248" max="10248" width="11.88671875" style="6" customWidth="1"/>
    <col min="10249" max="10249" width="11.44140625" style="6" customWidth="1"/>
    <col min="10250" max="10250" width="11.6640625" style="6" customWidth="1"/>
    <col min="10251" max="10251" width="11.44140625" style="6" customWidth="1"/>
    <col min="10252" max="10255" width="10.109375" style="6" customWidth="1"/>
    <col min="10256" max="10496" width="9" style="6"/>
    <col min="10497" max="10497" width="5.109375" style="6" customWidth="1"/>
    <col min="10498" max="10498" width="25.6640625" style="6" customWidth="1"/>
    <col min="10499" max="10499" width="12.21875" style="6" customWidth="1"/>
    <col min="10500" max="10500" width="11.88671875" style="6" customWidth="1"/>
    <col min="10501" max="10501" width="10.77734375" style="6" customWidth="1"/>
    <col min="10502" max="10502" width="10.6640625" style="6" customWidth="1"/>
    <col min="10503" max="10503" width="9.88671875" style="6" customWidth="1"/>
    <col min="10504" max="10504" width="11.88671875" style="6" customWidth="1"/>
    <col min="10505" max="10505" width="11.44140625" style="6" customWidth="1"/>
    <col min="10506" max="10506" width="11.6640625" style="6" customWidth="1"/>
    <col min="10507" max="10507" width="11.44140625" style="6" customWidth="1"/>
    <col min="10508" max="10511" width="10.109375" style="6" customWidth="1"/>
    <col min="10512" max="10752" width="9" style="6"/>
    <col min="10753" max="10753" width="5.109375" style="6" customWidth="1"/>
    <col min="10754" max="10754" width="25.6640625" style="6" customWidth="1"/>
    <col min="10755" max="10755" width="12.21875" style="6" customWidth="1"/>
    <col min="10756" max="10756" width="11.88671875" style="6" customWidth="1"/>
    <col min="10757" max="10757" width="10.77734375" style="6" customWidth="1"/>
    <col min="10758" max="10758" width="10.6640625" style="6" customWidth="1"/>
    <col min="10759" max="10759" width="9.88671875" style="6" customWidth="1"/>
    <col min="10760" max="10760" width="11.88671875" style="6" customWidth="1"/>
    <col min="10761" max="10761" width="11.44140625" style="6" customWidth="1"/>
    <col min="10762" max="10762" width="11.6640625" style="6" customWidth="1"/>
    <col min="10763" max="10763" width="11.44140625" style="6" customWidth="1"/>
    <col min="10764" max="10767" width="10.109375" style="6" customWidth="1"/>
    <col min="10768" max="11008" width="9" style="6"/>
    <col min="11009" max="11009" width="5.109375" style="6" customWidth="1"/>
    <col min="11010" max="11010" width="25.6640625" style="6" customWidth="1"/>
    <col min="11011" max="11011" width="12.21875" style="6" customWidth="1"/>
    <col min="11012" max="11012" width="11.88671875" style="6" customWidth="1"/>
    <col min="11013" max="11013" width="10.77734375" style="6" customWidth="1"/>
    <col min="11014" max="11014" width="10.6640625" style="6" customWidth="1"/>
    <col min="11015" max="11015" width="9.88671875" style="6" customWidth="1"/>
    <col min="11016" max="11016" width="11.88671875" style="6" customWidth="1"/>
    <col min="11017" max="11017" width="11.44140625" style="6" customWidth="1"/>
    <col min="11018" max="11018" width="11.6640625" style="6" customWidth="1"/>
    <col min="11019" max="11019" width="11.44140625" style="6" customWidth="1"/>
    <col min="11020" max="11023" width="10.109375" style="6" customWidth="1"/>
    <col min="11024" max="11264" width="9" style="6"/>
    <col min="11265" max="11265" width="5.109375" style="6" customWidth="1"/>
    <col min="11266" max="11266" width="25.6640625" style="6" customWidth="1"/>
    <col min="11267" max="11267" width="12.21875" style="6" customWidth="1"/>
    <col min="11268" max="11268" width="11.88671875" style="6" customWidth="1"/>
    <col min="11269" max="11269" width="10.77734375" style="6" customWidth="1"/>
    <col min="11270" max="11270" width="10.6640625" style="6" customWidth="1"/>
    <col min="11271" max="11271" width="9.88671875" style="6" customWidth="1"/>
    <col min="11272" max="11272" width="11.88671875" style="6" customWidth="1"/>
    <col min="11273" max="11273" width="11.44140625" style="6" customWidth="1"/>
    <col min="11274" max="11274" width="11.6640625" style="6" customWidth="1"/>
    <col min="11275" max="11275" width="11.44140625" style="6" customWidth="1"/>
    <col min="11276" max="11279" width="10.109375" style="6" customWidth="1"/>
    <col min="11280" max="11520" width="9" style="6"/>
    <col min="11521" max="11521" width="5.109375" style="6" customWidth="1"/>
    <col min="11522" max="11522" width="25.6640625" style="6" customWidth="1"/>
    <col min="11523" max="11523" width="12.21875" style="6" customWidth="1"/>
    <col min="11524" max="11524" width="11.88671875" style="6" customWidth="1"/>
    <col min="11525" max="11525" width="10.77734375" style="6" customWidth="1"/>
    <col min="11526" max="11526" width="10.6640625" style="6" customWidth="1"/>
    <col min="11527" max="11527" width="9.88671875" style="6" customWidth="1"/>
    <col min="11528" max="11528" width="11.88671875" style="6" customWidth="1"/>
    <col min="11529" max="11529" width="11.44140625" style="6" customWidth="1"/>
    <col min="11530" max="11530" width="11.6640625" style="6" customWidth="1"/>
    <col min="11531" max="11531" width="11.44140625" style="6" customWidth="1"/>
    <col min="11532" max="11535" width="10.109375" style="6" customWidth="1"/>
    <col min="11536" max="11776" width="9" style="6"/>
    <col min="11777" max="11777" width="5.109375" style="6" customWidth="1"/>
    <col min="11778" max="11778" width="25.6640625" style="6" customWidth="1"/>
    <col min="11779" max="11779" width="12.21875" style="6" customWidth="1"/>
    <col min="11780" max="11780" width="11.88671875" style="6" customWidth="1"/>
    <col min="11781" max="11781" width="10.77734375" style="6" customWidth="1"/>
    <col min="11782" max="11782" width="10.6640625" style="6" customWidth="1"/>
    <col min="11783" max="11783" width="9.88671875" style="6" customWidth="1"/>
    <col min="11784" max="11784" width="11.88671875" style="6" customWidth="1"/>
    <col min="11785" max="11785" width="11.44140625" style="6" customWidth="1"/>
    <col min="11786" max="11786" width="11.6640625" style="6" customWidth="1"/>
    <col min="11787" max="11787" width="11.44140625" style="6" customWidth="1"/>
    <col min="11788" max="11791" width="10.109375" style="6" customWidth="1"/>
    <col min="11792" max="12032" width="9" style="6"/>
    <col min="12033" max="12033" width="5.109375" style="6" customWidth="1"/>
    <col min="12034" max="12034" width="25.6640625" style="6" customWidth="1"/>
    <col min="12035" max="12035" width="12.21875" style="6" customWidth="1"/>
    <col min="12036" max="12036" width="11.88671875" style="6" customWidth="1"/>
    <col min="12037" max="12037" width="10.77734375" style="6" customWidth="1"/>
    <col min="12038" max="12038" width="10.6640625" style="6" customWidth="1"/>
    <col min="12039" max="12039" width="9.88671875" style="6" customWidth="1"/>
    <col min="12040" max="12040" width="11.88671875" style="6" customWidth="1"/>
    <col min="12041" max="12041" width="11.44140625" style="6" customWidth="1"/>
    <col min="12042" max="12042" width="11.6640625" style="6" customWidth="1"/>
    <col min="12043" max="12043" width="11.44140625" style="6" customWidth="1"/>
    <col min="12044" max="12047" width="10.109375" style="6" customWidth="1"/>
    <col min="12048" max="12288" width="9" style="6"/>
    <col min="12289" max="12289" width="5.109375" style="6" customWidth="1"/>
    <col min="12290" max="12290" width="25.6640625" style="6" customWidth="1"/>
    <col min="12291" max="12291" width="12.21875" style="6" customWidth="1"/>
    <col min="12292" max="12292" width="11.88671875" style="6" customWidth="1"/>
    <col min="12293" max="12293" width="10.77734375" style="6" customWidth="1"/>
    <col min="12294" max="12294" width="10.6640625" style="6" customWidth="1"/>
    <col min="12295" max="12295" width="9.88671875" style="6" customWidth="1"/>
    <col min="12296" max="12296" width="11.88671875" style="6" customWidth="1"/>
    <col min="12297" max="12297" width="11.44140625" style="6" customWidth="1"/>
    <col min="12298" max="12298" width="11.6640625" style="6" customWidth="1"/>
    <col min="12299" max="12299" width="11.44140625" style="6" customWidth="1"/>
    <col min="12300" max="12303" width="10.109375" style="6" customWidth="1"/>
    <col min="12304" max="12544" width="9" style="6"/>
    <col min="12545" max="12545" width="5.109375" style="6" customWidth="1"/>
    <col min="12546" max="12546" width="25.6640625" style="6" customWidth="1"/>
    <col min="12547" max="12547" width="12.21875" style="6" customWidth="1"/>
    <col min="12548" max="12548" width="11.88671875" style="6" customWidth="1"/>
    <col min="12549" max="12549" width="10.77734375" style="6" customWidth="1"/>
    <col min="12550" max="12550" width="10.6640625" style="6" customWidth="1"/>
    <col min="12551" max="12551" width="9.88671875" style="6" customWidth="1"/>
    <col min="12552" max="12552" width="11.88671875" style="6" customWidth="1"/>
    <col min="12553" max="12553" width="11.44140625" style="6" customWidth="1"/>
    <col min="12554" max="12554" width="11.6640625" style="6" customWidth="1"/>
    <col min="12555" max="12555" width="11.44140625" style="6" customWidth="1"/>
    <col min="12556" max="12559" width="10.109375" style="6" customWidth="1"/>
    <col min="12560" max="12800" width="9" style="6"/>
    <col min="12801" max="12801" width="5.109375" style="6" customWidth="1"/>
    <col min="12802" max="12802" width="25.6640625" style="6" customWidth="1"/>
    <col min="12803" max="12803" width="12.21875" style="6" customWidth="1"/>
    <col min="12804" max="12804" width="11.88671875" style="6" customWidth="1"/>
    <col min="12805" max="12805" width="10.77734375" style="6" customWidth="1"/>
    <col min="12806" max="12806" width="10.6640625" style="6" customWidth="1"/>
    <col min="12807" max="12807" width="9.88671875" style="6" customWidth="1"/>
    <col min="12808" max="12808" width="11.88671875" style="6" customWidth="1"/>
    <col min="12809" max="12809" width="11.44140625" style="6" customWidth="1"/>
    <col min="12810" max="12810" width="11.6640625" style="6" customWidth="1"/>
    <col min="12811" max="12811" width="11.44140625" style="6" customWidth="1"/>
    <col min="12812" max="12815" width="10.109375" style="6" customWidth="1"/>
    <col min="12816" max="13056" width="9" style="6"/>
    <col min="13057" max="13057" width="5.109375" style="6" customWidth="1"/>
    <col min="13058" max="13058" width="25.6640625" style="6" customWidth="1"/>
    <col min="13059" max="13059" width="12.21875" style="6" customWidth="1"/>
    <col min="13060" max="13060" width="11.88671875" style="6" customWidth="1"/>
    <col min="13061" max="13061" width="10.77734375" style="6" customWidth="1"/>
    <col min="13062" max="13062" width="10.6640625" style="6" customWidth="1"/>
    <col min="13063" max="13063" width="9.88671875" style="6" customWidth="1"/>
    <col min="13064" max="13064" width="11.88671875" style="6" customWidth="1"/>
    <col min="13065" max="13065" width="11.44140625" style="6" customWidth="1"/>
    <col min="13066" max="13066" width="11.6640625" style="6" customWidth="1"/>
    <col min="13067" max="13067" width="11.44140625" style="6" customWidth="1"/>
    <col min="13068" max="13071" width="10.109375" style="6" customWidth="1"/>
    <col min="13072" max="13312" width="9" style="6"/>
    <col min="13313" max="13313" width="5.109375" style="6" customWidth="1"/>
    <col min="13314" max="13314" width="25.6640625" style="6" customWidth="1"/>
    <col min="13315" max="13315" width="12.21875" style="6" customWidth="1"/>
    <col min="13316" max="13316" width="11.88671875" style="6" customWidth="1"/>
    <col min="13317" max="13317" width="10.77734375" style="6" customWidth="1"/>
    <col min="13318" max="13318" width="10.6640625" style="6" customWidth="1"/>
    <col min="13319" max="13319" width="9.88671875" style="6" customWidth="1"/>
    <col min="13320" max="13320" width="11.88671875" style="6" customWidth="1"/>
    <col min="13321" max="13321" width="11.44140625" style="6" customWidth="1"/>
    <col min="13322" max="13322" width="11.6640625" style="6" customWidth="1"/>
    <col min="13323" max="13323" width="11.44140625" style="6" customWidth="1"/>
    <col min="13324" max="13327" width="10.109375" style="6" customWidth="1"/>
    <col min="13328" max="13568" width="9" style="6"/>
    <col min="13569" max="13569" width="5.109375" style="6" customWidth="1"/>
    <col min="13570" max="13570" width="25.6640625" style="6" customWidth="1"/>
    <col min="13571" max="13571" width="12.21875" style="6" customWidth="1"/>
    <col min="13572" max="13572" width="11.88671875" style="6" customWidth="1"/>
    <col min="13573" max="13573" width="10.77734375" style="6" customWidth="1"/>
    <col min="13574" max="13574" width="10.6640625" style="6" customWidth="1"/>
    <col min="13575" max="13575" width="9.88671875" style="6" customWidth="1"/>
    <col min="13576" max="13576" width="11.88671875" style="6" customWidth="1"/>
    <col min="13577" max="13577" width="11.44140625" style="6" customWidth="1"/>
    <col min="13578" max="13578" width="11.6640625" style="6" customWidth="1"/>
    <col min="13579" max="13579" width="11.44140625" style="6" customWidth="1"/>
    <col min="13580" max="13583" width="10.109375" style="6" customWidth="1"/>
    <col min="13584" max="13824" width="9" style="6"/>
    <col min="13825" max="13825" width="5.109375" style="6" customWidth="1"/>
    <col min="13826" max="13826" width="25.6640625" style="6" customWidth="1"/>
    <col min="13827" max="13827" width="12.21875" style="6" customWidth="1"/>
    <col min="13828" max="13828" width="11.88671875" style="6" customWidth="1"/>
    <col min="13829" max="13829" width="10.77734375" style="6" customWidth="1"/>
    <col min="13830" max="13830" width="10.6640625" style="6" customWidth="1"/>
    <col min="13831" max="13831" width="9.88671875" style="6" customWidth="1"/>
    <col min="13832" max="13832" width="11.88671875" style="6" customWidth="1"/>
    <col min="13833" max="13833" width="11.44140625" style="6" customWidth="1"/>
    <col min="13834" max="13834" width="11.6640625" style="6" customWidth="1"/>
    <col min="13835" max="13835" width="11.44140625" style="6" customWidth="1"/>
    <col min="13836" max="13839" width="10.109375" style="6" customWidth="1"/>
    <col min="13840" max="14080" width="9" style="6"/>
    <col min="14081" max="14081" width="5.109375" style="6" customWidth="1"/>
    <col min="14082" max="14082" width="25.6640625" style="6" customWidth="1"/>
    <col min="14083" max="14083" width="12.21875" style="6" customWidth="1"/>
    <col min="14084" max="14084" width="11.88671875" style="6" customWidth="1"/>
    <col min="14085" max="14085" width="10.77734375" style="6" customWidth="1"/>
    <col min="14086" max="14086" width="10.6640625" style="6" customWidth="1"/>
    <col min="14087" max="14087" width="9.88671875" style="6" customWidth="1"/>
    <col min="14088" max="14088" width="11.88671875" style="6" customWidth="1"/>
    <col min="14089" max="14089" width="11.44140625" style="6" customWidth="1"/>
    <col min="14090" max="14090" width="11.6640625" style="6" customWidth="1"/>
    <col min="14091" max="14091" width="11.44140625" style="6" customWidth="1"/>
    <col min="14092" max="14095" width="10.109375" style="6" customWidth="1"/>
    <col min="14096" max="14336" width="9" style="6"/>
    <col min="14337" max="14337" width="5.109375" style="6" customWidth="1"/>
    <col min="14338" max="14338" width="25.6640625" style="6" customWidth="1"/>
    <col min="14339" max="14339" width="12.21875" style="6" customWidth="1"/>
    <col min="14340" max="14340" width="11.88671875" style="6" customWidth="1"/>
    <col min="14341" max="14341" width="10.77734375" style="6" customWidth="1"/>
    <col min="14342" max="14342" width="10.6640625" style="6" customWidth="1"/>
    <col min="14343" max="14343" width="9.88671875" style="6" customWidth="1"/>
    <col min="14344" max="14344" width="11.88671875" style="6" customWidth="1"/>
    <col min="14345" max="14345" width="11.44140625" style="6" customWidth="1"/>
    <col min="14346" max="14346" width="11.6640625" style="6" customWidth="1"/>
    <col min="14347" max="14347" width="11.44140625" style="6" customWidth="1"/>
    <col min="14348" max="14351" width="10.109375" style="6" customWidth="1"/>
    <col min="14352" max="14592" width="9" style="6"/>
    <col min="14593" max="14593" width="5.109375" style="6" customWidth="1"/>
    <col min="14594" max="14594" width="25.6640625" style="6" customWidth="1"/>
    <col min="14595" max="14595" width="12.21875" style="6" customWidth="1"/>
    <col min="14596" max="14596" width="11.88671875" style="6" customWidth="1"/>
    <col min="14597" max="14597" width="10.77734375" style="6" customWidth="1"/>
    <col min="14598" max="14598" width="10.6640625" style="6" customWidth="1"/>
    <col min="14599" max="14599" width="9.88671875" style="6" customWidth="1"/>
    <col min="14600" max="14600" width="11.88671875" style="6" customWidth="1"/>
    <col min="14601" max="14601" width="11.44140625" style="6" customWidth="1"/>
    <col min="14602" max="14602" width="11.6640625" style="6" customWidth="1"/>
    <col min="14603" max="14603" width="11.44140625" style="6" customWidth="1"/>
    <col min="14604" max="14607" width="10.109375" style="6" customWidth="1"/>
    <col min="14608" max="14848" width="9" style="6"/>
    <col min="14849" max="14849" width="5.109375" style="6" customWidth="1"/>
    <col min="14850" max="14850" width="25.6640625" style="6" customWidth="1"/>
    <col min="14851" max="14851" width="12.21875" style="6" customWidth="1"/>
    <col min="14852" max="14852" width="11.88671875" style="6" customWidth="1"/>
    <col min="14853" max="14853" width="10.77734375" style="6" customWidth="1"/>
    <col min="14854" max="14854" width="10.6640625" style="6" customWidth="1"/>
    <col min="14855" max="14855" width="9.88671875" style="6" customWidth="1"/>
    <col min="14856" max="14856" width="11.88671875" style="6" customWidth="1"/>
    <col min="14857" max="14857" width="11.44140625" style="6" customWidth="1"/>
    <col min="14858" max="14858" width="11.6640625" style="6" customWidth="1"/>
    <col min="14859" max="14859" width="11.44140625" style="6" customWidth="1"/>
    <col min="14860" max="14863" width="10.109375" style="6" customWidth="1"/>
    <col min="14864" max="15104" width="9" style="6"/>
    <col min="15105" max="15105" width="5.109375" style="6" customWidth="1"/>
    <col min="15106" max="15106" width="25.6640625" style="6" customWidth="1"/>
    <col min="15107" max="15107" width="12.21875" style="6" customWidth="1"/>
    <col min="15108" max="15108" width="11.88671875" style="6" customWidth="1"/>
    <col min="15109" max="15109" width="10.77734375" style="6" customWidth="1"/>
    <col min="15110" max="15110" width="10.6640625" style="6" customWidth="1"/>
    <col min="15111" max="15111" width="9.88671875" style="6" customWidth="1"/>
    <col min="15112" max="15112" width="11.88671875" style="6" customWidth="1"/>
    <col min="15113" max="15113" width="11.44140625" style="6" customWidth="1"/>
    <col min="15114" max="15114" width="11.6640625" style="6" customWidth="1"/>
    <col min="15115" max="15115" width="11.44140625" style="6" customWidth="1"/>
    <col min="15116" max="15119" width="10.109375" style="6" customWidth="1"/>
    <col min="15120" max="15360" width="9" style="6"/>
    <col min="15361" max="15361" width="5.109375" style="6" customWidth="1"/>
    <col min="15362" max="15362" width="25.6640625" style="6" customWidth="1"/>
    <col min="15363" max="15363" width="12.21875" style="6" customWidth="1"/>
    <col min="15364" max="15364" width="11.88671875" style="6" customWidth="1"/>
    <col min="15365" max="15365" width="10.77734375" style="6" customWidth="1"/>
    <col min="15366" max="15366" width="10.6640625" style="6" customWidth="1"/>
    <col min="15367" max="15367" width="9.88671875" style="6" customWidth="1"/>
    <col min="15368" max="15368" width="11.88671875" style="6" customWidth="1"/>
    <col min="15369" max="15369" width="11.44140625" style="6" customWidth="1"/>
    <col min="15370" max="15370" width="11.6640625" style="6" customWidth="1"/>
    <col min="15371" max="15371" width="11.44140625" style="6" customWidth="1"/>
    <col min="15372" max="15375" width="10.109375" style="6" customWidth="1"/>
    <col min="15376" max="15616" width="9" style="6"/>
    <col min="15617" max="15617" width="5.109375" style="6" customWidth="1"/>
    <col min="15618" max="15618" width="25.6640625" style="6" customWidth="1"/>
    <col min="15619" max="15619" width="12.21875" style="6" customWidth="1"/>
    <col min="15620" max="15620" width="11.88671875" style="6" customWidth="1"/>
    <col min="15621" max="15621" width="10.77734375" style="6" customWidth="1"/>
    <col min="15622" max="15622" width="10.6640625" style="6" customWidth="1"/>
    <col min="15623" max="15623" width="9.88671875" style="6" customWidth="1"/>
    <col min="15624" max="15624" width="11.88671875" style="6" customWidth="1"/>
    <col min="15625" max="15625" width="11.44140625" style="6" customWidth="1"/>
    <col min="15626" max="15626" width="11.6640625" style="6" customWidth="1"/>
    <col min="15627" max="15627" width="11.44140625" style="6" customWidth="1"/>
    <col min="15628" max="15631" width="10.109375" style="6" customWidth="1"/>
    <col min="15632" max="15872" width="9" style="6"/>
    <col min="15873" max="15873" width="5.109375" style="6" customWidth="1"/>
    <col min="15874" max="15874" width="25.6640625" style="6" customWidth="1"/>
    <col min="15875" max="15875" width="12.21875" style="6" customWidth="1"/>
    <col min="15876" max="15876" width="11.88671875" style="6" customWidth="1"/>
    <col min="15877" max="15877" width="10.77734375" style="6" customWidth="1"/>
    <col min="15878" max="15878" width="10.6640625" style="6" customWidth="1"/>
    <col min="15879" max="15879" width="9.88671875" style="6" customWidth="1"/>
    <col min="15880" max="15880" width="11.88671875" style="6" customWidth="1"/>
    <col min="15881" max="15881" width="11.44140625" style="6" customWidth="1"/>
    <col min="15882" max="15882" width="11.6640625" style="6" customWidth="1"/>
    <col min="15883" max="15883" width="11.44140625" style="6" customWidth="1"/>
    <col min="15884" max="15887" width="10.109375" style="6" customWidth="1"/>
    <col min="15888" max="16128" width="9" style="6"/>
    <col min="16129" max="16129" width="5.109375" style="6" customWidth="1"/>
    <col min="16130" max="16130" width="25.6640625" style="6" customWidth="1"/>
    <col min="16131" max="16131" width="12.21875" style="6" customWidth="1"/>
    <col min="16132" max="16132" width="11.88671875" style="6" customWidth="1"/>
    <col min="16133" max="16133" width="10.77734375" style="6" customWidth="1"/>
    <col min="16134" max="16134" width="10.6640625" style="6" customWidth="1"/>
    <col min="16135" max="16135" width="9.88671875" style="6" customWidth="1"/>
    <col min="16136" max="16136" width="11.88671875" style="6" customWidth="1"/>
    <col min="16137" max="16137" width="11.44140625" style="6" customWidth="1"/>
    <col min="16138" max="16138" width="11.6640625" style="6" customWidth="1"/>
    <col min="16139" max="16139" width="11.44140625" style="6" customWidth="1"/>
    <col min="16140" max="16143" width="10.109375" style="6" customWidth="1"/>
    <col min="16144" max="16384" width="9" style="6"/>
  </cols>
  <sheetData>
    <row r="1" spans="1:15" ht="21" customHeight="1">
      <c r="A1" s="4"/>
      <c r="B1" s="4"/>
      <c r="C1" s="5"/>
      <c r="D1" s="5"/>
      <c r="E1" s="5"/>
      <c r="F1" s="5"/>
      <c r="G1" s="5"/>
      <c r="H1" s="5"/>
      <c r="I1" s="5"/>
      <c r="J1" s="5"/>
      <c r="K1" s="5"/>
      <c r="L1" s="820" t="s">
        <v>926</v>
      </c>
      <c r="M1" s="820"/>
      <c r="N1" s="820"/>
      <c r="O1" s="820"/>
    </row>
    <row r="2" spans="1:15" ht="21" customHeight="1">
      <c r="A2" s="844" t="s">
        <v>933</v>
      </c>
      <c r="B2" s="844"/>
      <c r="C2" s="844"/>
      <c r="D2" s="844"/>
      <c r="E2" s="844"/>
      <c r="F2" s="844"/>
      <c r="G2" s="844"/>
      <c r="H2" s="844"/>
      <c r="I2" s="844"/>
      <c r="J2" s="844"/>
      <c r="K2" s="844"/>
      <c r="L2" s="844"/>
      <c r="M2" s="844"/>
      <c r="N2" s="844"/>
      <c r="O2" s="844"/>
    </row>
    <row r="3" spans="1:15" ht="21" customHeight="1">
      <c r="A3" s="845" t="s">
        <v>634</v>
      </c>
      <c r="B3" s="845"/>
      <c r="C3" s="845"/>
      <c r="D3" s="845"/>
      <c r="E3" s="845"/>
      <c r="F3" s="845"/>
      <c r="G3" s="845"/>
      <c r="H3" s="845"/>
      <c r="I3" s="845"/>
      <c r="J3" s="845"/>
      <c r="K3" s="845"/>
      <c r="L3" s="845"/>
      <c r="M3" s="845"/>
      <c r="N3" s="845"/>
      <c r="O3" s="845"/>
    </row>
    <row r="4" spans="1:15" ht="19.5" customHeight="1">
      <c r="A4" s="346"/>
      <c r="B4" s="346"/>
      <c r="C4" s="10"/>
      <c r="D4" s="10"/>
      <c r="E4" s="10"/>
      <c r="F4" s="10"/>
      <c r="G4" s="10"/>
      <c r="H4" s="10"/>
      <c r="I4" s="10"/>
      <c r="J4" s="10"/>
      <c r="K4" s="10"/>
      <c r="L4" s="10"/>
      <c r="M4" s="13"/>
      <c r="N4" s="13"/>
      <c r="O4" s="345" t="s">
        <v>0</v>
      </c>
    </row>
    <row r="5" spans="1:15" s="11" customFormat="1" ht="23.25" customHeight="1">
      <c r="A5" s="831" t="s">
        <v>78</v>
      </c>
      <c r="B5" s="831" t="s">
        <v>596</v>
      </c>
      <c r="C5" s="846" t="s">
        <v>463</v>
      </c>
      <c r="D5" s="847"/>
      <c r="E5" s="847"/>
      <c r="F5" s="847"/>
      <c r="G5" s="848"/>
      <c r="H5" s="831" t="s">
        <v>464</v>
      </c>
      <c r="I5" s="831"/>
      <c r="J5" s="831"/>
      <c r="K5" s="831"/>
      <c r="L5" s="831" t="s">
        <v>26</v>
      </c>
      <c r="M5" s="831"/>
      <c r="N5" s="831"/>
      <c r="O5" s="831"/>
    </row>
    <row r="6" spans="1:15" s="11" customFormat="1" ht="23.25" customHeight="1">
      <c r="A6" s="831"/>
      <c r="B6" s="831"/>
      <c r="C6" s="831" t="s">
        <v>72</v>
      </c>
      <c r="D6" s="846" t="s">
        <v>27</v>
      </c>
      <c r="E6" s="847"/>
      <c r="F6" s="847"/>
      <c r="G6" s="848"/>
      <c r="H6" s="831" t="s">
        <v>72</v>
      </c>
      <c r="I6" s="831" t="s">
        <v>27</v>
      </c>
      <c r="J6" s="831"/>
      <c r="K6" s="831"/>
      <c r="L6" s="831" t="s">
        <v>72</v>
      </c>
      <c r="M6" s="831" t="s">
        <v>27</v>
      </c>
      <c r="N6" s="831"/>
      <c r="O6" s="831"/>
    </row>
    <row r="7" spans="1:15" s="11" customFormat="1" ht="23.25" customHeight="1">
      <c r="A7" s="831"/>
      <c r="B7" s="831"/>
      <c r="C7" s="831"/>
      <c r="D7" s="824" t="s">
        <v>113</v>
      </c>
      <c r="E7" s="824" t="s">
        <v>114</v>
      </c>
      <c r="F7" s="824" t="s">
        <v>597</v>
      </c>
      <c r="G7" s="849" t="s">
        <v>550</v>
      </c>
      <c r="H7" s="831"/>
      <c r="I7" s="824" t="s">
        <v>113</v>
      </c>
      <c r="J7" s="824" t="s">
        <v>114</v>
      </c>
      <c r="K7" s="824" t="s">
        <v>597</v>
      </c>
      <c r="L7" s="831"/>
      <c r="M7" s="824" t="s">
        <v>113</v>
      </c>
      <c r="N7" s="824" t="s">
        <v>114</v>
      </c>
      <c r="O7" s="824" t="s">
        <v>597</v>
      </c>
    </row>
    <row r="8" spans="1:15" s="11" customFormat="1" ht="23.25" customHeight="1">
      <c r="A8" s="831"/>
      <c r="B8" s="831"/>
      <c r="C8" s="831"/>
      <c r="D8" s="824"/>
      <c r="E8" s="824"/>
      <c r="F8" s="824"/>
      <c r="G8" s="850"/>
      <c r="H8" s="831"/>
      <c r="I8" s="824"/>
      <c r="J8" s="824"/>
      <c r="K8" s="824"/>
      <c r="L8" s="831"/>
      <c r="M8" s="824"/>
      <c r="N8" s="824"/>
      <c r="O8" s="824"/>
    </row>
    <row r="9" spans="1:15" s="11" customFormat="1" ht="23.25" customHeight="1">
      <c r="A9" s="831"/>
      <c r="B9" s="831"/>
      <c r="C9" s="831"/>
      <c r="D9" s="824"/>
      <c r="E9" s="824"/>
      <c r="F9" s="824"/>
      <c r="G9" s="850"/>
      <c r="H9" s="831"/>
      <c r="I9" s="824"/>
      <c r="J9" s="824"/>
      <c r="K9" s="824"/>
      <c r="L9" s="831"/>
      <c r="M9" s="824"/>
      <c r="N9" s="824"/>
      <c r="O9" s="824"/>
    </row>
    <row r="10" spans="1:15" s="11" customFormat="1" ht="23.25" customHeight="1">
      <c r="A10" s="831"/>
      <c r="B10" s="831"/>
      <c r="C10" s="831"/>
      <c r="D10" s="824"/>
      <c r="E10" s="824"/>
      <c r="F10" s="824"/>
      <c r="G10" s="850"/>
      <c r="H10" s="831"/>
      <c r="I10" s="824"/>
      <c r="J10" s="824"/>
      <c r="K10" s="824"/>
      <c r="L10" s="831"/>
      <c r="M10" s="824"/>
      <c r="N10" s="824"/>
      <c r="O10" s="824"/>
    </row>
    <row r="11" spans="1:15" s="11" customFormat="1" ht="23.25" customHeight="1">
      <c r="A11" s="831"/>
      <c r="B11" s="831"/>
      <c r="C11" s="831"/>
      <c r="D11" s="824"/>
      <c r="E11" s="824"/>
      <c r="F11" s="824"/>
      <c r="G11" s="836"/>
      <c r="H11" s="831"/>
      <c r="I11" s="824"/>
      <c r="J11" s="824"/>
      <c r="K11" s="824"/>
      <c r="L11" s="831"/>
      <c r="M11" s="824"/>
      <c r="N11" s="824"/>
      <c r="O11" s="824"/>
    </row>
    <row r="12" spans="1:15" s="2" customFormat="1" ht="17.25" customHeight="1">
      <c r="A12" s="1" t="s">
        <v>4</v>
      </c>
      <c r="B12" s="1" t="s">
        <v>5</v>
      </c>
      <c r="C12" s="1">
        <v>1</v>
      </c>
      <c r="D12" s="1">
        <f>C12+1</f>
        <v>2</v>
      </c>
      <c r="E12" s="1">
        <f>D12+1</f>
        <v>3</v>
      </c>
      <c r="F12" s="1">
        <f>E12+1</f>
        <v>4</v>
      </c>
      <c r="G12" s="1">
        <v>5</v>
      </c>
      <c r="H12" s="1">
        <v>6</v>
      </c>
      <c r="I12" s="1">
        <v>7</v>
      </c>
      <c r="J12" s="1">
        <v>8</v>
      </c>
      <c r="K12" s="1">
        <v>9</v>
      </c>
      <c r="L12" s="500" t="s">
        <v>927</v>
      </c>
      <c r="M12" s="500" t="s">
        <v>928</v>
      </c>
      <c r="N12" s="500" t="s">
        <v>929</v>
      </c>
      <c r="O12" s="500" t="s">
        <v>930</v>
      </c>
    </row>
    <row r="13" spans="1:15" s="277" customFormat="1" ht="33" customHeight="1">
      <c r="A13" s="15"/>
      <c r="B13" s="15" t="s">
        <v>602</v>
      </c>
      <c r="C13" s="502">
        <f>SUM(C14:C25)</f>
        <v>0</v>
      </c>
      <c r="D13" s="502">
        <f t="shared" ref="D13:K13" si="0">SUM(D14:D25)</f>
        <v>0</v>
      </c>
      <c r="E13" s="502">
        <f t="shared" si="0"/>
        <v>0</v>
      </c>
      <c r="F13" s="502">
        <f t="shared" si="0"/>
        <v>0</v>
      </c>
      <c r="G13" s="502">
        <f t="shared" si="0"/>
        <v>0</v>
      </c>
      <c r="H13" s="502">
        <f>SUM(H14:H25)</f>
        <v>0</v>
      </c>
      <c r="I13" s="502">
        <f t="shared" si="0"/>
        <v>0</v>
      </c>
      <c r="J13" s="502">
        <f t="shared" si="0"/>
        <v>0</v>
      </c>
      <c r="K13" s="502">
        <f t="shared" si="0"/>
        <v>0</v>
      </c>
      <c r="L13" s="713" t="e">
        <f>H13/C13</f>
        <v>#DIV/0!</v>
      </c>
      <c r="M13" s="713" t="e">
        <f>I13/D13</f>
        <v>#DIV/0!</v>
      </c>
      <c r="N13" s="713"/>
      <c r="O13" s="713" t="e">
        <f>K13/F13</f>
        <v>#DIV/0!</v>
      </c>
    </row>
    <row r="14" spans="1:15" s="10" customFormat="1" ht="33" customHeight="1">
      <c r="A14" s="21">
        <v>1</v>
      </c>
      <c r="B14" s="30" t="s">
        <v>101</v>
      </c>
      <c r="C14" s="20">
        <f>SUM(D14:F14)</f>
        <v>0</v>
      </c>
      <c r="D14" s="20"/>
      <c r="E14" s="20"/>
      <c r="F14" s="20"/>
      <c r="G14" s="20"/>
      <c r="H14" s="20">
        <f>SUM(I14:K14)</f>
        <v>0</v>
      </c>
      <c r="I14" s="20"/>
      <c r="J14" s="20"/>
      <c r="K14" s="20"/>
      <c r="L14" s="714" t="e">
        <f t="shared" ref="L14:M25" si="1">H14/C14</f>
        <v>#DIV/0!</v>
      </c>
      <c r="M14" s="714" t="e">
        <f t="shared" si="1"/>
        <v>#DIV/0!</v>
      </c>
      <c r="N14" s="714"/>
      <c r="O14" s="714"/>
    </row>
    <row r="15" spans="1:15" s="10" customFormat="1" ht="33" customHeight="1">
      <c r="A15" s="21">
        <f>A14+1</f>
        <v>2</v>
      </c>
      <c r="B15" s="30" t="s">
        <v>102</v>
      </c>
      <c r="C15" s="20">
        <f>SUM(D15:G15)</f>
        <v>0</v>
      </c>
      <c r="D15" s="20"/>
      <c r="E15" s="20"/>
      <c r="F15" s="20"/>
      <c r="G15" s="20">
        <f>[9]PL20!K15</f>
        <v>0</v>
      </c>
      <c r="H15" s="20">
        <f t="shared" ref="H15:H25" si="2">SUM(I15:K15)</f>
        <v>0</v>
      </c>
      <c r="I15" s="20"/>
      <c r="J15" s="20"/>
      <c r="K15" s="20"/>
      <c r="L15" s="714" t="e">
        <f t="shared" si="1"/>
        <v>#DIV/0!</v>
      </c>
      <c r="M15" s="714" t="e">
        <f t="shared" si="1"/>
        <v>#DIV/0!</v>
      </c>
      <c r="N15" s="714"/>
      <c r="O15" s="714"/>
    </row>
    <row r="16" spans="1:15" s="10" customFormat="1" ht="33" customHeight="1">
      <c r="A16" s="21">
        <f t="shared" ref="A16:A25" si="3">A15+1</f>
        <v>3</v>
      </c>
      <c r="B16" s="30" t="s">
        <v>103</v>
      </c>
      <c r="C16" s="20">
        <f t="shared" ref="C16:C25" si="4">SUM(D16:F16)</f>
        <v>0</v>
      </c>
      <c r="D16" s="20"/>
      <c r="E16" s="20"/>
      <c r="F16" s="20"/>
      <c r="G16" s="20"/>
      <c r="H16" s="20">
        <f t="shared" si="2"/>
        <v>0</v>
      </c>
      <c r="I16" s="20"/>
      <c r="J16" s="20"/>
      <c r="K16" s="20"/>
      <c r="L16" s="714" t="e">
        <f t="shared" si="1"/>
        <v>#DIV/0!</v>
      </c>
      <c r="M16" s="714" t="e">
        <f t="shared" si="1"/>
        <v>#DIV/0!</v>
      </c>
      <c r="N16" s="714"/>
      <c r="O16" s="714"/>
    </row>
    <row r="17" spans="1:15" s="10" customFormat="1" ht="33" customHeight="1">
      <c r="A17" s="21">
        <f t="shared" si="3"/>
        <v>4</v>
      </c>
      <c r="B17" s="30" t="s">
        <v>104</v>
      </c>
      <c r="C17" s="20">
        <f t="shared" si="4"/>
        <v>0</v>
      </c>
      <c r="D17" s="20"/>
      <c r="E17" s="20"/>
      <c r="F17" s="20"/>
      <c r="G17" s="20"/>
      <c r="H17" s="20">
        <f t="shared" si="2"/>
        <v>0</v>
      </c>
      <c r="I17" s="20"/>
      <c r="J17" s="20"/>
      <c r="K17" s="20"/>
      <c r="L17" s="714" t="e">
        <f t="shared" si="1"/>
        <v>#DIV/0!</v>
      </c>
      <c r="M17" s="714" t="e">
        <f t="shared" si="1"/>
        <v>#DIV/0!</v>
      </c>
      <c r="N17" s="714"/>
      <c r="O17" s="714"/>
    </row>
    <row r="18" spans="1:15" s="10" customFormat="1" ht="33" customHeight="1">
      <c r="A18" s="21">
        <f t="shared" si="3"/>
        <v>5</v>
      </c>
      <c r="B18" s="30" t="s">
        <v>105</v>
      </c>
      <c r="C18" s="20">
        <f t="shared" si="4"/>
        <v>0</v>
      </c>
      <c r="D18" s="20"/>
      <c r="E18" s="20"/>
      <c r="F18" s="20"/>
      <c r="G18" s="20"/>
      <c r="H18" s="20">
        <f t="shared" si="2"/>
        <v>0</v>
      </c>
      <c r="I18" s="20"/>
      <c r="J18" s="20"/>
      <c r="K18" s="20"/>
      <c r="L18" s="714" t="e">
        <f t="shared" si="1"/>
        <v>#DIV/0!</v>
      </c>
      <c r="M18" s="714" t="e">
        <f t="shared" si="1"/>
        <v>#DIV/0!</v>
      </c>
      <c r="N18" s="714"/>
      <c r="O18" s="714"/>
    </row>
    <row r="19" spans="1:15" s="10" customFormat="1" ht="33" customHeight="1">
      <c r="A19" s="21">
        <f>A16+1</f>
        <v>4</v>
      </c>
      <c r="B19" s="30" t="s">
        <v>109</v>
      </c>
      <c r="C19" s="20">
        <f t="shared" ref="C19:C20" si="5">SUM(D19:F19)</f>
        <v>0</v>
      </c>
      <c r="D19" s="20"/>
      <c r="E19" s="20"/>
      <c r="F19" s="20"/>
      <c r="G19" s="20"/>
      <c r="H19" s="20">
        <f t="shared" ref="H19:H20" si="6">SUM(I19:K19)</f>
        <v>0</v>
      </c>
      <c r="I19" s="20"/>
      <c r="J19" s="20"/>
      <c r="K19" s="20"/>
      <c r="L19" s="714" t="e">
        <f t="shared" ref="L19:L20" si="7">H19/C19</f>
        <v>#DIV/0!</v>
      </c>
      <c r="M19" s="714" t="e">
        <f t="shared" ref="M19:M20" si="8">I19/D19</f>
        <v>#DIV/0!</v>
      </c>
      <c r="N19" s="714"/>
      <c r="O19" s="714"/>
    </row>
    <row r="20" spans="1:15" s="10" customFormat="1" ht="33" customHeight="1">
      <c r="A20" s="21">
        <f t="shared" si="3"/>
        <v>5</v>
      </c>
      <c r="B20" s="30" t="s">
        <v>110</v>
      </c>
      <c r="C20" s="20">
        <f t="shared" si="5"/>
        <v>0</v>
      </c>
      <c r="D20" s="20"/>
      <c r="E20" s="20"/>
      <c r="F20" s="20"/>
      <c r="G20" s="20"/>
      <c r="H20" s="20">
        <f t="shared" si="6"/>
        <v>0</v>
      </c>
      <c r="I20" s="20"/>
      <c r="J20" s="20"/>
      <c r="K20" s="20"/>
      <c r="L20" s="714" t="e">
        <f t="shared" si="7"/>
        <v>#DIV/0!</v>
      </c>
      <c r="M20" s="714" t="e">
        <f t="shared" si="8"/>
        <v>#DIV/0!</v>
      </c>
      <c r="N20" s="714"/>
      <c r="O20" s="714"/>
    </row>
    <row r="21" spans="1:15" s="10" customFormat="1" ht="33" customHeight="1">
      <c r="A21" s="21">
        <f>A18+1</f>
        <v>6</v>
      </c>
      <c r="B21" s="30" t="s">
        <v>106</v>
      </c>
      <c r="C21" s="20">
        <f t="shared" si="4"/>
        <v>0</v>
      </c>
      <c r="D21" s="20"/>
      <c r="E21" s="20"/>
      <c r="F21" s="20"/>
      <c r="G21" s="20"/>
      <c r="H21" s="20">
        <f t="shared" si="2"/>
        <v>0</v>
      </c>
      <c r="I21" s="20"/>
      <c r="J21" s="20"/>
      <c r="K21" s="20"/>
      <c r="L21" s="714" t="e">
        <f t="shared" si="1"/>
        <v>#DIV/0!</v>
      </c>
      <c r="M21" s="714" t="e">
        <f t="shared" si="1"/>
        <v>#DIV/0!</v>
      </c>
      <c r="N21" s="714"/>
      <c r="O21" s="714"/>
    </row>
    <row r="22" spans="1:15" s="10" customFormat="1" ht="33" customHeight="1">
      <c r="A22" s="21">
        <f t="shared" si="3"/>
        <v>7</v>
      </c>
      <c r="B22" s="30" t="s">
        <v>108</v>
      </c>
      <c r="C22" s="20">
        <f t="shared" si="4"/>
        <v>0</v>
      </c>
      <c r="D22" s="20"/>
      <c r="E22" s="20"/>
      <c r="F22" s="20"/>
      <c r="G22" s="20"/>
      <c r="H22" s="20">
        <f t="shared" si="2"/>
        <v>0</v>
      </c>
      <c r="I22" s="20"/>
      <c r="J22" s="20"/>
      <c r="K22" s="20"/>
      <c r="L22" s="714" t="e">
        <f t="shared" si="1"/>
        <v>#DIV/0!</v>
      </c>
      <c r="M22" s="714" t="e">
        <f t="shared" si="1"/>
        <v>#DIV/0!</v>
      </c>
      <c r="N22" s="714"/>
      <c r="O22" s="714"/>
    </row>
    <row r="23" spans="1:15" s="10" customFormat="1" ht="33" customHeight="1">
      <c r="A23" s="21">
        <f t="shared" si="3"/>
        <v>8</v>
      </c>
      <c r="B23" s="30" t="s">
        <v>107</v>
      </c>
      <c r="C23" s="20">
        <f t="shared" si="4"/>
        <v>0</v>
      </c>
      <c r="D23" s="20"/>
      <c r="E23" s="20"/>
      <c r="F23" s="20"/>
      <c r="G23" s="20"/>
      <c r="H23" s="20">
        <f t="shared" si="2"/>
        <v>0</v>
      </c>
      <c r="I23" s="20"/>
      <c r="J23" s="20"/>
      <c r="K23" s="20"/>
      <c r="L23" s="714" t="e">
        <f t="shared" si="1"/>
        <v>#DIV/0!</v>
      </c>
      <c r="M23" s="714" t="e">
        <f t="shared" si="1"/>
        <v>#DIV/0!</v>
      </c>
      <c r="N23" s="714"/>
      <c r="O23" s="714"/>
    </row>
    <row r="24" spans="1:15" s="10" customFormat="1" ht="33" customHeight="1">
      <c r="A24" s="21">
        <f t="shared" si="3"/>
        <v>9</v>
      </c>
      <c r="B24" s="30" t="s">
        <v>111</v>
      </c>
      <c r="C24" s="20">
        <f t="shared" si="4"/>
        <v>0</v>
      </c>
      <c r="D24" s="20"/>
      <c r="E24" s="20"/>
      <c r="F24" s="20"/>
      <c r="G24" s="20"/>
      <c r="H24" s="20">
        <f t="shared" si="2"/>
        <v>0</v>
      </c>
      <c r="I24" s="20"/>
      <c r="J24" s="20"/>
      <c r="K24" s="20"/>
      <c r="L24" s="714" t="e">
        <f t="shared" si="1"/>
        <v>#DIV/0!</v>
      </c>
      <c r="M24" s="714" t="e">
        <f t="shared" si="1"/>
        <v>#DIV/0!</v>
      </c>
      <c r="N24" s="714"/>
      <c r="O24" s="714"/>
    </row>
    <row r="25" spans="1:15" s="10" customFormat="1" ht="33" customHeight="1">
      <c r="A25" s="21">
        <f t="shared" si="3"/>
        <v>10</v>
      </c>
      <c r="B25" s="31" t="s">
        <v>112</v>
      </c>
      <c r="C25" s="20">
        <f t="shared" si="4"/>
        <v>0</v>
      </c>
      <c r="D25" s="20"/>
      <c r="E25" s="20"/>
      <c r="F25" s="20"/>
      <c r="G25" s="20"/>
      <c r="H25" s="20">
        <f t="shared" si="2"/>
        <v>0</v>
      </c>
      <c r="I25" s="20"/>
      <c r="J25" s="20"/>
      <c r="K25" s="20"/>
      <c r="L25" s="714" t="e">
        <f t="shared" si="1"/>
        <v>#DIV/0!</v>
      </c>
      <c r="M25" s="714" t="e">
        <f t="shared" si="1"/>
        <v>#DIV/0!</v>
      </c>
      <c r="N25" s="714"/>
      <c r="O25" s="714"/>
    </row>
    <row r="26" spans="1:15" ht="9.75" customHeight="1">
      <c r="A26" s="26"/>
      <c r="B26" s="26"/>
      <c r="C26" s="26"/>
      <c r="D26" s="26"/>
      <c r="E26" s="26"/>
      <c r="F26" s="26"/>
      <c r="G26" s="26"/>
      <c r="H26" s="26"/>
      <c r="I26" s="26"/>
      <c r="J26" s="26"/>
      <c r="K26" s="26"/>
      <c r="L26" s="26"/>
      <c r="M26" s="26"/>
      <c r="N26" s="26"/>
      <c r="O26" s="26"/>
    </row>
    <row r="27" spans="1:15" ht="29.25" customHeight="1">
      <c r="A27" s="12" t="s">
        <v>931</v>
      </c>
      <c r="B27" s="29"/>
    </row>
    <row r="28" spans="1:15" ht="15" customHeight="1">
      <c r="B28" s="33" t="s">
        <v>932</v>
      </c>
    </row>
    <row r="29" spans="1:15" ht="18.75">
      <c r="A29" s="10"/>
      <c r="B29" s="10"/>
      <c r="C29" s="10"/>
      <c r="D29" s="10"/>
      <c r="E29" s="10"/>
      <c r="F29" s="10"/>
      <c r="G29" s="10"/>
      <c r="H29" s="10"/>
      <c r="I29" s="10"/>
      <c r="J29" s="10"/>
      <c r="K29" s="10"/>
      <c r="L29" s="10"/>
      <c r="M29" s="10"/>
      <c r="N29" s="10"/>
      <c r="O29" s="10"/>
    </row>
    <row r="30" spans="1:15" ht="18.75">
      <c r="A30" s="10"/>
      <c r="B30" s="10"/>
      <c r="C30" s="10"/>
      <c r="D30" s="10"/>
      <c r="E30" s="10"/>
      <c r="F30" s="10"/>
      <c r="G30" s="10"/>
      <c r="H30" s="10"/>
      <c r="I30" s="10"/>
      <c r="J30" s="10"/>
      <c r="K30" s="10"/>
      <c r="L30" s="10"/>
      <c r="M30" s="10"/>
      <c r="N30" s="10"/>
      <c r="O30" s="10"/>
    </row>
    <row r="31" spans="1:15" ht="18.75">
      <c r="A31" s="10"/>
      <c r="B31" s="10"/>
      <c r="C31" s="10"/>
      <c r="D31" s="10"/>
      <c r="E31" s="10"/>
      <c r="F31" s="10"/>
      <c r="G31" s="10"/>
      <c r="H31" s="10"/>
      <c r="I31" s="10"/>
      <c r="J31" s="10"/>
      <c r="K31" s="10"/>
      <c r="L31" s="10"/>
      <c r="M31" s="10"/>
      <c r="N31" s="10"/>
      <c r="O31" s="10"/>
    </row>
    <row r="32" spans="1:15" ht="18.75">
      <c r="A32" s="10"/>
      <c r="B32" s="10"/>
      <c r="C32" s="10"/>
      <c r="D32" s="10"/>
      <c r="E32" s="10"/>
      <c r="F32" s="10"/>
      <c r="G32" s="10"/>
      <c r="H32" s="10"/>
      <c r="I32" s="10"/>
      <c r="J32" s="10"/>
      <c r="K32" s="10"/>
      <c r="L32" s="10"/>
      <c r="M32" s="10"/>
      <c r="N32" s="10"/>
      <c r="O32" s="10"/>
    </row>
    <row r="33" spans="1:15" ht="18.75">
      <c r="A33" s="10"/>
      <c r="B33" s="10"/>
      <c r="C33" s="10"/>
      <c r="D33" s="10"/>
      <c r="E33" s="10"/>
      <c r="F33" s="10"/>
      <c r="G33" s="10"/>
      <c r="H33" s="10"/>
      <c r="I33" s="10"/>
      <c r="J33" s="10"/>
      <c r="K33" s="10"/>
      <c r="L33" s="10"/>
      <c r="M33" s="10"/>
      <c r="N33" s="10"/>
      <c r="O33" s="10"/>
    </row>
    <row r="34" spans="1:15" ht="18.75">
      <c r="A34" s="10"/>
      <c r="B34" s="10"/>
      <c r="C34" s="10"/>
      <c r="D34" s="10"/>
      <c r="E34" s="10"/>
      <c r="F34" s="10"/>
      <c r="G34" s="10"/>
      <c r="H34" s="10"/>
      <c r="I34" s="10"/>
      <c r="J34" s="10"/>
      <c r="K34" s="10"/>
      <c r="L34" s="10"/>
      <c r="M34" s="10"/>
      <c r="N34" s="10"/>
      <c r="O34" s="10"/>
    </row>
    <row r="35" spans="1:15" ht="18.75">
      <c r="A35" s="10"/>
      <c r="B35" s="10"/>
      <c r="C35" s="10"/>
      <c r="D35" s="10"/>
      <c r="E35" s="10"/>
      <c r="F35" s="10"/>
      <c r="G35" s="10"/>
      <c r="H35" s="10"/>
      <c r="I35" s="10"/>
      <c r="J35" s="10"/>
      <c r="K35" s="10"/>
      <c r="L35" s="10"/>
      <c r="M35" s="10"/>
      <c r="N35" s="10"/>
      <c r="O35" s="10"/>
    </row>
    <row r="36" spans="1:15" ht="18.75">
      <c r="A36" s="10"/>
      <c r="B36" s="10"/>
      <c r="C36" s="10"/>
      <c r="D36" s="10"/>
      <c r="E36" s="10"/>
      <c r="F36" s="10"/>
      <c r="G36" s="10"/>
      <c r="H36" s="10"/>
      <c r="I36" s="10"/>
      <c r="J36" s="10"/>
      <c r="K36" s="10"/>
      <c r="L36" s="10"/>
      <c r="M36" s="10"/>
      <c r="N36" s="10"/>
      <c r="O36" s="10"/>
    </row>
    <row r="37" spans="1:15" ht="18.75">
      <c r="A37" s="10"/>
      <c r="B37" s="10"/>
      <c r="C37" s="10"/>
      <c r="D37" s="10"/>
      <c r="E37" s="10"/>
      <c r="F37" s="10"/>
      <c r="G37" s="10"/>
      <c r="H37" s="10"/>
      <c r="I37" s="10"/>
      <c r="J37" s="10"/>
      <c r="K37" s="10"/>
      <c r="L37" s="10"/>
      <c r="M37" s="10"/>
      <c r="N37" s="10"/>
      <c r="O37" s="10"/>
    </row>
    <row r="38" spans="1:15" ht="22.5" customHeight="1">
      <c r="A38" s="10"/>
      <c r="B38" s="10"/>
      <c r="C38" s="10"/>
      <c r="D38" s="10"/>
      <c r="E38" s="10"/>
      <c r="F38" s="10"/>
      <c r="G38" s="10"/>
      <c r="H38" s="10"/>
      <c r="I38" s="10"/>
      <c r="J38" s="10"/>
      <c r="K38" s="10"/>
      <c r="L38" s="10"/>
      <c r="M38" s="10"/>
      <c r="N38" s="10"/>
      <c r="O38" s="10"/>
    </row>
    <row r="39" spans="1:15" ht="18.75">
      <c r="A39" s="10"/>
      <c r="B39" s="10"/>
      <c r="C39" s="10"/>
      <c r="D39" s="10"/>
      <c r="E39" s="10"/>
      <c r="F39" s="10"/>
      <c r="G39" s="10"/>
      <c r="H39" s="10"/>
      <c r="I39" s="10"/>
      <c r="J39" s="10"/>
      <c r="K39" s="10"/>
      <c r="L39" s="10"/>
      <c r="M39" s="10"/>
      <c r="N39" s="10"/>
      <c r="O39" s="10"/>
    </row>
    <row r="40" spans="1:15" ht="18.75">
      <c r="A40" s="10"/>
      <c r="B40" s="10"/>
      <c r="C40" s="10"/>
      <c r="D40" s="10"/>
      <c r="E40" s="10"/>
      <c r="F40" s="10"/>
      <c r="G40" s="10"/>
      <c r="H40" s="10"/>
      <c r="I40" s="10"/>
      <c r="J40" s="10"/>
      <c r="K40" s="10"/>
      <c r="L40" s="10"/>
      <c r="M40" s="10"/>
      <c r="N40" s="10"/>
      <c r="O40" s="10"/>
    </row>
    <row r="41" spans="1:15" ht="18.75">
      <c r="A41" s="10"/>
      <c r="B41" s="10"/>
      <c r="C41" s="10"/>
      <c r="D41" s="10"/>
      <c r="E41" s="10"/>
      <c r="F41" s="10"/>
      <c r="G41" s="10"/>
      <c r="H41" s="10"/>
      <c r="I41" s="10"/>
      <c r="J41" s="10"/>
      <c r="K41" s="10"/>
      <c r="L41" s="10"/>
      <c r="M41" s="10"/>
      <c r="N41" s="10"/>
      <c r="O41" s="10"/>
    </row>
    <row r="42" spans="1:15" ht="18.75">
      <c r="A42" s="10"/>
      <c r="B42" s="10"/>
      <c r="C42" s="10"/>
      <c r="D42" s="10"/>
      <c r="E42" s="10"/>
      <c r="F42" s="10"/>
      <c r="G42" s="10"/>
      <c r="H42" s="10"/>
      <c r="I42" s="10"/>
      <c r="J42" s="10"/>
      <c r="K42" s="10"/>
      <c r="L42" s="10"/>
      <c r="M42" s="10"/>
      <c r="N42" s="10"/>
      <c r="O42" s="10"/>
    </row>
  </sheetData>
  <mergeCells count="24">
    <mergeCell ref="M7:M11"/>
    <mergeCell ref="N7:N11"/>
    <mergeCell ref="O7:O11"/>
    <mergeCell ref="H6:H11"/>
    <mergeCell ref="I6:K6"/>
    <mergeCell ref="L6:L11"/>
    <mergeCell ref="M6:O6"/>
    <mergeCell ref="J7:J11"/>
    <mergeCell ref="L1:O1"/>
    <mergeCell ref="A2:O2"/>
    <mergeCell ref="A3:O3"/>
    <mergeCell ref="A5:A11"/>
    <mergeCell ref="B5:B11"/>
    <mergeCell ref="C5:G5"/>
    <mergeCell ref="H5:K5"/>
    <mergeCell ref="L5:O5"/>
    <mergeCell ref="C6:C11"/>
    <mergeCell ref="D6:G6"/>
    <mergeCell ref="D7:D11"/>
    <mergeCell ref="E7:E11"/>
    <mergeCell ref="F7:F11"/>
    <mergeCell ref="G7:G11"/>
    <mergeCell ref="I7:I11"/>
    <mergeCell ref="K7:K11"/>
  </mergeCells>
  <printOptions horizontalCentered="1"/>
  <pageMargins left="0.31" right="0.32" top="0.44" bottom="0.24" header="0.24" footer="0.17"/>
  <pageSetup paperSize="9" scale="76" fitToHeight="5" orientation="landscape" r:id="rId1"/>
  <headerFooter alignWithMargins="0">
    <oddFooter>&amp;C&amp;".VnTime,  Italic"&amp;8
&amp;".VnTimeH,Regular"&amp;12&amp;P/&amp;N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66"/>
  <sheetViews>
    <sheetView showZeros="0" topLeftCell="A13" zoomScale="90" zoomScaleNormal="90" workbookViewId="0">
      <selection activeCell="B33" sqref="B33"/>
    </sheetView>
  </sheetViews>
  <sheetFormatPr defaultRowHeight="15.75"/>
  <cols>
    <col min="1" max="1" width="5.109375" style="392" customWidth="1"/>
    <col min="2" max="2" width="53.6640625" style="405" customWidth="1"/>
    <col min="3" max="5" width="13" style="392" customWidth="1"/>
    <col min="6" max="6" width="12.77734375" style="392" customWidth="1"/>
    <col min="7" max="8" width="11" style="392" customWidth="1"/>
    <col min="9" max="256" width="9" style="392"/>
    <col min="257" max="257" width="5.109375" style="392" customWidth="1"/>
    <col min="258" max="258" width="52.6640625" style="392" customWidth="1"/>
    <col min="259" max="261" width="13" style="392" customWidth="1"/>
    <col min="262" max="262" width="12.77734375" style="392" customWidth="1"/>
    <col min="263" max="264" width="11" style="392" customWidth="1"/>
    <col min="265" max="512" width="9" style="392"/>
    <col min="513" max="513" width="5.109375" style="392" customWidth="1"/>
    <col min="514" max="514" width="52.6640625" style="392" customWidth="1"/>
    <col min="515" max="517" width="13" style="392" customWidth="1"/>
    <col min="518" max="518" width="12.77734375" style="392" customWidth="1"/>
    <col min="519" max="520" width="11" style="392" customWidth="1"/>
    <col min="521" max="768" width="9" style="392"/>
    <col min="769" max="769" width="5.109375" style="392" customWidth="1"/>
    <col min="770" max="770" width="52.6640625" style="392" customWidth="1"/>
    <col min="771" max="773" width="13" style="392" customWidth="1"/>
    <col min="774" max="774" width="12.77734375" style="392" customWidth="1"/>
    <col min="775" max="776" width="11" style="392" customWidth="1"/>
    <col min="777" max="1024" width="9" style="392"/>
    <col min="1025" max="1025" width="5.109375" style="392" customWidth="1"/>
    <col min="1026" max="1026" width="52.6640625" style="392" customWidth="1"/>
    <col min="1027" max="1029" width="13" style="392" customWidth="1"/>
    <col min="1030" max="1030" width="12.77734375" style="392" customWidth="1"/>
    <col min="1031" max="1032" width="11" style="392" customWidth="1"/>
    <col min="1033" max="1280" width="9" style="392"/>
    <col min="1281" max="1281" width="5.109375" style="392" customWidth="1"/>
    <col min="1282" max="1282" width="52.6640625" style="392" customWidth="1"/>
    <col min="1283" max="1285" width="13" style="392" customWidth="1"/>
    <col min="1286" max="1286" width="12.77734375" style="392" customWidth="1"/>
    <col min="1287" max="1288" width="11" style="392" customWidth="1"/>
    <col min="1289" max="1536" width="9" style="392"/>
    <col min="1537" max="1537" width="5.109375" style="392" customWidth="1"/>
    <col min="1538" max="1538" width="52.6640625" style="392" customWidth="1"/>
    <col min="1539" max="1541" width="13" style="392" customWidth="1"/>
    <col min="1542" max="1542" width="12.77734375" style="392" customWidth="1"/>
    <col min="1543" max="1544" width="11" style="392" customWidth="1"/>
    <col min="1545" max="1792" width="9" style="392"/>
    <col min="1793" max="1793" width="5.109375" style="392" customWidth="1"/>
    <col min="1794" max="1794" width="52.6640625" style="392" customWidth="1"/>
    <col min="1795" max="1797" width="13" style="392" customWidth="1"/>
    <col min="1798" max="1798" width="12.77734375" style="392" customWidth="1"/>
    <col min="1799" max="1800" width="11" style="392" customWidth="1"/>
    <col min="1801" max="2048" width="9" style="392"/>
    <col min="2049" max="2049" width="5.109375" style="392" customWidth="1"/>
    <col min="2050" max="2050" width="52.6640625" style="392" customWidth="1"/>
    <col min="2051" max="2053" width="13" style="392" customWidth="1"/>
    <col min="2054" max="2054" width="12.77734375" style="392" customWidth="1"/>
    <col min="2055" max="2056" width="11" style="392" customWidth="1"/>
    <col min="2057" max="2304" width="9" style="392"/>
    <col min="2305" max="2305" width="5.109375" style="392" customWidth="1"/>
    <col min="2306" max="2306" width="52.6640625" style="392" customWidth="1"/>
    <col min="2307" max="2309" width="13" style="392" customWidth="1"/>
    <col min="2310" max="2310" width="12.77734375" style="392" customWidth="1"/>
    <col min="2311" max="2312" width="11" style="392" customWidth="1"/>
    <col min="2313" max="2560" width="9" style="392"/>
    <col min="2561" max="2561" width="5.109375" style="392" customWidth="1"/>
    <col min="2562" max="2562" width="52.6640625" style="392" customWidth="1"/>
    <col min="2563" max="2565" width="13" style="392" customWidth="1"/>
    <col min="2566" max="2566" width="12.77734375" style="392" customWidth="1"/>
    <col min="2567" max="2568" width="11" style="392" customWidth="1"/>
    <col min="2569" max="2816" width="9" style="392"/>
    <col min="2817" max="2817" width="5.109375" style="392" customWidth="1"/>
    <col min="2818" max="2818" width="52.6640625" style="392" customWidth="1"/>
    <col min="2819" max="2821" width="13" style="392" customWidth="1"/>
    <col min="2822" max="2822" width="12.77734375" style="392" customWidth="1"/>
    <col min="2823" max="2824" width="11" style="392" customWidth="1"/>
    <col min="2825" max="3072" width="9" style="392"/>
    <col min="3073" max="3073" width="5.109375" style="392" customWidth="1"/>
    <col min="3074" max="3074" width="52.6640625" style="392" customWidth="1"/>
    <col min="3075" max="3077" width="13" style="392" customWidth="1"/>
    <col min="3078" max="3078" width="12.77734375" style="392" customWidth="1"/>
    <col min="3079" max="3080" width="11" style="392" customWidth="1"/>
    <col min="3081" max="3328" width="9" style="392"/>
    <col min="3329" max="3329" width="5.109375" style="392" customWidth="1"/>
    <col min="3330" max="3330" width="52.6640625" style="392" customWidth="1"/>
    <col min="3331" max="3333" width="13" style="392" customWidth="1"/>
    <col min="3334" max="3334" width="12.77734375" style="392" customWidth="1"/>
    <col min="3335" max="3336" width="11" style="392" customWidth="1"/>
    <col min="3337" max="3584" width="9" style="392"/>
    <col min="3585" max="3585" width="5.109375" style="392" customWidth="1"/>
    <col min="3586" max="3586" width="52.6640625" style="392" customWidth="1"/>
    <col min="3587" max="3589" width="13" style="392" customWidth="1"/>
    <col min="3590" max="3590" width="12.77734375" style="392" customWidth="1"/>
    <col min="3591" max="3592" width="11" style="392" customWidth="1"/>
    <col min="3593" max="3840" width="9" style="392"/>
    <col min="3841" max="3841" width="5.109375" style="392" customWidth="1"/>
    <col min="3842" max="3842" width="52.6640625" style="392" customWidth="1"/>
    <col min="3843" max="3845" width="13" style="392" customWidth="1"/>
    <col min="3846" max="3846" width="12.77734375" style="392" customWidth="1"/>
    <col min="3847" max="3848" width="11" style="392" customWidth="1"/>
    <col min="3849" max="4096" width="9" style="392"/>
    <col min="4097" max="4097" width="5.109375" style="392" customWidth="1"/>
    <col min="4098" max="4098" width="52.6640625" style="392" customWidth="1"/>
    <col min="4099" max="4101" width="13" style="392" customWidth="1"/>
    <col min="4102" max="4102" width="12.77734375" style="392" customWidth="1"/>
    <col min="4103" max="4104" width="11" style="392" customWidth="1"/>
    <col min="4105" max="4352" width="9" style="392"/>
    <col min="4353" max="4353" width="5.109375" style="392" customWidth="1"/>
    <col min="4354" max="4354" width="52.6640625" style="392" customWidth="1"/>
    <col min="4355" max="4357" width="13" style="392" customWidth="1"/>
    <col min="4358" max="4358" width="12.77734375" style="392" customWidth="1"/>
    <col min="4359" max="4360" width="11" style="392" customWidth="1"/>
    <col min="4361" max="4608" width="9" style="392"/>
    <col min="4609" max="4609" width="5.109375" style="392" customWidth="1"/>
    <col min="4610" max="4610" width="52.6640625" style="392" customWidth="1"/>
    <col min="4611" max="4613" width="13" style="392" customWidth="1"/>
    <col min="4614" max="4614" width="12.77734375" style="392" customWidth="1"/>
    <col min="4615" max="4616" width="11" style="392" customWidth="1"/>
    <col min="4617" max="4864" width="9" style="392"/>
    <col min="4865" max="4865" width="5.109375" style="392" customWidth="1"/>
    <col min="4866" max="4866" width="52.6640625" style="392" customWidth="1"/>
    <col min="4867" max="4869" width="13" style="392" customWidth="1"/>
    <col min="4870" max="4870" width="12.77734375" style="392" customWidth="1"/>
    <col min="4871" max="4872" width="11" style="392" customWidth="1"/>
    <col min="4873" max="5120" width="9" style="392"/>
    <col min="5121" max="5121" width="5.109375" style="392" customWidth="1"/>
    <col min="5122" max="5122" width="52.6640625" style="392" customWidth="1"/>
    <col min="5123" max="5125" width="13" style="392" customWidth="1"/>
    <col min="5126" max="5126" width="12.77734375" style="392" customWidth="1"/>
    <col min="5127" max="5128" width="11" style="392" customWidth="1"/>
    <col min="5129" max="5376" width="9" style="392"/>
    <col min="5377" max="5377" width="5.109375" style="392" customWidth="1"/>
    <col min="5378" max="5378" width="52.6640625" style="392" customWidth="1"/>
    <col min="5379" max="5381" width="13" style="392" customWidth="1"/>
    <col min="5382" max="5382" width="12.77734375" style="392" customWidth="1"/>
    <col min="5383" max="5384" width="11" style="392" customWidth="1"/>
    <col min="5385" max="5632" width="9" style="392"/>
    <col min="5633" max="5633" width="5.109375" style="392" customWidth="1"/>
    <col min="5634" max="5634" width="52.6640625" style="392" customWidth="1"/>
    <col min="5635" max="5637" width="13" style="392" customWidth="1"/>
    <col min="5638" max="5638" width="12.77734375" style="392" customWidth="1"/>
    <col min="5639" max="5640" width="11" style="392" customWidth="1"/>
    <col min="5641" max="5888" width="9" style="392"/>
    <col min="5889" max="5889" width="5.109375" style="392" customWidth="1"/>
    <col min="5890" max="5890" width="52.6640625" style="392" customWidth="1"/>
    <col min="5891" max="5893" width="13" style="392" customWidth="1"/>
    <col min="5894" max="5894" width="12.77734375" style="392" customWidth="1"/>
    <col min="5895" max="5896" width="11" style="392" customWidth="1"/>
    <col min="5897" max="6144" width="9" style="392"/>
    <col min="6145" max="6145" width="5.109375" style="392" customWidth="1"/>
    <col min="6146" max="6146" width="52.6640625" style="392" customWidth="1"/>
    <col min="6147" max="6149" width="13" style="392" customWidth="1"/>
    <col min="6150" max="6150" width="12.77734375" style="392" customWidth="1"/>
    <col min="6151" max="6152" width="11" style="392" customWidth="1"/>
    <col min="6153" max="6400" width="9" style="392"/>
    <col min="6401" max="6401" width="5.109375" style="392" customWidth="1"/>
    <col min="6402" max="6402" width="52.6640625" style="392" customWidth="1"/>
    <col min="6403" max="6405" width="13" style="392" customWidth="1"/>
    <col min="6406" max="6406" width="12.77734375" style="392" customWidth="1"/>
    <col min="6407" max="6408" width="11" style="392" customWidth="1"/>
    <col min="6409" max="6656" width="9" style="392"/>
    <col min="6657" max="6657" width="5.109375" style="392" customWidth="1"/>
    <col min="6658" max="6658" width="52.6640625" style="392" customWidth="1"/>
    <col min="6659" max="6661" width="13" style="392" customWidth="1"/>
    <col min="6662" max="6662" width="12.77734375" style="392" customWidth="1"/>
    <col min="6663" max="6664" width="11" style="392" customWidth="1"/>
    <col min="6665" max="6912" width="9" style="392"/>
    <col min="6913" max="6913" width="5.109375" style="392" customWidth="1"/>
    <col min="6914" max="6914" width="52.6640625" style="392" customWidth="1"/>
    <col min="6915" max="6917" width="13" style="392" customWidth="1"/>
    <col min="6918" max="6918" width="12.77734375" style="392" customWidth="1"/>
    <col min="6919" max="6920" width="11" style="392" customWidth="1"/>
    <col min="6921" max="7168" width="9" style="392"/>
    <col min="7169" max="7169" width="5.109375" style="392" customWidth="1"/>
    <col min="7170" max="7170" width="52.6640625" style="392" customWidth="1"/>
    <col min="7171" max="7173" width="13" style="392" customWidth="1"/>
    <col min="7174" max="7174" width="12.77734375" style="392" customWidth="1"/>
    <col min="7175" max="7176" width="11" style="392" customWidth="1"/>
    <col min="7177" max="7424" width="9" style="392"/>
    <col min="7425" max="7425" width="5.109375" style="392" customWidth="1"/>
    <col min="7426" max="7426" width="52.6640625" style="392" customWidth="1"/>
    <col min="7427" max="7429" width="13" style="392" customWidth="1"/>
    <col min="7430" max="7430" width="12.77734375" style="392" customWidth="1"/>
    <col min="7431" max="7432" width="11" style="392" customWidth="1"/>
    <col min="7433" max="7680" width="9" style="392"/>
    <col min="7681" max="7681" width="5.109375" style="392" customWidth="1"/>
    <col min="7682" max="7682" width="52.6640625" style="392" customWidth="1"/>
    <col min="7683" max="7685" width="13" style="392" customWidth="1"/>
    <col min="7686" max="7686" width="12.77734375" style="392" customWidth="1"/>
    <col min="7687" max="7688" width="11" style="392" customWidth="1"/>
    <col min="7689" max="7936" width="9" style="392"/>
    <col min="7937" max="7937" width="5.109375" style="392" customWidth="1"/>
    <col min="7938" max="7938" width="52.6640625" style="392" customWidth="1"/>
    <col min="7939" max="7941" width="13" style="392" customWidth="1"/>
    <col min="7942" max="7942" width="12.77734375" style="392" customWidth="1"/>
    <col min="7943" max="7944" width="11" style="392" customWidth="1"/>
    <col min="7945" max="8192" width="9" style="392"/>
    <col min="8193" max="8193" width="5.109375" style="392" customWidth="1"/>
    <col min="8194" max="8194" width="52.6640625" style="392" customWidth="1"/>
    <col min="8195" max="8197" width="13" style="392" customWidth="1"/>
    <col min="8198" max="8198" width="12.77734375" style="392" customWidth="1"/>
    <col min="8199" max="8200" width="11" style="392" customWidth="1"/>
    <col min="8201" max="8448" width="9" style="392"/>
    <col min="8449" max="8449" width="5.109375" style="392" customWidth="1"/>
    <col min="8450" max="8450" width="52.6640625" style="392" customWidth="1"/>
    <col min="8451" max="8453" width="13" style="392" customWidth="1"/>
    <col min="8454" max="8454" width="12.77734375" style="392" customWidth="1"/>
    <col min="8455" max="8456" width="11" style="392" customWidth="1"/>
    <col min="8457" max="8704" width="9" style="392"/>
    <col min="8705" max="8705" width="5.109375" style="392" customWidth="1"/>
    <col min="8706" max="8706" width="52.6640625" style="392" customWidth="1"/>
    <col min="8707" max="8709" width="13" style="392" customWidth="1"/>
    <col min="8710" max="8710" width="12.77734375" style="392" customWidth="1"/>
    <col min="8711" max="8712" width="11" style="392" customWidth="1"/>
    <col min="8713" max="8960" width="9" style="392"/>
    <col min="8961" max="8961" width="5.109375" style="392" customWidth="1"/>
    <col min="8962" max="8962" width="52.6640625" style="392" customWidth="1"/>
    <col min="8963" max="8965" width="13" style="392" customWidth="1"/>
    <col min="8966" max="8966" width="12.77734375" style="392" customWidth="1"/>
    <col min="8967" max="8968" width="11" style="392" customWidth="1"/>
    <col min="8969" max="9216" width="9" style="392"/>
    <col min="9217" max="9217" width="5.109375" style="392" customWidth="1"/>
    <col min="9218" max="9218" width="52.6640625" style="392" customWidth="1"/>
    <col min="9219" max="9221" width="13" style="392" customWidth="1"/>
    <col min="9222" max="9222" width="12.77734375" style="392" customWidth="1"/>
    <col min="9223" max="9224" width="11" style="392" customWidth="1"/>
    <col min="9225" max="9472" width="9" style="392"/>
    <col min="9473" max="9473" width="5.109375" style="392" customWidth="1"/>
    <col min="9474" max="9474" width="52.6640625" style="392" customWidth="1"/>
    <col min="9475" max="9477" width="13" style="392" customWidth="1"/>
    <col min="9478" max="9478" width="12.77734375" style="392" customWidth="1"/>
    <col min="9479" max="9480" width="11" style="392" customWidth="1"/>
    <col min="9481" max="9728" width="9" style="392"/>
    <col min="9729" max="9729" width="5.109375" style="392" customWidth="1"/>
    <col min="9730" max="9730" width="52.6640625" style="392" customWidth="1"/>
    <col min="9731" max="9733" width="13" style="392" customWidth="1"/>
    <col min="9734" max="9734" width="12.77734375" style="392" customWidth="1"/>
    <col min="9735" max="9736" width="11" style="392" customWidth="1"/>
    <col min="9737" max="9984" width="9" style="392"/>
    <col min="9985" max="9985" width="5.109375" style="392" customWidth="1"/>
    <col min="9986" max="9986" width="52.6640625" style="392" customWidth="1"/>
    <col min="9987" max="9989" width="13" style="392" customWidth="1"/>
    <col min="9990" max="9990" width="12.77734375" style="392" customWidth="1"/>
    <col min="9991" max="9992" width="11" style="392" customWidth="1"/>
    <col min="9993" max="10240" width="9" style="392"/>
    <col min="10241" max="10241" width="5.109375" style="392" customWidth="1"/>
    <col min="10242" max="10242" width="52.6640625" style="392" customWidth="1"/>
    <col min="10243" max="10245" width="13" style="392" customWidth="1"/>
    <col min="10246" max="10246" width="12.77734375" style="392" customWidth="1"/>
    <col min="10247" max="10248" width="11" style="392" customWidth="1"/>
    <col min="10249" max="10496" width="9" style="392"/>
    <col min="10497" max="10497" width="5.109375" style="392" customWidth="1"/>
    <col min="10498" max="10498" width="52.6640625" style="392" customWidth="1"/>
    <col min="10499" max="10501" width="13" style="392" customWidth="1"/>
    <col min="10502" max="10502" width="12.77734375" style="392" customWidth="1"/>
    <col min="10503" max="10504" width="11" style="392" customWidth="1"/>
    <col min="10505" max="10752" width="9" style="392"/>
    <col min="10753" max="10753" width="5.109375" style="392" customWidth="1"/>
    <col min="10754" max="10754" width="52.6640625" style="392" customWidth="1"/>
    <col min="10755" max="10757" width="13" style="392" customWidth="1"/>
    <col min="10758" max="10758" width="12.77734375" style="392" customWidth="1"/>
    <col min="10759" max="10760" width="11" style="392" customWidth="1"/>
    <col min="10761" max="11008" width="9" style="392"/>
    <col min="11009" max="11009" width="5.109375" style="392" customWidth="1"/>
    <col min="11010" max="11010" width="52.6640625" style="392" customWidth="1"/>
    <col min="11011" max="11013" width="13" style="392" customWidth="1"/>
    <col min="11014" max="11014" width="12.77734375" style="392" customWidth="1"/>
    <col min="11015" max="11016" width="11" style="392" customWidth="1"/>
    <col min="11017" max="11264" width="9" style="392"/>
    <col min="11265" max="11265" width="5.109375" style="392" customWidth="1"/>
    <col min="11266" max="11266" width="52.6640625" style="392" customWidth="1"/>
    <col min="11267" max="11269" width="13" style="392" customWidth="1"/>
    <col min="11270" max="11270" width="12.77734375" style="392" customWidth="1"/>
    <col min="11271" max="11272" width="11" style="392" customWidth="1"/>
    <col min="11273" max="11520" width="9" style="392"/>
    <col min="11521" max="11521" width="5.109375" style="392" customWidth="1"/>
    <col min="11522" max="11522" width="52.6640625" style="392" customWidth="1"/>
    <col min="11523" max="11525" width="13" style="392" customWidth="1"/>
    <col min="11526" max="11526" width="12.77734375" style="392" customWidth="1"/>
    <col min="11527" max="11528" width="11" style="392" customWidth="1"/>
    <col min="11529" max="11776" width="9" style="392"/>
    <col min="11777" max="11777" width="5.109375" style="392" customWidth="1"/>
    <col min="11778" max="11778" width="52.6640625" style="392" customWidth="1"/>
    <col min="11779" max="11781" width="13" style="392" customWidth="1"/>
    <col min="11782" max="11782" width="12.77734375" style="392" customWidth="1"/>
    <col min="11783" max="11784" width="11" style="392" customWidth="1"/>
    <col min="11785" max="12032" width="9" style="392"/>
    <col min="12033" max="12033" width="5.109375" style="392" customWidth="1"/>
    <col min="12034" max="12034" width="52.6640625" style="392" customWidth="1"/>
    <col min="12035" max="12037" width="13" style="392" customWidth="1"/>
    <col min="12038" max="12038" width="12.77734375" style="392" customWidth="1"/>
    <col min="12039" max="12040" width="11" style="392" customWidth="1"/>
    <col min="12041" max="12288" width="9" style="392"/>
    <col min="12289" max="12289" width="5.109375" style="392" customWidth="1"/>
    <col min="12290" max="12290" width="52.6640625" style="392" customWidth="1"/>
    <col min="12291" max="12293" width="13" style="392" customWidth="1"/>
    <col min="12294" max="12294" width="12.77734375" style="392" customWidth="1"/>
    <col min="12295" max="12296" width="11" style="392" customWidth="1"/>
    <col min="12297" max="12544" width="9" style="392"/>
    <col min="12545" max="12545" width="5.109375" style="392" customWidth="1"/>
    <col min="12546" max="12546" width="52.6640625" style="392" customWidth="1"/>
    <col min="12547" max="12549" width="13" style="392" customWidth="1"/>
    <col min="12550" max="12550" width="12.77734375" style="392" customWidth="1"/>
    <col min="12551" max="12552" width="11" style="392" customWidth="1"/>
    <col min="12553" max="12800" width="9" style="392"/>
    <col min="12801" max="12801" width="5.109375" style="392" customWidth="1"/>
    <col min="12802" max="12802" width="52.6640625" style="392" customWidth="1"/>
    <col min="12803" max="12805" width="13" style="392" customWidth="1"/>
    <col min="12806" max="12806" width="12.77734375" style="392" customWidth="1"/>
    <col min="12807" max="12808" width="11" style="392" customWidth="1"/>
    <col min="12809" max="13056" width="9" style="392"/>
    <col min="13057" max="13057" width="5.109375" style="392" customWidth="1"/>
    <col min="13058" max="13058" width="52.6640625" style="392" customWidth="1"/>
    <col min="13059" max="13061" width="13" style="392" customWidth="1"/>
    <col min="13062" max="13062" width="12.77734375" style="392" customWidth="1"/>
    <col min="13063" max="13064" width="11" style="392" customWidth="1"/>
    <col min="13065" max="13312" width="9" style="392"/>
    <col min="13313" max="13313" width="5.109375" style="392" customWidth="1"/>
    <col min="13314" max="13314" width="52.6640625" style="392" customWidth="1"/>
    <col min="13315" max="13317" width="13" style="392" customWidth="1"/>
    <col min="13318" max="13318" width="12.77734375" style="392" customWidth="1"/>
    <col min="13319" max="13320" width="11" style="392" customWidth="1"/>
    <col min="13321" max="13568" width="9" style="392"/>
    <col min="13569" max="13569" width="5.109375" style="392" customWidth="1"/>
    <col min="13570" max="13570" width="52.6640625" style="392" customWidth="1"/>
    <col min="13571" max="13573" width="13" style="392" customWidth="1"/>
    <col min="13574" max="13574" width="12.77734375" style="392" customWidth="1"/>
    <col min="13575" max="13576" width="11" style="392" customWidth="1"/>
    <col min="13577" max="13824" width="9" style="392"/>
    <col min="13825" max="13825" width="5.109375" style="392" customWidth="1"/>
    <col min="13826" max="13826" width="52.6640625" style="392" customWidth="1"/>
    <col min="13827" max="13829" width="13" style="392" customWidth="1"/>
    <col min="13830" max="13830" width="12.77734375" style="392" customWidth="1"/>
    <col min="13831" max="13832" width="11" style="392" customWidth="1"/>
    <col min="13833" max="14080" width="9" style="392"/>
    <col min="14081" max="14081" width="5.109375" style="392" customWidth="1"/>
    <col min="14082" max="14082" width="52.6640625" style="392" customWidth="1"/>
    <col min="14083" max="14085" width="13" style="392" customWidth="1"/>
    <col min="14086" max="14086" width="12.77734375" style="392" customWidth="1"/>
    <col min="14087" max="14088" width="11" style="392" customWidth="1"/>
    <col min="14089" max="14336" width="9" style="392"/>
    <col min="14337" max="14337" width="5.109375" style="392" customWidth="1"/>
    <col min="14338" max="14338" width="52.6640625" style="392" customWidth="1"/>
    <col min="14339" max="14341" width="13" style="392" customWidth="1"/>
    <col min="14342" max="14342" width="12.77734375" style="392" customWidth="1"/>
    <col min="14343" max="14344" width="11" style="392" customWidth="1"/>
    <col min="14345" max="14592" width="9" style="392"/>
    <col min="14593" max="14593" width="5.109375" style="392" customWidth="1"/>
    <col min="14594" max="14594" width="52.6640625" style="392" customWidth="1"/>
    <col min="14595" max="14597" width="13" style="392" customWidth="1"/>
    <col min="14598" max="14598" width="12.77734375" style="392" customWidth="1"/>
    <col min="14599" max="14600" width="11" style="392" customWidth="1"/>
    <col min="14601" max="14848" width="9" style="392"/>
    <col min="14849" max="14849" width="5.109375" style="392" customWidth="1"/>
    <col min="14850" max="14850" width="52.6640625" style="392" customWidth="1"/>
    <col min="14851" max="14853" width="13" style="392" customWidth="1"/>
    <col min="14854" max="14854" width="12.77734375" style="392" customWidth="1"/>
    <col min="14855" max="14856" width="11" style="392" customWidth="1"/>
    <col min="14857" max="15104" width="9" style="392"/>
    <col min="15105" max="15105" width="5.109375" style="392" customWidth="1"/>
    <col min="15106" max="15106" width="52.6640625" style="392" customWidth="1"/>
    <col min="15107" max="15109" width="13" style="392" customWidth="1"/>
    <col min="15110" max="15110" width="12.77734375" style="392" customWidth="1"/>
    <col min="15111" max="15112" width="11" style="392" customWidth="1"/>
    <col min="15113" max="15360" width="9" style="392"/>
    <col min="15361" max="15361" width="5.109375" style="392" customWidth="1"/>
    <col min="15362" max="15362" width="52.6640625" style="392" customWidth="1"/>
    <col min="15363" max="15365" width="13" style="392" customWidth="1"/>
    <col min="15366" max="15366" width="12.77734375" style="392" customWidth="1"/>
    <col min="15367" max="15368" width="11" style="392" customWidth="1"/>
    <col min="15369" max="15616" width="9" style="392"/>
    <col min="15617" max="15617" width="5.109375" style="392" customWidth="1"/>
    <col min="15618" max="15618" width="52.6640625" style="392" customWidth="1"/>
    <col min="15619" max="15621" width="13" style="392" customWidth="1"/>
    <col min="15622" max="15622" width="12.77734375" style="392" customWidth="1"/>
    <col min="15623" max="15624" width="11" style="392" customWidth="1"/>
    <col min="15625" max="15872" width="9" style="392"/>
    <col min="15873" max="15873" width="5.109375" style="392" customWidth="1"/>
    <col min="15874" max="15874" width="52.6640625" style="392" customWidth="1"/>
    <col min="15875" max="15877" width="13" style="392" customWidth="1"/>
    <col min="15878" max="15878" width="12.77734375" style="392" customWidth="1"/>
    <col min="15879" max="15880" width="11" style="392" customWidth="1"/>
    <col min="15881" max="16128" width="9" style="392"/>
    <col min="16129" max="16129" width="5.109375" style="392" customWidth="1"/>
    <col min="16130" max="16130" width="52.6640625" style="392" customWidth="1"/>
    <col min="16131" max="16133" width="13" style="392" customWidth="1"/>
    <col min="16134" max="16134" width="12.77734375" style="392" customWidth="1"/>
    <col min="16135" max="16136" width="11" style="392" customWidth="1"/>
    <col min="16137" max="16384" width="9" style="392"/>
  </cols>
  <sheetData>
    <row r="1" spans="1:8" ht="18.75">
      <c r="A1" s="389"/>
      <c r="B1" s="390"/>
      <c r="C1" s="391"/>
      <c r="D1" s="391"/>
      <c r="E1" s="391"/>
      <c r="F1" s="391"/>
      <c r="G1" s="806" t="s">
        <v>517</v>
      </c>
      <c r="H1" s="806"/>
    </row>
    <row r="2" spans="1:8" ht="9.75" customHeight="1">
      <c r="A2" s="389"/>
      <c r="B2" s="390"/>
      <c r="C2" s="391"/>
      <c r="D2" s="391"/>
      <c r="E2" s="391"/>
      <c r="F2" s="391"/>
      <c r="G2" s="431"/>
      <c r="H2" s="431"/>
    </row>
    <row r="3" spans="1:8" ht="18.75">
      <c r="A3" s="807" t="s">
        <v>518</v>
      </c>
      <c r="B3" s="807"/>
      <c r="C3" s="807"/>
      <c r="D3" s="807"/>
      <c r="E3" s="807"/>
      <c r="F3" s="807"/>
      <c r="G3" s="807"/>
      <c r="H3" s="807"/>
    </row>
    <row r="4" spans="1:8" ht="18.75">
      <c r="A4" s="808" t="s">
        <v>586</v>
      </c>
      <c r="B4" s="808"/>
      <c r="C4" s="808"/>
      <c r="D4" s="808"/>
      <c r="E4" s="808"/>
      <c r="F4" s="808"/>
      <c r="G4" s="808"/>
      <c r="H4" s="808"/>
    </row>
    <row r="5" spans="1:8" ht="9" customHeight="1">
      <c r="A5" s="432"/>
      <c r="B5" s="432"/>
      <c r="C5" s="432"/>
      <c r="D5" s="432"/>
      <c r="E5" s="432"/>
      <c r="F5" s="432"/>
      <c r="G5" s="432"/>
      <c r="H5" s="432"/>
    </row>
    <row r="6" spans="1:8" ht="18.75">
      <c r="A6" s="393"/>
      <c r="B6" s="394"/>
      <c r="C6" s="395"/>
      <c r="D6" s="395"/>
      <c r="E6" s="395"/>
      <c r="F6" s="395"/>
      <c r="G6" s="396"/>
      <c r="H6" s="397" t="s">
        <v>0</v>
      </c>
    </row>
    <row r="7" spans="1:8" s="398" customFormat="1" ht="24.75" customHeight="1">
      <c r="A7" s="809" t="s">
        <v>78</v>
      </c>
      <c r="B7" s="810" t="s">
        <v>2</v>
      </c>
      <c r="C7" s="811" t="s">
        <v>412</v>
      </c>
      <c r="D7" s="812"/>
      <c r="E7" s="811" t="s">
        <v>463</v>
      </c>
      <c r="F7" s="812"/>
      <c r="G7" s="809" t="s">
        <v>26</v>
      </c>
      <c r="H7" s="809"/>
    </row>
    <row r="8" spans="1:8" s="398" customFormat="1" ht="16.5">
      <c r="A8" s="809"/>
      <c r="B8" s="810"/>
      <c r="C8" s="810" t="s">
        <v>297</v>
      </c>
      <c r="D8" s="810" t="s">
        <v>298</v>
      </c>
      <c r="E8" s="810" t="s">
        <v>297</v>
      </c>
      <c r="F8" s="810" t="s">
        <v>298</v>
      </c>
      <c r="G8" s="810" t="s">
        <v>297</v>
      </c>
      <c r="H8" s="810" t="s">
        <v>298</v>
      </c>
    </row>
    <row r="9" spans="1:8" s="398" customFormat="1" ht="33" customHeight="1">
      <c r="A9" s="809"/>
      <c r="B9" s="810"/>
      <c r="C9" s="810"/>
      <c r="D9" s="810"/>
      <c r="E9" s="810"/>
      <c r="F9" s="810"/>
      <c r="G9" s="810"/>
      <c r="H9" s="810"/>
    </row>
    <row r="10" spans="1:8" s="401" customFormat="1" ht="14.25">
      <c r="A10" s="399" t="s">
        <v>4</v>
      </c>
      <c r="B10" s="400" t="s">
        <v>5</v>
      </c>
      <c r="C10" s="399">
        <v>1</v>
      </c>
      <c r="D10" s="399">
        <f>C10+1</f>
        <v>2</v>
      </c>
      <c r="E10" s="399">
        <f>D10+1</f>
        <v>3</v>
      </c>
      <c r="F10" s="399">
        <f>E10+1</f>
        <v>4</v>
      </c>
      <c r="G10" s="399" t="s">
        <v>247</v>
      </c>
      <c r="H10" s="399" t="s">
        <v>248</v>
      </c>
    </row>
    <row r="11" spans="1:8" s="402" customFormat="1" ht="18.75">
      <c r="A11" s="434" t="s">
        <v>4</v>
      </c>
      <c r="B11" s="435" t="s">
        <v>520</v>
      </c>
      <c r="C11" s="436">
        <f t="shared" ref="C11" si="0">C12+C56+C57</f>
        <v>28130</v>
      </c>
      <c r="D11" s="436">
        <f t="shared" ref="D11" si="1">D12+D56+D57</f>
        <v>21855.3</v>
      </c>
      <c r="E11" s="436">
        <f t="shared" ref="E11" si="2">E12+E56+E57</f>
        <v>33000</v>
      </c>
      <c r="F11" s="436">
        <f t="shared" ref="F11" si="3">F12+F56+F57</f>
        <v>23598</v>
      </c>
      <c r="G11" s="437">
        <f t="shared" ref="G11:H57" si="4">IFERROR(E11/C11,"")</f>
        <v>1.1731247778172769</v>
      </c>
      <c r="H11" s="438">
        <f>IFERROR(F11/D11,"")</f>
        <v>1.0797380955649203</v>
      </c>
    </row>
    <row r="12" spans="1:8" s="402" customFormat="1" ht="18.75">
      <c r="A12" s="439" t="s">
        <v>8</v>
      </c>
      <c r="B12" s="440" t="s">
        <v>113</v>
      </c>
      <c r="C12" s="441">
        <f>C13+C19+C25+C28+C35+C36+C37+C38+C45+C46+C47+C48+C49+C50+C51+C52+C53+C54+C55</f>
        <v>28130</v>
      </c>
      <c r="D12" s="441">
        <f>D13+D19+D25+D28+D35+D36+D37+D38+D45+D46+D47+D48+D49+D50+D51+D52+D53+D54+D55</f>
        <v>21855.3</v>
      </c>
      <c r="E12" s="441">
        <f>E13+E19+E25+E28+E35+E36+E37+E38+E45+E46+E47+E48+E49+E50+E51+E52+E53+E54+E55</f>
        <v>33000</v>
      </c>
      <c r="F12" s="441">
        <f>F13+F19+F25+F28+F35+F36+F37+F38+F45+F46+F47+F48+F49+F50+F51+F52+F53+F54+F55</f>
        <v>23598</v>
      </c>
      <c r="G12" s="437">
        <f t="shared" si="4"/>
        <v>1.1731247778172769</v>
      </c>
      <c r="H12" s="437">
        <f t="shared" si="4"/>
        <v>1.0797380955649203</v>
      </c>
    </row>
    <row r="13" spans="1:8" s="402" customFormat="1" ht="18.75">
      <c r="A13" s="439">
        <v>1</v>
      </c>
      <c r="B13" s="440" t="s">
        <v>521</v>
      </c>
      <c r="C13" s="441">
        <f>SUM(C14:C16)</f>
        <v>300</v>
      </c>
      <c r="D13" s="441">
        <f t="shared" ref="D13:F13" si="5">SUM(D14:D16)</f>
        <v>45</v>
      </c>
      <c r="E13" s="441">
        <f t="shared" si="5"/>
        <v>700</v>
      </c>
      <c r="F13" s="441">
        <f t="shared" si="5"/>
        <v>105</v>
      </c>
      <c r="G13" s="437">
        <f t="shared" si="4"/>
        <v>2.3333333333333335</v>
      </c>
      <c r="H13" s="437">
        <f t="shared" si="4"/>
        <v>2.3333333333333335</v>
      </c>
    </row>
    <row r="14" spans="1:8" s="395" customFormat="1" ht="18.75">
      <c r="A14" s="442" t="s">
        <v>389</v>
      </c>
      <c r="B14" s="443" t="s">
        <v>302</v>
      </c>
      <c r="C14" s="444">
        <v>300</v>
      </c>
      <c r="D14" s="444">
        <v>45</v>
      </c>
      <c r="E14" s="444">
        <v>699</v>
      </c>
      <c r="F14" s="444">
        <v>104.85</v>
      </c>
      <c r="G14" s="445">
        <f t="shared" si="4"/>
        <v>2.33</v>
      </c>
      <c r="H14" s="445">
        <f t="shared" si="4"/>
        <v>2.33</v>
      </c>
    </row>
    <row r="15" spans="1:8" s="395" customFormat="1" ht="18.75">
      <c r="A15" s="442" t="s">
        <v>390</v>
      </c>
      <c r="B15" s="443" t="s">
        <v>303</v>
      </c>
      <c r="C15" s="444"/>
      <c r="D15" s="444">
        <f t="shared" ref="D15:D54" si="6">C15</f>
        <v>0</v>
      </c>
      <c r="E15" s="444">
        <v>1</v>
      </c>
      <c r="F15" s="444">
        <v>0.15</v>
      </c>
      <c r="G15" s="445" t="str">
        <f t="shared" si="4"/>
        <v/>
      </c>
      <c r="H15" s="445" t="str">
        <f t="shared" si="4"/>
        <v/>
      </c>
    </row>
    <row r="16" spans="1:8" s="395" customFormat="1" ht="18.75">
      <c r="A16" s="442" t="s">
        <v>391</v>
      </c>
      <c r="B16" s="443" t="s">
        <v>304</v>
      </c>
      <c r="C16" s="444">
        <f>C17+C18</f>
        <v>0</v>
      </c>
      <c r="D16" s="444">
        <f t="shared" si="6"/>
        <v>0</v>
      </c>
      <c r="E16" s="444"/>
      <c r="F16" s="444"/>
      <c r="G16" s="445" t="str">
        <f t="shared" si="4"/>
        <v/>
      </c>
      <c r="H16" s="445" t="str">
        <f t="shared" si="4"/>
        <v/>
      </c>
    </row>
    <row r="17" spans="1:8" s="396" customFormat="1" ht="18.75">
      <c r="A17" s="455" t="s">
        <v>12</v>
      </c>
      <c r="B17" s="448" t="s">
        <v>522</v>
      </c>
      <c r="C17" s="449"/>
      <c r="D17" s="449">
        <f t="shared" si="6"/>
        <v>0</v>
      </c>
      <c r="E17" s="449"/>
      <c r="F17" s="449">
        <f t="shared" ref="F17" si="7">E17</f>
        <v>0</v>
      </c>
      <c r="G17" s="446" t="str">
        <f t="shared" si="4"/>
        <v/>
      </c>
      <c r="H17" s="446" t="str">
        <f t="shared" si="4"/>
        <v/>
      </c>
    </row>
    <row r="18" spans="1:8" s="396" customFormat="1" ht="18.75">
      <c r="A18" s="455" t="s">
        <v>12</v>
      </c>
      <c r="B18" s="448" t="s">
        <v>523</v>
      </c>
      <c r="C18" s="449"/>
      <c r="D18" s="449">
        <f t="shared" si="6"/>
        <v>0</v>
      </c>
      <c r="E18" s="449"/>
      <c r="F18" s="449">
        <f>F16-F17</f>
        <v>0</v>
      </c>
      <c r="G18" s="446" t="str">
        <f t="shared" si="4"/>
        <v/>
      </c>
      <c r="H18" s="446" t="str">
        <f t="shared" si="4"/>
        <v/>
      </c>
    </row>
    <row r="19" spans="1:8" s="402" customFormat="1" ht="18.75">
      <c r="A19" s="439">
        <v>2</v>
      </c>
      <c r="B19" s="440" t="s">
        <v>305</v>
      </c>
      <c r="C19" s="441">
        <f>C20+C21+C22</f>
        <v>1840</v>
      </c>
      <c r="D19" s="441">
        <f>D20+D21+D22</f>
        <v>265.29999999999995</v>
      </c>
      <c r="E19" s="441">
        <f>E20+E21+E22</f>
        <v>2660</v>
      </c>
      <c r="F19" s="441">
        <f>F20+F21+F22</f>
        <v>392.5</v>
      </c>
      <c r="G19" s="437">
        <f t="shared" si="4"/>
        <v>1.4456521739130435</v>
      </c>
      <c r="H19" s="437">
        <f t="shared" si="4"/>
        <v>1.4794572182434982</v>
      </c>
    </row>
    <row r="20" spans="1:8" s="395" customFormat="1" ht="18.75">
      <c r="A20" s="442" t="s">
        <v>392</v>
      </c>
      <c r="B20" s="443" t="s">
        <v>302</v>
      </c>
      <c r="C20" s="444">
        <v>70</v>
      </c>
      <c r="D20" s="444">
        <f>11-0.3</f>
        <v>10.7</v>
      </c>
      <c r="E20" s="444">
        <v>50</v>
      </c>
      <c r="F20" s="444">
        <v>7.5</v>
      </c>
      <c r="G20" s="445">
        <f t="shared" si="4"/>
        <v>0.7142857142857143</v>
      </c>
      <c r="H20" s="445">
        <f t="shared" si="4"/>
        <v>0.70093457943925241</v>
      </c>
    </row>
    <row r="21" spans="1:8" s="395" customFormat="1" ht="18.75">
      <c r="A21" s="442" t="s">
        <v>393</v>
      </c>
      <c r="B21" s="443" t="s">
        <v>303</v>
      </c>
      <c r="C21" s="444">
        <v>1630</v>
      </c>
      <c r="D21" s="444">
        <f>245-0.4</f>
        <v>244.6</v>
      </c>
      <c r="E21" s="444">
        <v>2500</v>
      </c>
      <c r="F21" s="444">
        <v>375</v>
      </c>
      <c r="G21" s="445">
        <f t="shared" si="4"/>
        <v>1.5337423312883436</v>
      </c>
      <c r="H21" s="445">
        <f t="shared" si="4"/>
        <v>1.5331152902698284</v>
      </c>
    </row>
    <row r="22" spans="1:8" s="395" customFormat="1" ht="18.75">
      <c r="A22" s="442" t="s">
        <v>524</v>
      </c>
      <c r="B22" s="443" t="s">
        <v>304</v>
      </c>
      <c r="C22" s="444">
        <f>SUM(C23:C24)</f>
        <v>140</v>
      </c>
      <c r="D22" s="444">
        <f t="shared" ref="D22:F22" si="8">SUM(D23:D24)</f>
        <v>10</v>
      </c>
      <c r="E22" s="444">
        <f t="shared" si="8"/>
        <v>110</v>
      </c>
      <c r="F22" s="444">
        <f t="shared" si="8"/>
        <v>10</v>
      </c>
      <c r="G22" s="445">
        <f t="shared" si="4"/>
        <v>0.7857142857142857</v>
      </c>
      <c r="H22" s="445">
        <f t="shared" si="4"/>
        <v>1</v>
      </c>
    </row>
    <row r="23" spans="1:8" s="396" customFormat="1" ht="18.75">
      <c r="A23" s="447" t="s">
        <v>12</v>
      </c>
      <c r="B23" s="448" t="s">
        <v>525</v>
      </c>
      <c r="C23" s="449">
        <v>130</v>
      </c>
      <c r="D23" s="449"/>
      <c r="E23" s="449">
        <v>100</v>
      </c>
      <c r="F23" s="449"/>
      <c r="G23" s="446">
        <f t="shared" si="4"/>
        <v>0.76923076923076927</v>
      </c>
      <c r="H23" s="445" t="str">
        <f t="shared" si="4"/>
        <v/>
      </c>
    </row>
    <row r="24" spans="1:8" s="396" customFormat="1" ht="18.75">
      <c r="A24" s="447" t="s">
        <v>12</v>
      </c>
      <c r="B24" s="448" t="s">
        <v>523</v>
      </c>
      <c r="C24" s="449">
        <v>10</v>
      </c>
      <c r="D24" s="449">
        <f t="shared" si="6"/>
        <v>10</v>
      </c>
      <c r="E24" s="449">
        <v>10</v>
      </c>
      <c r="F24" s="449">
        <v>10</v>
      </c>
      <c r="G24" s="446">
        <f t="shared" si="4"/>
        <v>1</v>
      </c>
      <c r="H24" s="446">
        <f t="shared" si="4"/>
        <v>1</v>
      </c>
    </row>
    <row r="25" spans="1:8" s="402" customFormat="1" ht="18.75">
      <c r="A25" s="439">
        <v>3</v>
      </c>
      <c r="B25" s="440" t="s">
        <v>526</v>
      </c>
      <c r="C25" s="441">
        <f>SUM(C26:C27)</f>
        <v>0</v>
      </c>
      <c r="D25" s="441">
        <f t="shared" ref="D25:F25" si="9">SUM(D26:D27)</f>
        <v>0</v>
      </c>
      <c r="E25" s="441">
        <f t="shared" si="9"/>
        <v>150</v>
      </c>
      <c r="F25" s="441">
        <f t="shared" si="9"/>
        <v>22.5</v>
      </c>
      <c r="G25" s="437" t="str">
        <f t="shared" si="4"/>
        <v/>
      </c>
      <c r="H25" s="437" t="str">
        <f t="shared" si="4"/>
        <v/>
      </c>
    </row>
    <row r="26" spans="1:8" s="395" customFormat="1" ht="18.75">
      <c r="A26" s="442" t="s">
        <v>527</v>
      </c>
      <c r="B26" s="443" t="s">
        <v>302</v>
      </c>
      <c r="C26" s="444"/>
      <c r="D26" s="444">
        <f t="shared" si="6"/>
        <v>0</v>
      </c>
      <c r="E26" s="444"/>
      <c r="F26" s="444"/>
      <c r="G26" s="445" t="str">
        <f t="shared" si="4"/>
        <v/>
      </c>
      <c r="H26" s="445" t="str">
        <f t="shared" si="4"/>
        <v/>
      </c>
    </row>
    <row r="27" spans="1:8" s="395" customFormat="1" ht="18.75">
      <c r="A27" s="442" t="s">
        <v>528</v>
      </c>
      <c r="B27" s="443" t="s">
        <v>303</v>
      </c>
      <c r="C27" s="444"/>
      <c r="D27" s="444">
        <f t="shared" si="6"/>
        <v>0</v>
      </c>
      <c r="E27" s="444">
        <v>150</v>
      </c>
      <c r="F27" s="444">
        <v>22.5</v>
      </c>
      <c r="G27" s="445" t="str">
        <f t="shared" si="4"/>
        <v/>
      </c>
      <c r="H27" s="445" t="str">
        <f t="shared" si="4"/>
        <v/>
      </c>
    </row>
    <row r="28" spans="1:8" s="402" customFormat="1" ht="18.75">
      <c r="A28" s="439">
        <v>4</v>
      </c>
      <c r="B28" s="440" t="s">
        <v>529</v>
      </c>
      <c r="C28" s="441">
        <f t="shared" ref="C28:D28" si="10">SUM(C29:C32)</f>
        <v>8500</v>
      </c>
      <c r="D28" s="441">
        <f t="shared" si="10"/>
        <v>7152</v>
      </c>
      <c r="E28" s="441">
        <f>SUM(E29:E32)</f>
        <v>14130</v>
      </c>
      <c r="F28" s="441">
        <f t="shared" ref="F28" si="11">SUM(F29:F32)</f>
        <v>12135</v>
      </c>
      <c r="G28" s="437">
        <f t="shared" si="4"/>
        <v>1.6623529411764706</v>
      </c>
      <c r="H28" s="437">
        <f t="shared" si="4"/>
        <v>1.6967281879194631</v>
      </c>
    </row>
    <row r="29" spans="1:8" s="395" customFormat="1" ht="18.75">
      <c r="A29" s="442" t="s">
        <v>530</v>
      </c>
      <c r="B29" s="443" t="s">
        <v>302</v>
      </c>
      <c r="C29" s="444">
        <v>5290</v>
      </c>
      <c r="D29" s="444">
        <v>4497</v>
      </c>
      <c r="E29" s="444">
        <v>8600</v>
      </c>
      <c r="F29" s="444">
        <v>7310</v>
      </c>
      <c r="G29" s="445">
        <f t="shared" si="4"/>
        <v>1.6257088846880907</v>
      </c>
      <c r="H29" s="445">
        <f t="shared" si="4"/>
        <v>1.625528129864354</v>
      </c>
    </row>
    <row r="30" spans="1:8" s="395" customFormat="1" ht="18.75">
      <c r="A30" s="442" t="s">
        <v>531</v>
      </c>
      <c r="B30" s="443" t="s">
        <v>303</v>
      </c>
      <c r="C30" s="444">
        <v>300</v>
      </c>
      <c r="D30" s="444">
        <v>255</v>
      </c>
      <c r="E30" s="444">
        <v>300</v>
      </c>
      <c r="F30" s="444">
        <v>255</v>
      </c>
      <c r="G30" s="445">
        <f t="shared" si="4"/>
        <v>1</v>
      </c>
      <c r="H30" s="445">
        <f t="shared" si="4"/>
        <v>1</v>
      </c>
    </row>
    <row r="31" spans="1:8" s="395" customFormat="1" ht="18.75">
      <c r="A31" s="442" t="s">
        <v>532</v>
      </c>
      <c r="B31" s="443" t="s">
        <v>310</v>
      </c>
      <c r="C31" s="444">
        <v>70</v>
      </c>
      <c r="D31" s="444">
        <f t="shared" si="6"/>
        <v>70</v>
      </c>
      <c r="E31" s="444">
        <v>30</v>
      </c>
      <c r="F31" s="444">
        <v>30</v>
      </c>
      <c r="G31" s="445">
        <f t="shared" si="4"/>
        <v>0.42857142857142855</v>
      </c>
      <c r="H31" s="445">
        <f t="shared" si="4"/>
        <v>0.42857142857142855</v>
      </c>
    </row>
    <row r="32" spans="1:8" s="395" customFormat="1" ht="18.75">
      <c r="A32" s="442" t="s">
        <v>533</v>
      </c>
      <c r="B32" s="443" t="s">
        <v>304</v>
      </c>
      <c r="C32" s="444">
        <f t="shared" ref="C32:D32" si="12">SUM(C33:C34)</f>
        <v>2840</v>
      </c>
      <c r="D32" s="444">
        <f t="shared" si="12"/>
        <v>2330</v>
      </c>
      <c r="E32" s="444">
        <f>SUM(E33:E34)</f>
        <v>5200</v>
      </c>
      <c r="F32" s="444">
        <f t="shared" ref="F32" si="13">SUM(F33:F34)</f>
        <v>4540</v>
      </c>
      <c r="G32" s="445">
        <f t="shared" si="4"/>
        <v>1.8309859154929577</v>
      </c>
      <c r="H32" s="445">
        <f t="shared" si="4"/>
        <v>1.9484978540772533</v>
      </c>
    </row>
    <row r="33" spans="1:8" s="396" customFormat="1" ht="18.75">
      <c r="A33" s="447" t="s">
        <v>12</v>
      </c>
      <c r="B33" s="448" t="s">
        <v>522</v>
      </c>
      <c r="C33" s="449">
        <v>1700</v>
      </c>
      <c r="D33" s="449">
        <v>1190</v>
      </c>
      <c r="E33" s="449">
        <v>2200</v>
      </c>
      <c r="F33" s="449">
        <v>1540</v>
      </c>
      <c r="G33" s="446">
        <f t="shared" si="4"/>
        <v>1.2941176470588236</v>
      </c>
      <c r="H33" s="446">
        <f t="shared" si="4"/>
        <v>1.2941176470588236</v>
      </c>
    </row>
    <row r="34" spans="1:8" s="396" customFormat="1" ht="18.75">
      <c r="A34" s="447" t="s">
        <v>12</v>
      </c>
      <c r="B34" s="448" t="s">
        <v>523</v>
      </c>
      <c r="C34" s="449">
        <v>1140</v>
      </c>
      <c r="D34" s="449">
        <f t="shared" si="6"/>
        <v>1140</v>
      </c>
      <c r="E34" s="449">
        <v>3000</v>
      </c>
      <c r="F34" s="449">
        <v>3000</v>
      </c>
      <c r="G34" s="446">
        <f t="shared" si="4"/>
        <v>2.6315789473684212</v>
      </c>
      <c r="H34" s="446">
        <f t="shared" si="4"/>
        <v>2.6315789473684212</v>
      </c>
    </row>
    <row r="35" spans="1:8" s="402" customFormat="1" ht="18.75">
      <c r="A35" s="439">
        <v>5</v>
      </c>
      <c r="B35" s="440" t="s">
        <v>250</v>
      </c>
      <c r="C35" s="441">
        <v>1700</v>
      </c>
      <c r="D35" s="441">
        <v>1530</v>
      </c>
      <c r="E35" s="441">
        <v>2000</v>
      </c>
      <c r="F35" s="441">
        <v>1800</v>
      </c>
      <c r="G35" s="437">
        <f t="shared" si="4"/>
        <v>1.1764705882352942</v>
      </c>
      <c r="H35" s="437">
        <f t="shared" si="4"/>
        <v>1.1764705882352942</v>
      </c>
    </row>
    <row r="36" spans="1:8" s="402" customFormat="1" ht="18.75">
      <c r="A36" s="439">
        <v>6</v>
      </c>
      <c r="B36" s="440" t="s">
        <v>251</v>
      </c>
      <c r="C36" s="441"/>
      <c r="D36" s="441"/>
      <c r="E36" s="441"/>
      <c r="F36" s="441"/>
      <c r="G36" s="437" t="str">
        <f t="shared" si="4"/>
        <v/>
      </c>
      <c r="H36" s="437" t="str">
        <f t="shared" si="4"/>
        <v/>
      </c>
    </row>
    <row r="37" spans="1:8" s="402" customFormat="1" ht="18.75">
      <c r="A37" s="439">
        <v>7</v>
      </c>
      <c r="B37" s="440" t="s">
        <v>252</v>
      </c>
      <c r="C37" s="441">
        <v>2000</v>
      </c>
      <c r="D37" s="441">
        <f t="shared" si="6"/>
        <v>2000</v>
      </c>
      <c r="E37" s="441">
        <v>2000</v>
      </c>
      <c r="F37" s="441">
        <v>2000</v>
      </c>
      <c r="G37" s="437">
        <f t="shared" si="4"/>
        <v>1</v>
      </c>
      <c r="H37" s="437">
        <f t="shared" si="4"/>
        <v>1</v>
      </c>
    </row>
    <row r="38" spans="1:8" s="402" customFormat="1" ht="18.75">
      <c r="A38" s="439">
        <v>8</v>
      </c>
      <c r="B38" s="440" t="s">
        <v>534</v>
      </c>
      <c r="C38" s="441">
        <f>C39+C40</f>
        <v>1350</v>
      </c>
      <c r="D38" s="441">
        <f>D39+D40</f>
        <v>1299</v>
      </c>
      <c r="E38" s="441">
        <f>E39+E40</f>
        <v>1970</v>
      </c>
      <c r="F38" s="441">
        <f>F39+F40</f>
        <v>1822</v>
      </c>
      <c r="G38" s="437">
        <f t="shared" si="4"/>
        <v>1.4592592592592593</v>
      </c>
      <c r="H38" s="437">
        <f t="shared" si="4"/>
        <v>1.4026173979984604</v>
      </c>
    </row>
    <row r="39" spans="1:8" s="395" customFormat="1" ht="18.75">
      <c r="A39" s="442" t="s">
        <v>535</v>
      </c>
      <c r="B39" s="443" t="s">
        <v>536</v>
      </c>
      <c r="C39" s="444">
        <v>51</v>
      </c>
      <c r="D39" s="444"/>
      <c r="E39" s="444">
        <v>150</v>
      </c>
      <c r="F39" s="444">
        <v>2</v>
      </c>
      <c r="G39" s="445">
        <f t="shared" si="4"/>
        <v>2.9411764705882355</v>
      </c>
      <c r="H39" s="445" t="str">
        <f t="shared" si="4"/>
        <v/>
      </c>
    </row>
    <row r="40" spans="1:8" s="395" customFormat="1" ht="18.75">
      <c r="A40" s="442" t="s">
        <v>537</v>
      </c>
      <c r="B40" s="443" t="s">
        <v>538</v>
      </c>
      <c r="C40" s="444">
        <f>SUM(C41:C43)</f>
        <v>1299</v>
      </c>
      <c r="D40" s="444">
        <f t="shared" ref="D40:F40" si="14">SUM(D41:D43)</f>
        <v>1299</v>
      </c>
      <c r="E40" s="444">
        <f t="shared" si="14"/>
        <v>1820</v>
      </c>
      <c r="F40" s="444">
        <f t="shared" si="14"/>
        <v>1820</v>
      </c>
      <c r="G40" s="445">
        <f t="shared" si="4"/>
        <v>1.401077752117013</v>
      </c>
      <c r="H40" s="445">
        <f t="shared" si="4"/>
        <v>1.401077752117013</v>
      </c>
    </row>
    <row r="41" spans="1:8" s="396" customFormat="1" ht="18.75">
      <c r="A41" s="447" t="s">
        <v>12</v>
      </c>
      <c r="B41" s="448" t="s">
        <v>539</v>
      </c>
      <c r="C41" s="449">
        <v>700</v>
      </c>
      <c r="D41" s="449">
        <f t="shared" si="6"/>
        <v>700</v>
      </c>
      <c r="E41" s="449">
        <v>1300</v>
      </c>
      <c r="F41" s="449">
        <v>1300</v>
      </c>
      <c r="G41" s="446">
        <f t="shared" si="4"/>
        <v>1.8571428571428572</v>
      </c>
      <c r="H41" s="446">
        <f t="shared" si="4"/>
        <v>1.8571428571428572</v>
      </c>
    </row>
    <row r="42" spans="1:8" s="396" customFormat="1" ht="18.75">
      <c r="A42" s="447" t="s">
        <v>12</v>
      </c>
      <c r="B42" s="448" t="s">
        <v>540</v>
      </c>
      <c r="C42" s="449">
        <v>309</v>
      </c>
      <c r="D42" s="449">
        <f t="shared" si="6"/>
        <v>309</v>
      </c>
      <c r="E42" s="449">
        <v>320</v>
      </c>
      <c r="F42" s="449">
        <v>320</v>
      </c>
      <c r="G42" s="446">
        <f t="shared" si="4"/>
        <v>1.035598705501618</v>
      </c>
      <c r="H42" s="446">
        <f t="shared" si="4"/>
        <v>1.035598705501618</v>
      </c>
    </row>
    <row r="43" spans="1:8" s="396" customFormat="1" ht="18.75">
      <c r="A43" s="447" t="s">
        <v>12</v>
      </c>
      <c r="B43" s="448" t="s">
        <v>541</v>
      </c>
      <c r="C43" s="449">
        <v>290</v>
      </c>
      <c r="D43" s="449">
        <f t="shared" si="6"/>
        <v>290</v>
      </c>
      <c r="E43" s="449">
        <v>200</v>
      </c>
      <c r="F43" s="449">
        <v>200</v>
      </c>
      <c r="G43" s="446">
        <f t="shared" si="4"/>
        <v>0.68965517241379315</v>
      </c>
      <c r="H43" s="446">
        <f t="shared" si="4"/>
        <v>0.68965517241379315</v>
      </c>
    </row>
    <row r="44" spans="1:8" s="396" customFormat="1" ht="18.75">
      <c r="A44" s="447"/>
      <c r="B44" s="448" t="s">
        <v>542</v>
      </c>
      <c r="C44" s="449">
        <v>50</v>
      </c>
      <c r="D44" s="449">
        <f t="shared" si="6"/>
        <v>50</v>
      </c>
      <c r="E44" s="449">
        <v>30</v>
      </c>
      <c r="F44" s="449">
        <v>30</v>
      </c>
      <c r="G44" s="446">
        <f t="shared" si="4"/>
        <v>0.6</v>
      </c>
      <c r="H44" s="446">
        <f t="shared" si="4"/>
        <v>0.6</v>
      </c>
    </row>
    <row r="45" spans="1:8" s="402" customFormat="1" ht="18.75">
      <c r="A45" s="450" t="s">
        <v>95</v>
      </c>
      <c r="B45" s="440" t="s">
        <v>255</v>
      </c>
      <c r="C45" s="441"/>
      <c r="D45" s="441"/>
      <c r="E45" s="441"/>
      <c r="F45" s="441"/>
      <c r="G45" s="437" t="str">
        <f t="shared" si="4"/>
        <v/>
      </c>
      <c r="H45" s="437" t="str">
        <f t="shared" si="4"/>
        <v/>
      </c>
    </row>
    <row r="46" spans="1:8" s="402" customFormat="1" ht="18.75">
      <c r="A46" s="450" t="s">
        <v>96</v>
      </c>
      <c r="B46" s="440" t="s">
        <v>256</v>
      </c>
      <c r="C46" s="441">
        <v>30</v>
      </c>
      <c r="D46" s="441">
        <v>30</v>
      </c>
      <c r="E46" s="441">
        <v>30</v>
      </c>
      <c r="F46" s="441">
        <v>30</v>
      </c>
      <c r="G46" s="437">
        <f t="shared" si="4"/>
        <v>1</v>
      </c>
      <c r="H46" s="437">
        <f t="shared" si="4"/>
        <v>1</v>
      </c>
    </row>
    <row r="47" spans="1:8" s="402" customFormat="1" ht="18.75">
      <c r="A47" s="450" t="s">
        <v>97</v>
      </c>
      <c r="B47" s="440" t="s">
        <v>543</v>
      </c>
      <c r="C47" s="441">
        <v>180</v>
      </c>
      <c r="D47" s="441">
        <v>144</v>
      </c>
      <c r="E47" s="441">
        <v>150</v>
      </c>
      <c r="F47" s="441">
        <v>120</v>
      </c>
      <c r="G47" s="437">
        <f t="shared" si="4"/>
        <v>0.83333333333333337</v>
      </c>
      <c r="H47" s="437">
        <f t="shared" si="4"/>
        <v>0.83333333333333337</v>
      </c>
    </row>
    <row r="48" spans="1:8" s="402" customFormat="1" ht="18.75">
      <c r="A48" s="450" t="s">
        <v>98</v>
      </c>
      <c r="B48" s="440" t="s">
        <v>258</v>
      </c>
      <c r="C48" s="441">
        <v>9000</v>
      </c>
      <c r="D48" s="441">
        <v>7920</v>
      </c>
      <c r="E48" s="441">
        <v>4000</v>
      </c>
      <c r="F48" s="441">
        <v>3520</v>
      </c>
      <c r="G48" s="437">
        <f t="shared" si="4"/>
        <v>0.44444444444444442</v>
      </c>
      <c r="H48" s="437">
        <f t="shared" si="4"/>
        <v>0.44444444444444442</v>
      </c>
    </row>
    <row r="49" spans="1:8" s="402" customFormat="1" ht="18.75">
      <c r="A49" s="450" t="s">
        <v>99</v>
      </c>
      <c r="B49" s="440" t="s">
        <v>544</v>
      </c>
      <c r="C49" s="441"/>
      <c r="D49" s="441">
        <f t="shared" si="6"/>
        <v>0</v>
      </c>
      <c r="E49" s="441"/>
      <c r="F49" s="441"/>
      <c r="G49" s="437" t="str">
        <f t="shared" si="4"/>
        <v/>
      </c>
      <c r="H49" s="437" t="str">
        <f t="shared" si="4"/>
        <v/>
      </c>
    </row>
    <row r="50" spans="1:8" s="402" customFormat="1" ht="18.75">
      <c r="A50" s="450" t="s">
        <v>100</v>
      </c>
      <c r="B50" s="440" t="s">
        <v>545</v>
      </c>
      <c r="C50" s="441"/>
      <c r="D50" s="441">
        <f t="shared" si="6"/>
        <v>0</v>
      </c>
      <c r="E50" s="441"/>
      <c r="F50" s="441"/>
      <c r="G50" s="437" t="str">
        <f t="shared" si="4"/>
        <v/>
      </c>
      <c r="H50" s="437" t="str">
        <f t="shared" si="4"/>
        <v/>
      </c>
    </row>
    <row r="51" spans="1:8" s="402" customFormat="1" ht="18.75">
      <c r="A51" s="450" t="s">
        <v>133</v>
      </c>
      <c r="B51" s="440" t="s">
        <v>546</v>
      </c>
      <c r="C51" s="441">
        <v>1030</v>
      </c>
      <c r="D51" s="441">
        <v>270</v>
      </c>
      <c r="E51" s="441">
        <v>1245</v>
      </c>
      <c r="F51" s="441">
        <v>1000</v>
      </c>
      <c r="G51" s="437">
        <f t="shared" si="4"/>
        <v>1.2087378640776698</v>
      </c>
      <c r="H51" s="437">
        <f t="shared" si="4"/>
        <v>3.7037037037037037</v>
      </c>
    </row>
    <row r="52" spans="1:8" s="402" customFormat="1" ht="18.75">
      <c r="A52" s="450" t="s">
        <v>135</v>
      </c>
      <c r="B52" s="440" t="s">
        <v>262</v>
      </c>
      <c r="C52" s="441">
        <v>2200</v>
      </c>
      <c r="D52" s="441">
        <v>1200</v>
      </c>
      <c r="E52" s="441">
        <v>3965</v>
      </c>
      <c r="F52" s="441">
        <v>651</v>
      </c>
      <c r="G52" s="437">
        <f t="shared" si="4"/>
        <v>1.8022727272727272</v>
      </c>
      <c r="H52" s="437">
        <f t="shared" si="4"/>
        <v>0.54249999999999998</v>
      </c>
    </row>
    <row r="53" spans="1:8" s="402" customFormat="1" ht="18.75">
      <c r="A53" s="450" t="s">
        <v>137</v>
      </c>
      <c r="B53" s="451" t="s">
        <v>547</v>
      </c>
      <c r="C53" s="441"/>
      <c r="D53" s="441">
        <f t="shared" si="6"/>
        <v>0</v>
      </c>
      <c r="E53" s="441"/>
      <c r="F53" s="441"/>
      <c r="G53" s="437" t="str">
        <f t="shared" si="4"/>
        <v/>
      </c>
      <c r="H53" s="437" t="str">
        <f t="shared" si="4"/>
        <v/>
      </c>
    </row>
    <row r="54" spans="1:8" s="402" customFormat="1" ht="18.75">
      <c r="A54" s="450" t="s">
        <v>139</v>
      </c>
      <c r="B54" s="440" t="s">
        <v>548</v>
      </c>
      <c r="C54" s="441"/>
      <c r="D54" s="441">
        <f t="shared" si="6"/>
        <v>0</v>
      </c>
      <c r="E54" s="441"/>
      <c r="F54" s="441"/>
      <c r="G54" s="437" t="str">
        <f t="shared" si="4"/>
        <v/>
      </c>
      <c r="H54" s="437" t="str">
        <f t="shared" si="4"/>
        <v/>
      </c>
    </row>
    <row r="55" spans="1:8" s="402" customFormat="1" ht="18.75">
      <c r="A55" s="450" t="s">
        <v>141</v>
      </c>
      <c r="B55" s="440" t="s">
        <v>549</v>
      </c>
      <c r="C55" s="441"/>
      <c r="D55" s="441">
        <f>C55</f>
        <v>0</v>
      </c>
      <c r="E55" s="441"/>
      <c r="F55" s="441"/>
      <c r="G55" s="437" t="str">
        <f t="shared" si="4"/>
        <v/>
      </c>
      <c r="H55" s="437" t="str">
        <f t="shared" si="4"/>
        <v/>
      </c>
    </row>
    <row r="56" spans="1:8" s="402" customFormat="1" ht="18.75">
      <c r="A56" s="439" t="s">
        <v>17</v>
      </c>
      <c r="B56" s="440" t="s">
        <v>264</v>
      </c>
      <c r="C56" s="441"/>
      <c r="D56" s="441"/>
      <c r="E56" s="441"/>
      <c r="F56" s="441"/>
      <c r="G56" s="437" t="str">
        <f t="shared" si="4"/>
        <v/>
      </c>
      <c r="H56" s="437" t="str">
        <f t="shared" si="4"/>
        <v/>
      </c>
    </row>
    <row r="57" spans="1:8" s="403" customFormat="1" ht="16.5">
      <c r="A57" s="452" t="s">
        <v>23</v>
      </c>
      <c r="B57" s="453" t="s">
        <v>550</v>
      </c>
      <c r="C57" s="454"/>
      <c r="D57" s="454"/>
      <c r="E57" s="454"/>
      <c r="F57" s="454">
        <f>E57</f>
        <v>0</v>
      </c>
      <c r="G57" s="454" t="str">
        <f t="shared" si="4"/>
        <v/>
      </c>
      <c r="H57" s="454"/>
    </row>
    <row r="58" spans="1:8">
      <c r="A58" s="815" t="s">
        <v>551</v>
      </c>
      <c r="B58" s="815"/>
      <c r="C58" s="815"/>
      <c r="D58" s="815"/>
      <c r="E58" s="815"/>
      <c r="F58" s="815"/>
      <c r="G58" s="815"/>
      <c r="H58" s="815"/>
    </row>
    <row r="59" spans="1:8" ht="38.25" customHeight="1">
      <c r="A59" s="395"/>
      <c r="B59" s="814" t="s">
        <v>552</v>
      </c>
      <c r="C59" s="814"/>
      <c r="D59" s="814"/>
      <c r="E59" s="814"/>
      <c r="F59" s="814"/>
      <c r="G59" s="814"/>
      <c r="H59" s="814"/>
    </row>
    <row r="60" spans="1:8" ht="18.75">
      <c r="A60" s="395"/>
      <c r="B60" s="813" t="s">
        <v>267</v>
      </c>
      <c r="C60" s="813"/>
      <c r="D60" s="813"/>
      <c r="E60" s="813"/>
      <c r="F60" s="813"/>
      <c r="G60" s="813"/>
      <c r="H60" s="813"/>
    </row>
    <row r="61" spans="1:8" s="405" customFormat="1" ht="33" customHeight="1">
      <c r="A61" s="404"/>
      <c r="B61" s="814" t="s">
        <v>553</v>
      </c>
      <c r="C61" s="814"/>
      <c r="D61" s="814"/>
      <c r="E61" s="814"/>
      <c r="F61" s="814"/>
      <c r="G61" s="814"/>
      <c r="H61" s="814"/>
    </row>
    <row r="62" spans="1:8" ht="34.5" customHeight="1">
      <c r="A62" s="395"/>
      <c r="B62" s="814" t="s">
        <v>554</v>
      </c>
      <c r="C62" s="814"/>
      <c r="D62" s="814"/>
      <c r="E62" s="814"/>
      <c r="F62" s="814"/>
      <c r="G62" s="814"/>
      <c r="H62" s="814"/>
    </row>
    <row r="63" spans="1:8" ht="51.75" customHeight="1">
      <c r="A63" s="396"/>
      <c r="B63" s="814" t="s">
        <v>555</v>
      </c>
      <c r="C63" s="814"/>
      <c r="D63" s="814"/>
      <c r="E63" s="814"/>
      <c r="F63" s="814"/>
      <c r="G63" s="814"/>
      <c r="H63" s="814"/>
    </row>
    <row r="64" spans="1:8" ht="18.75">
      <c r="A64" s="396"/>
      <c r="B64" s="406" t="s">
        <v>556</v>
      </c>
    </row>
    <row r="65" spans="1:2" ht="18.75">
      <c r="A65" s="90"/>
      <c r="B65" s="406" t="s">
        <v>556</v>
      </c>
    </row>
    <row r="66" spans="1:2" ht="18.75">
      <c r="A66" s="90"/>
      <c r="B66" s="406"/>
    </row>
  </sheetData>
  <mergeCells count="20">
    <mergeCell ref="B60:H60"/>
    <mergeCell ref="B61:H61"/>
    <mergeCell ref="B62:H62"/>
    <mergeCell ref="B63:H63"/>
    <mergeCell ref="E8:E9"/>
    <mergeCell ref="F8:F9"/>
    <mergeCell ref="G8:G9"/>
    <mergeCell ref="H8:H9"/>
    <mergeCell ref="A58:H58"/>
    <mergeCell ref="B59:H59"/>
    <mergeCell ref="G1:H1"/>
    <mergeCell ref="A3:H3"/>
    <mergeCell ref="A4:H4"/>
    <mergeCell ref="A7:A9"/>
    <mergeCell ref="B7:B9"/>
    <mergeCell ref="C7:D7"/>
    <mergeCell ref="E7:F7"/>
    <mergeCell ref="G7:H7"/>
    <mergeCell ref="C8:C9"/>
    <mergeCell ref="D8:D9"/>
  </mergeCells>
  <phoneticPr fontId="45" type="noConversion"/>
  <hyperlinks>
    <hyperlink ref="G1:H1" location="'Tong hop'!A1" display="Biểu mẫu số 13"/>
  </hyperlinks>
  <printOptions horizontalCentered="1"/>
  <pageMargins left="0.72" right="0.43307086614173229" top="0.46" bottom="0.39370078740157483" header="0.23622047244094491" footer="0.19685039370078741"/>
  <pageSetup paperSize="9" scale="64" fitToHeight="0" orientation="portrait" r:id="rId1"/>
  <headerFooter alignWithMargins="0">
    <oddHeader xml:space="preserve">&amp;C                                                                                                                                </oddHeader>
    <oddFooter>&amp;C&amp;".VnTime,  Italic"&amp;8
&amp;".VnTime,Regular"&amp;12&amp;P/&amp;N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Q39"/>
  <sheetViews>
    <sheetView showZeros="0" zoomScaleNormal="100" workbookViewId="0">
      <selection activeCell="A5" sqref="A5"/>
    </sheetView>
  </sheetViews>
  <sheetFormatPr defaultRowHeight="15.75"/>
  <cols>
    <col min="1" max="1" width="5.109375" style="6" customWidth="1"/>
    <col min="2" max="2" width="21.77734375" style="6" customWidth="1"/>
    <col min="3" max="6" width="10.88671875" style="6" customWidth="1"/>
    <col min="7" max="7" width="12.21875" style="6" customWidth="1"/>
    <col min="8" max="14" width="10.88671875" style="6" customWidth="1"/>
    <col min="15" max="15" width="11.6640625" style="6" customWidth="1"/>
    <col min="16" max="16" width="10.88671875" style="6" customWidth="1"/>
    <col min="17" max="17" width="9.6640625" style="6" customWidth="1"/>
    <col min="18" max="258" width="9" style="6"/>
    <col min="259" max="259" width="5.109375" style="6" customWidth="1"/>
    <col min="260" max="260" width="15" style="6" customWidth="1"/>
    <col min="261" max="262" width="9.33203125" style="6" customWidth="1"/>
    <col min="263" max="264" width="10.33203125" style="6" customWidth="1"/>
    <col min="265" max="265" width="6.109375" style="6" customWidth="1"/>
    <col min="266" max="272" width="10.33203125" style="6" customWidth="1"/>
    <col min="273" max="273" width="9.109375" style="6" customWidth="1"/>
    <col min="274" max="514" width="9" style="6"/>
    <col min="515" max="515" width="5.109375" style="6" customWidth="1"/>
    <col min="516" max="516" width="15" style="6" customWidth="1"/>
    <col min="517" max="518" width="9.33203125" style="6" customWidth="1"/>
    <col min="519" max="520" width="10.33203125" style="6" customWidth="1"/>
    <col min="521" max="521" width="6.109375" style="6" customWidth="1"/>
    <col min="522" max="528" width="10.33203125" style="6" customWidth="1"/>
    <col min="529" max="529" width="9.109375" style="6" customWidth="1"/>
    <col min="530" max="770" width="9" style="6"/>
    <col min="771" max="771" width="5.109375" style="6" customWidth="1"/>
    <col min="772" max="772" width="15" style="6" customWidth="1"/>
    <col min="773" max="774" width="9.33203125" style="6" customWidth="1"/>
    <col min="775" max="776" width="10.33203125" style="6" customWidth="1"/>
    <col min="777" max="777" width="6.109375" style="6" customWidth="1"/>
    <col min="778" max="784" width="10.33203125" style="6" customWidth="1"/>
    <col min="785" max="785" width="9.109375" style="6" customWidth="1"/>
    <col min="786" max="1026" width="9" style="6"/>
    <col min="1027" max="1027" width="5.109375" style="6" customWidth="1"/>
    <col min="1028" max="1028" width="15" style="6" customWidth="1"/>
    <col min="1029" max="1030" width="9.33203125" style="6" customWidth="1"/>
    <col min="1031" max="1032" width="10.33203125" style="6" customWidth="1"/>
    <col min="1033" max="1033" width="6.109375" style="6" customWidth="1"/>
    <col min="1034" max="1040" width="10.33203125" style="6" customWidth="1"/>
    <col min="1041" max="1041" width="9.109375" style="6" customWidth="1"/>
    <col min="1042" max="1282" width="9" style="6"/>
    <col min="1283" max="1283" width="5.109375" style="6" customWidth="1"/>
    <col min="1284" max="1284" width="15" style="6" customWidth="1"/>
    <col min="1285" max="1286" width="9.33203125" style="6" customWidth="1"/>
    <col min="1287" max="1288" width="10.33203125" style="6" customWidth="1"/>
    <col min="1289" max="1289" width="6.109375" style="6" customWidth="1"/>
    <col min="1290" max="1296" width="10.33203125" style="6" customWidth="1"/>
    <col min="1297" max="1297" width="9.109375" style="6" customWidth="1"/>
    <col min="1298" max="1538" width="9" style="6"/>
    <col min="1539" max="1539" width="5.109375" style="6" customWidth="1"/>
    <col min="1540" max="1540" width="15" style="6" customWidth="1"/>
    <col min="1541" max="1542" width="9.33203125" style="6" customWidth="1"/>
    <col min="1543" max="1544" width="10.33203125" style="6" customWidth="1"/>
    <col min="1545" max="1545" width="6.109375" style="6" customWidth="1"/>
    <col min="1546" max="1552" width="10.33203125" style="6" customWidth="1"/>
    <col min="1553" max="1553" width="9.109375" style="6" customWidth="1"/>
    <col min="1554" max="1794" width="9" style="6"/>
    <col min="1795" max="1795" width="5.109375" style="6" customWidth="1"/>
    <col min="1796" max="1796" width="15" style="6" customWidth="1"/>
    <col min="1797" max="1798" width="9.33203125" style="6" customWidth="1"/>
    <col min="1799" max="1800" width="10.33203125" style="6" customWidth="1"/>
    <col min="1801" max="1801" width="6.109375" style="6" customWidth="1"/>
    <col min="1802" max="1808" width="10.33203125" style="6" customWidth="1"/>
    <col min="1809" max="1809" width="9.109375" style="6" customWidth="1"/>
    <col min="1810" max="2050" width="9" style="6"/>
    <col min="2051" max="2051" width="5.109375" style="6" customWidth="1"/>
    <col min="2052" max="2052" width="15" style="6" customWidth="1"/>
    <col min="2053" max="2054" width="9.33203125" style="6" customWidth="1"/>
    <col min="2055" max="2056" width="10.33203125" style="6" customWidth="1"/>
    <col min="2057" max="2057" width="6.109375" style="6" customWidth="1"/>
    <col min="2058" max="2064" width="10.33203125" style="6" customWidth="1"/>
    <col min="2065" max="2065" width="9.109375" style="6" customWidth="1"/>
    <col min="2066" max="2306" width="9" style="6"/>
    <col min="2307" max="2307" width="5.109375" style="6" customWidth="1"/>
    <col min="2308" max="2308" width="15" style="6" customWidth="1"/>
    <col min="2309" max="2310" width="9.33203125" style="6" customWidth="1"/>
    <col min="2311" max="2312" width="10.33203125" style="6" customWidth="1"/>
    <col min="2313" max="2313" width="6.109375" style="6" customWidth="1"/>
    <col min="2314" max="2320" width="10.33203125" style="6" customWidth="1"/>
    <col min="2321" max="2321" width="9.109375" style="6" customWidth="1"/>
    <col min="2322" max="2562" width="9" style="6"/>
    <col min="2563" max="2563" width="5.109375" style="6" customWidth="1"/>
    <col min="2564" max="2564" width="15" style="6" customWidth="1"/>
    <col min="2565" max="2566" width="9.33203125" style="6" customWidth="1"/>
    <col min="2567" max="2568" width="10.33203125" style="6" customWidth="1"/>
    <col min="2569" max="2569" width="6.109375" style="6" customWidth="1"/>
    <col min="2570" max="2576" width="10.33203125" style="6" customWidth="1"/>
    <col min="2577" max="2577" width="9.109375" style="6" customWidth="1"/>
    <col min="2578" max="2818" width="9" style="6"/>
    <col min="2819" max="2819" width="5.109375" style="6" customWidth="1"/>
    <col min="2820" max="2820" width="15" style="6" customWidth="1"/>
    <col min="2821" max="2822" width="9.33203125" style="6" customWidth="1"/>
    <col min="2823" max="2824" width="10.33203125" style="6" customWidth="1"/>
    <col min="2825" max="2825" width="6.109375" style="6" customWidth="1"/>
    <col min="2826" max="2832" width="10.33203125" style="6" customWidth="1"/>
    <col min="2833" max="2833" width="9.109375" style="6" customWidth="1"/>
    <col min="2834" max="3074" width="9" style="6"/>
    <col min="3075" max="3075" width="5.109375" style="6" customWidth="1"/>
    <col min="3076" max="3076" width="15" style="6" customWidth="1"/>
    <col min="3077" max="3078" width="9.33203125" style="6" customWidth="1"/>
    <col min="3079" max="3080" width="10.33203125" style="6" customWidth="1"/>
    <col min="3081" max="3081" width="6.109375" style="6" customWidth="1"/>
    <col min="3082" max="3088" width="10.33203125" style="6" customWidth="1"/>
    <col min="3089" max="3089" width="9.109375" style="6" customWidth="1"/>
    <col min="3090" max="3330" width="9" style="6"/>
    <col min="3331" max="3331" width="5.109375" style="6" customWidth="1"/>
    <col min="3332" max="3332" width="15" style="6" customWidth="1"/>
    <col min="3333" max="3334" width="9.33203125" style="6" customWidth="1"/>
    <col min="3335" max="3336" width="10.33203125" style="6" customWidth="1"/>
    <col min="3337" max="3337" width="6.109375" style="6" customWidth="1"/>
    <col min="3338" max="3344" width="10.33203125" style="6" customWidth="1"/>
    <col min="3345" max="3345" width="9.109375" style="6" customWidth="1"/>
    <col min="3346" max="3586" width="9" style="6"/>
    <col min="3587" max="3587" width="5.109375" style="6" customWidth="1"/>
    <col min="3588" max="3588" width="15" style="6" customWidth="1"/>
    <col min="3589" max="3590" width="9.33203125" style="6" customWidth="1"/>
    <col min="3591" max="3592" width="10.33203125" style="6" customWidth="1"/>
    <col min="3593" max="3593" width="6.109375" style="6" customWidth="1"/>
    <col min="3594" max="3600" width="10.33203125" style="6" customWidth="1"/>
    <col min="3601" max="3601" width="9.109375" style="6" customWidth="1"/>
    <col min="3602" max="3842" width="9" style="6"/>
    <col min="3843" max="3843" width="5.109375" style="6" customWidth="1"/>
    <col min="3844" max="3844" width="15" style="6" customWidth="1"/>
    <col min="3845" max="3846" width="9.33203125" style="6" customWidth="1"/>
    <col min="3847" max="3848" width="10.33203125" style="6" customWidth="1"/>
    <col min="3849" max="3849" width="6.109375" style="6" customWidth="1"/>
    <col min="3850" max="3856" width="10.33203125" style="6" customWidth="1"/>
    <col min="3857" max="3857" width="9.109375" style="6" customWidth="1"/>
    <col min="3858" max="4098" width="9" style="6"/>
    <col min="4099" max="4099" width="5.109375" style="6" customWidth="1"/>
    <col min="4100" max="4100" width="15" style="6" customWidth="1"/>
    <col min="4101" max="4102" width="9.33203125" style="6" customWidth="1"/>
    <col min="4103" max="4104" width="10.33203125" style="6" customWidth="1"/>
    <col min="4105" max="4105" width="6.109375" style="6" customWidth="1"/>
    <col min="4106" max="4112" width="10.33203125" style="6" customWidth="1"/>
    <col min="4113" max="4113" width="9.109375" style="6" customWidth="1"/>
    <col min="4114" max="4354" width="9" style="6"/>
    <col min="4355" max="4355" width="5.109375" style="6" customWidth="1"/>
    <col min="4356" max="4356" width="15" style="6" customWidth="1"/>
    <col min="4357" max="4358" width="9.33203125" style="6" customWidth="1"/>
    <col min="4359" max="4360" width="10.33203125" style="6" customWidth="1"/>
    <col min="4361" max="4361" width="6.109375" style="6" customWidth="1"/>
    <col min="4362" max="4368" width="10.33203125" style="6" customWidth="1"/>
    <col min="4369" max="4369" width="9.109375" style="6" customWidth="1"/>
    <col min="4370" max="4610" width="9" style="6"/>
    <col min="4611" max="4611" width="5.109375" style="6" customWidth="1"/>
    <col min="4612" max="4612" width="15" style="6" customWidth="1"/>
    <col min="4613" max="4614" width="9.33203125" style="6" customWidth="1"/>
    <col min="4615" max="4616" width="10.33203125" style="6" customWidth="1"/>
    <col min="4617" max="4617" width="6.109375" style="6" customWidth="1"/>
    <col min="4618" max="4624" width="10.33203125" style="6" customWidth="1"/>
    <col min="4625" max="4625" width="9.109375" style="6" customWidth="1"/>
    <col min="4626" max="4866" width="9" style="6"/>
    <col min="4867" max="4867" width="5.109375" style="6" customWidth="1"/>
    <col min="4868" max="4868" width="15" style="6" customWidth="1"/>
    <col min="4869" max="4870" width="9.33203125" style="6" customWidth="1"/>
    <col min="4871" max="4872" width="10.33203125" style="6" customWidth="1"/>
    <col min="4873" max="4873" width="6.109375" style="6" customWidth="1"/>
    <col min="4874" max="4880" width="10.33203125" style="6" customWidth="1"/>
    <col min="4881" max="4881" width="9.109375" style="6" customWidth="1"/>
    <col min="4882" max="5122" width="9" style="6"/>
    <col min="5123" max="5123" width="5.109375" style="6" customWidth="1"/>
    <col min="5124" max="5124" width="15" style="6" customWidth="1"/>
    <col min="5125" max="5126" width="9.33203125" style="6" customWidth="1"/>
    <col min="5127" max="5128" width="10.33203125" style="6" customWidth="1"/>
    <col min="5129" max="5129" width="6.109375" style="6" customWidth="1"/>
    <col min="5130" max="5136" width="10.33203125" style="6" customWidth="1"/>
    <col min="5137" max="5137" width="9.109375" style="6" customWidth="1"/>
    <col min="5138" max="5378" width="9" style="6"/>
    <col min="5379" max="5379" width="5.109375" style="6" customWidth="1"/>
    <col min="5380" max="5380" width="15" style="6" customWidth="1"/>
    <col min="5381" max="5382" width="9.33203125" style="6" customWidth="1"/>
    <col min="5383" max="5384" width="10.33203125" style="6" customWidth="1"/>
    <col min="5385" max="5385" width="6.109375" style="6" customWidth="1"/>
    <col min="5386" max="5392" width="10.33203125" style="6" customWidth="1"/>
    <col min="5393" max="5393" width="9.109375" style="6" customWidth="1"/>
    <col min="5394" max="5634" width="9" style="6"/>
    <col min="5635" max="5635" width="5.109375" style="6" customWidth="1"/>
    <col min="5636" max="5636" width="15" style="6" customWidth="1"/>
    <col min="5637" max="5638" width="9.33203125" style="6" customWidth="1"/>
    <col min="5639" max="5640" width="10.33203125" style="6" customWidth="1"/>
    <col min="5641" max="5641" width="6.109375" style="6" customWidth="1"/>
    <col min="5642" max="5648" width="10.33203125" style="6" customWidth="1"/>
    <col min="5649" max="5649" width="9.109375" style="6" customWidth="1"/>
    <col min="5650" max="5890" width="9" style="6"/>
    <col min="5891" max="5891" width="5.109375" style="6" customWidth="1"/>
    <col min="5892" max="5892" width="15" style="6" customWidth="1"/>
    <col min="5893" max="5894" width="9.33203125" style="6" customWidth="1"/>
    <col min="5895" max="5896" width="10.33203125" style="6" customWidth="1"/>
    <col min="5897" max="5897" width="6.109375" style="6" customWidth="1"/>
    <col min="5898" max="5904" width="10.33203125" style="6" customWidth="1"/>
    <col min="5905" max="5905" width="9.109375" style="6" customWidth="1"/>
    <col min="5906" max="6146" width="9" style="6"/>
    <col min="6147" max="6147" width="5.109375" style="6" customWidth="1"/>
    <col min="6148" max="6148" width="15" style="6" customWidth="1"/>
    <col min="6149" max="6150" width="9.33203125" style="6" customWidth="1"/>
    <col min="6151" max="6152" width="10.33203125" style="6" customWidth="1"/>
    <col min="6153" max="6153" width="6.109375" style="6" customWidth="1"/>
    <col min="6154" max="6160" width="10.33203125" style="6" customWidth="1"/>
    <col min="6161" max="6161" width="9.109375" style="6" customWidth="1"/>
    <col min="6162" max="6402" width="9" style="6"/>
    <col min="6403" max="6403" width="5.109375" style="6" customWidth="1"/>
    <col min="6404" max="6404" width="15" style="6" customWidth="1"/>
    <col min="6405" max="6406" width="9.33203125" style="6" customWidth="1"/>
    <col min="6407" max="6408" width="10.33203125" style="6" customWidth="1"/>
    <col min="6409" max="6409" width="6.109375" style="6" customWidth="1"/>
    <col min="6410" max="6416" width="10.33203125" style="6" customWidth="1"/>
    <col min="6417" max="6417" width="9.109375" style="6" customWidth="1"/>
    <col min="6418" max="6658" width="9" style="6"/>
    <col min="6659" max="6659" width="5.109375" style="6" customWidth="1"/>
    <col min="6660" max="6660" width="15" style="6" customWidth="1"/>
    <col min="6661" max="6662" width="9.33203125" style="6" customWidth="1"/>
    <col min="6663" max="6664" width="10.33203125" style="6" customWidth="1"/>
    <col min="6665" max="6665" width="6.109375" style="6" customWidth="1"/>
    <col min="6666" max="6672" width="10.33203125" style="6" customWidth="1"/>
    <col min="6673" max="6673" width="9.109375" style="6" customWidth="1"/>
    <col min="6674" max="6914" width="9" style="6"/>
    <col min="6915" max="6915" width="5.109375" style="6" customWidth="1"/>
    <col min="6916" max="6916" width="15" style="6" customWidth="1"/>
    <col min="6917" max="6918" width="9.33203125" style="6" customWidth="1"/>
    <col min="6919" max="6920" width="10.33203125" style="6" customWidth="1"/>
    <col min="6921" max="6921" width="6.109375" style="6" customWidth="1"/>
    <col min="6922" max="6928" width="10.33203125" style="6" customWidth="1"/>
    <col min="6929" max="6929" width="9.109375" style="6" customWidth="1"/>
    <col min="6930" max="7170" width="9" style="6"/>
    <col min="7171" max="7171" width="5.109375" style="6" customWidth="1"/>
    <col min="7172" max="7172" width="15" style="6" customWidth="1"/>
    <col min="7173" max="7174" width="9.33203125" style="6" customWidth="1"/>
    <col min="7175" max="7176" width="10.33203125" style="6" customWidth="1"/>
    <col min="7177" max="7177" width="6.109375" style="6" customWidth="1"/>
    <col min="7178" max="7184" width="10.33203125" style="6" customWidth="1"/>
    <col min="7185" max="7185" width="9.109375" style="6" customWidth="1"/>
    <col min="7186" max="7426" width="9" style="6"/>
    <col min="7427" max="7427" width="5.109375" style="6" customWidth="1"/>
    <col min="7428" max="7428" width="15" style="6" customWidth="1"/>
    <col min="7429" max="7430" width="9.33203125" style="6" customWidth="1"/>
    <col min="7431" max="7432" width="10.33203125" style="6" customWidth="1"/>
    <col min="7433" max="7433" width="6.109375" style="6" customWidth="1"/>
    <col min="7434" max="7440" width="10.33203125" style="6" customWidth="1"/>
    <col min="7441" max="7441" width="9.109375" style="6" customWidth="1"/>
    <col min="7442" max="7682" width="9" style="6"/>
    <col min="7683" max="7683" width="5.109375" style="6" customWidth="1"/>
    <col min="7684" max="7684" width="15" style="6" customWidth="1"/>
    <col min="7685" max="7686" width="9.33203125" style="6" customWidth="1"/>
    <col min="7687" max="7688" width="10.33203125" style="6" customWidth="1"/>
    <col min="7689" max="7689" width="6.109375" style="6" customWidth="1"/>
    <col min="7690" max="7696" width="10.33203125" style="6" customWidth="1"/>
    <col min="7697" max="7697" width="9.109375" style="6" customWidth="1"/>
    <col min="7698" max="7938" width="9" style="6"/>
    <col min="7939" max="7939" width="5.109375" style="6" customWidth="1"/>
    <col min="7940" max="7940" width="15" style="6" customWidth="1"/>
    <col min="7941" max="7942" width="9.33203125" style="6" customWidth="1"/>
    <col min="7943" max="7944" width="10.33203125" style="6" customWidth="1"/>
    <col min="7945" max="7945" width="6.109375" style="6" customWidth="1"/>
    <col min="7946" max="7952" width="10.33203125" style="6" customWidth="1"/>
    <col min="7953" max="7953" width="9.109375" style="6" customWidth="1"/>
    <col min="7954" max="8194" width="9" style="6"/>
    <col min="8195" max="8195" width="5.109375" style="6" customWidth="1"/>
    <col min="8196" max="8196" width="15" style="6" customWidth="1"/>
    <col min="8197" max="8198" width="9.33203125" style="6" customWidth="1"/>
    <col min="8199" max="8200" width="10.33203125" style="6" customWidth="1"/>
    <col min="8201" max="8201" width="6.109375" style="6" customWidth="1"/>
    <col min="8202" max="8208" width="10.33203125" style="6" customWidth="1"/>
    <col min="8209" max="8209" width="9.109375" style="6" customWidth="1"/>
    <col min="8210" max="8450" width="9" style="6"/>
    <col min="8451" max="8451" width="5.109375" style="6" customWidth="1"/>
    <col min="8452" max="8452" width="15" style="6" customWidth="1"/>
    <col min="8453" max="8454" width="9.33203125" style="6" customWidth="1"/>
    <col min="8455" max="8456" width="10.33203125" style="6" customWidth="1"/>
    <col min="8457" max="8457" width="6.109375" style="6" customWidth="1"/>
    <col min="8458" max="8464" width="10.33203125" style="6" customWidth="1"/>
    <col min="8465" max="8465" width="9.109375" style="6" customWidth="1"/>
    <col min="8466" max="8706" width="9" style="6"/>
    <col min="8707" max="8707" width="5.109375" style="6" customWidth="1"/>
    <col min="8708" max="8708" width="15" style="6" customWidth="1"/>
    <col min="8709" max="8710" width="9.33203125" style="6" customWidth="1"/>
    <col min="8711" max="8712" width="10.33203125" style="6" customWidth="1"/>
    <col min="8713" max="8713" width="6.109375" style="6" customWidth="1"/>
    <col min="8714" max="8720" width="10.33203125" style="6" customWidth="1"/>
    <col min="8721" max="8721" width="9.109375" style="6" customWidth="1"/>
    <col min="8722" max="8962" width="9" style="6"/>
    <col min="8963" max="8963" width="5.109375" style="6" customWidth="1"/>
    <col min="8964" max="8964" width="15" style="6" customWidth="1"/>
    <col min="8965" max="8966" width="9.33203125" style="6" customWidth="1"/>
    <col min="8967" max="8968" width="10.33203125" style="6" customWidth="1"/>
    <col min="8969" max="8969" width="6.109375" style="6" customWidth="1"/>
    <col min="8970" max="8976" width="10.33203125" style="6" customWidth="1"/>
    <col min="8977" max="8977" width="9.109375" style="6" customWidth="1"/>
    <col min="8978" max="9218" width="9" style="6"/>
    <col min="9219" max="9219" width="5.109375" style="6" customWidth="1"/>
    <col min="9220" max="9220" width="15" style="6" customWidth="1"/>
    <col min="9221" max="9222" width="9.33203125" style="6" customWidth="1"/>
    <col min="9223" max="9224" width="10.33203125" style="6" customWidth="1"/>
    <col min="9225" max="9225" width="6.109375" style="6" customWidth="1"/>
    <col min="9226" max="9232" width="10.33203125" style="6" customWidth="1"/>
    <col min="9233" max="9233" width="9.109375" style="6" customWidth="1"/>
    <col min="9234" max="9474" width="9" style="6"/>
    <col min="9475" max="9475" width="5.109375" style="6" customWidth="1"/>
    <col min="9476" max="9476" width="15" style="6" customWidth="1"/>
    <col min="9477" max="9478" width="9.33203125" style="6" customWidth="1"/>
    <col min="9479" max="9480" width="10.33203125" style="6" customWidth="1"/>
    <col min="9481" max="9481" width="6.109375" style="6" customWidth="1"/>
    <col min="9482" max="9488" width="10.33203125" style="6" customWidth="1"/>
    <col min="9489" max="9489" width="9.109375" style="6" customWidth="1"/>
    <col min="9490" max="9730" width="9" style="6"/>
    <col min="9731" max="9731" width="5.109375" style="6" customWidth="1"/>
    <col min="9732" max="9732" width="15" style="6" customWidth="1"/>
    <col min="9733" max="9734" width="9.33203125" style="6" customWidth="1"/>
    <col min="9735" max="9736" width="10.33203125" style="6" customWidth="1"/>
    <col min="9737" max="9737" width="6.109375" style="6" customWidth="1"/>
    <col min="9738" max="9744" width="10.33203125" style="6" customWidth="1"/>
    <col min="9745" max="9745" width="9.109375" style="6" customWidth="1"/>
    <col min="9746" max="9986" width="9" style="6"/>
    <col min="9987" max="9987" width="5.109375" style="6" customWidth="1"/>
    <col min="9988" max="9988" width="15" style="6" customWidth="1"/>
    <col min="9989" max="9990" width="9.33203125" style="6" customWidth="1"/>
    <col min="9991" max="9992" width="10.33203125" style="6" customWidth="1"/>
    <col min="9993" max="9993" width="6.109375" style="6" customWidth="1"/>
    <col min="9994" max="10000" width="10.33203125" style="6" customWidth="1"/>
    <col min="10001" max="10001" width="9.109375" style="6" customWidth="1"/>
    <col min="10002" max="10242" width="9" style="6"/>
    <col min="10243" max="10243" width="5.109375" style="6" customWidth="1"/>
    <col min="10244" max="10244" width="15" style="6" customWidth="1"/>
    <col min="10245" max="10246" width="9.33203125" style="6" customWidth="1"/>
    <col min="10247" max="10248" width="10.33203125" style="6" customWidth="1"/>
    <col min="10249" max="10249" width="6.109375" style="6" customWidth="1"/>
    <col min="10250" max="10256" width="10.33203125" style="6" customWidth="1"/>
    <col min="10257" max="10257" width="9.109375" style="6" customWidth="1"/>
    <col min="10258" max="10498" width="9" style="6"/>
    <col min="10499" max="10499" width="5.109375" style="6" customWidth="1"/>
    <col min="10500" max="10500" width="15" style="6" customWidth="1"/>
    <col min="10501" max="10502" width="9.33203125" style="6" customWidth="1"/>
    <col min="10503" max="10504" width="10.33203125" style="6" customWidth="1"/>
    <col min="10505" max="10505" width="6.109375" style="6" customWidth="1"/>
    <col min="10506" max="10512" width="10.33203125" style="6" customWidth="1"/>
    <col min="10513" max="10513" width="9.109375" style="6" customWidth="1"/>
    <col min="10514" max="10754" width="9" style="6"/>
    <col min="10755" max="10755" width="5.109375" style="6" customWidth="1"/>
    <col min="10756" max="10756" width="15" style="6" customWidth="1"/>
    <col min="10757" max="10758" width="9.33203125" style="6" customWidth="1"/>
    <col min="10759" max="10760" width="10.33203125" style="6" customWidth="1"/>
    <col min="10761" max="10761" width="6.109375" style="6" customWidth="1"/>
    <col min="10762" max="10768" width="10.33203125" style="6" customWidth="1"/>
    <col min="10769" max="10769" width="9.109375" style="6" customWidth="1"/>
    <col min="10770" max="11010" width="9" style="6"/>
    <col min="11011" max="11011" width="5.109375" style="6" customWidth="1"/>
    <col min="11012" max="11012" width="15" style="6" customWidth="1"/>
    <col min="11013" max="11014" width="9.33203125" style="6" customWidth="1"/>
    <col min="11015" max="11016" width="10.33203125" style="6" customWidth="1"/>
    <col min="11017" max="11017" width="6.109375" style="6" customWidth="1"/>
    <col min="11018" max="11024" width="10.33203125" style="6" customWidth="1"/>
    <col min="11025" max="11025" width="9.109375" style="6" customWidth="1"/>
    <col min="11026" max="11266" width="9" style="6"/>
    <col min="11267" max="11267" width="5.109375" style="6" customWidth="1"/>
    <col min="11268" max="11268" width="15" style="6" customWidth="1"/>
    <col min="11269" max="11270" width="9.33203125" style="6" customWidth="1"/>
    <col min="11271" max="11272" width="10.33203125" style="6" customWidth="1"/>
    <col min="11273" max="11273" width="6.109375" style="6" customWidth="1"/>
    <col min="11274" max="11280" width="10.33203125" style="6" customWidth="1"/>
    <col min="11281" max="11281" width="9.109375" style="6" customWidth="1"/>
    <col min="11282" max="11522" width="9" style="6"/>
    <col min="11523" max="11523" width="5.109375" style="6" customWidth="1"/>
    <col min="11524" max="11524" width="15" style="6" customWidth="1"/>
    <col min="11525" max="11526" width="9.33203125" style="6" customWidth="1"/>
    <col min="11527" max="11528" width="10.33203125" style="6" customWidth="1"/>
    <col min="11529" max="11529" width="6.109375" style="6" customWidth="1"/>
    <col min="11530" max="11536" width="10.33203125" style="6" customWidth="1"/>
    <col min="11537" max="11537" width="9.109375" style="6" customWidth="1"/>
    <col min="11538" max="11778" width="9" style="6"/>
    <col min="11779" max="11779" width="5.109375" style="6" customWidth="1"/>
    <col min="11780" max="11780" width="15" style="6" customWidth="1"/>
    <col min="11781" max="11782" width="9.33203125" style="6" customWidth="1"/>
    <col min="11783" max="11784" width="10.33203125" style="6" customWidth="1"/>
    <col min="11785" max="11785" width="6.109375" style="6" customWidth="1"/>
    <col min="11786" max="11792" width="10.33203125" style="6" customWidth="1"/>
    <col min="11793" max="11793" width="9.109375" style="6" customWidth="1"/>
    <col min="11794" max="12034" width="9" style="6"/>
    <col min="12035" max="12035" width="5.109375" style="6" customWidth="1"/>
    <col min="12036" max="12036" width="15" style="6" customWidth="1"/>
    <col min="12037" max="12038" width="9.33203125" style="6" customWidth="1"/>
    <col min="12039" max="12040" width="10.33203125" style="6" customWidth="1"/>
    <col min="12041" max="12041" width="6.109375" style="6" customWidth="1"/>
    <col min="12042" max="12048" width="10.33203125" style="6" customWidth="1"/>
    <col min="12049" max="12049" width="9.109375" style="6" customWidth="1"/>
    <col min="12050" max="12290" width="9" style="6"/>
    <col min="12291" max="12291" width="5.109375" style="6" customWidth="1"/>
    <col min="12292" max="12292" width="15" style="6" customWidth="1"/>
    <col min="12293" max="12294" width="9.33203125" style="6" customWidth="1"/>
    <col min="12295" max="12296" width="10.33203125" style="6" customWidth="1"/>
    <col min="12297" max="12297" width="6.109375" style="6" customWidth="1"/>
    <col min="12298" max="12304" width="10.33203125" style="6" customWidth="1"/>
    <col min="12305" max="12305" width="9.109375" style="6" customWidth="1"/>
    <col min="12306" max="12546" width="9" style="6"/>
    <col min="12547" max="12547" width="5.109375" style="6" customWidth="1"/>
    <col min="12548" max="12548" width="15" style="6" customWidth="1"/>
    <col min="12549" max="12550" width="9.33203125" style="6" customWidth="1"/>
    <col min="12551" max="12552" width="10.33203125" style="6" customWidth="1"/>
    <col min="12553" max="12553" width="6.109375" style="6" customWidth="1"/>
    <col min="12554" max="12560" width="10.33203125" style="6" customWidth="1"/>
    <col min="12561" max="12561" width="9.109375" style="6" customWidth="1"/>
    <col min="12562" max="12802" width="9" style="6"/>
    <col min="12803" max="12803" width="5.109375" style="6" customWidth="1"/>
    <col min="12804" max="12804" width="15" style="6" customWidth="1"/>
    <col min="12805" max="12806" width="9.33203125" style="6" customWidth="1"/>
    <col min="12807" max="12808" width="10.33203125" style="6" customWidth="1"/>
    <col min="12809" max="12809" width="6.109375" style="6" customWidth="1"/>
    <col min="12810" max="12816" width="10.33203125" style="6" customWidth="1"/>
    <col min="12817" max="12817" width="9.109375" style="6" customWidth="1"/>
    <col min="12818" max="13058" width="9" style="6"/>
    <col min="13059" max="13059" width="5.109375" style="6" customWidth="1"/>
    <col min="13060" max="13060" width="15" style="6" customWidth="1"/>
    <col min="13061" max="13062" width="9.33203125" style="6" customWidth="1"/>
    <col min="13063" max="13064" width="10.33203125" style="6" customWidth="1"/>
    <col min="13065" max="13065" width="6.109375" style="6" customWidth="1"/>
    <col min="13066" max="13072" width="10.33203125" style="6" customWidth="1"/>
    <col min="13073" max="13073" width="9.109375" style="6" customWidth="1"/>
    <col min="13074" max="13314" width="9" style="6"/>
    <col min="13315" max="13315" width="5.109375" style="6" customWidth="1"/>
    <col min="13316" max="13316" width="15" style="6" customWidth="1"/>
    <col min="13317" max="13318" width="9.33203125" style="6" customWidth="1"/>
    <col min="13319" max="13320" width="10.33203125" style="6" customWidth="1"/>
    <col min="13321" max="13321" width="6.109375" style="6" customWidth="1"/>
    <col min="13322" max="13328" width="10.33203125" style="6" customWidth="1"/>
    <col min="13329" max="13329" width="9.109375" style="6" customWidth="1"/>
    <col min="13330" max="13570" width="9" style="6"/>
    <col min="13571" max="13571" width="5.109375" style="6" customWidth="1"/>
    <col min="13572" max="13572" width="15" style="6" customWidth="1"/>
    <col min="13573" max="13574" width="9.33203125" style="6" customWidth="1"/>
    <col min="13575" max="13576" width="10.33203125" style="6" customWidth="1"/>
    <col min="13577" max="13577" width="6.109375" style="6" customWidth="1"/>
    <col min="13578" max="13584" width="10.33203125" style="6" customWidth="1"/>
    <col min="13585" max="13585" width="9.109375" style="6" customWidth="1"/>
    <col min="13586" max="13826" width="9" style="6"/>
    <col min="13827" max="13827" width="5.109375" style="6" customWidth="1"/>
    <col min="13828" max="13828" width="15" style="6" customWidth="1"/>
    <col min="13829" max="13830" width="9.33203125" style="6" customWidth="1"/>
    <col min="13831" max="13832" width="10.33203125" style="6" customWidth="1"/>
    <col min="13833" max="13833" width="6.109375" style="6" customWidth="1"/>
    <col min="13834" max="13840" width="10.33203125" style="6" customWidth="1"/>
    <col min="13841" max="13841" width="9.109375" style="6" customWidth="1"/>
    <col min="13842" max="14082" width="9" style="6"/>
    <col min="14083" max="14083" width="5.109375" style="6" customWidth="1"/>
    <col min="14084" max="14084" width="15" style="6" customWidth="1"/>
    <col min="14085" max="14086" width="9.33203125" style="6" customWidth="1"/>
    <col min="14087" max="14088" width="10.33203125" style="6" customWidth="1"/>
    <col min="14089" max="14089" width="6.109375" style="6" customWidth="1"/>
    <col min="14090" max="14096" width="10.33203125" style="6" customWidth="1"/>
    <col min="14097" max="14097" width="9.109375" style="6" customWidth="1"/>
    <col min="14098" max="14338" width="9" style="6"/>
    <col min="14339" max="14339" width="5.109375" style="6" customWidth="1"/>
    <col min="14340" max="14340" width="15" style="6" customWidth="1"/>
    <col min="14341" max="14342" width="9.33203125" style="6" customWidth="1"/>
    <col min="14343" max="14344" width="10.33203125" style="6" customWidth="1"/>
    <col min="14345" max="14345" width="6.109375" style="6" customWidth="1"/>
    <col min="14346" max="14352" width="10.33203125" style="6" customWidth="1"/>
    <col min="14353" max="14353" width="9.109375" style="6" customWidth="1"/>
    <col min="14354" max="14594" width="9" style="6"/>
    <col min="14595" max="14595" width="5.109375" style="6" customWidth="1"/>
    <col min="14596" max="14596" width="15" style="6" customWidth="1"/>
    <col min="14597" max="14598" width="9.33203125" style="6" customWidth="1"/>
    <col min="14599" max="14600" width="10.33203125" style="6" customWidth="1"/>
    <col min="14601" max="14601" width="6.109375" style="6" customWidth="1"/>
    <col min="14602" max="14608" width="10.33203125" style="6" customWidth="1"/>
    <col min="14609" max="14609" width="9.109375" style="6" customWidth="1"/>
    <col min="14610" max="14850" width="9" style="6"/>
    <col min="14851" max="14851" width="5.109375" style="6" customWidth="1"/>
    <col min="14852" max="14852" width="15" style="6" customWidth="1"/>
    <col min="14853" max="14854" width="9.33203125" style="6" customWidth="1"/>
    <col min="14855" max="14856" width="10.33203125" style="6" customWidth="1"/>
    <col min="14857" max="14857" width="6.109375" style="6" customWidth="1"/>
    <col min="14858" max="14864" width="10.33203125" style="6" customWidth="1"/>
    <col min="14865" max="14865" width="9.109375" style="6" customWidth="1"/>
    <col min="14866" max="15106" width="9" style="6"/>
    <col min="15107" max="15107" width="5.109375" style="6" customWidth="1"/>
    <col min="15108" max="15108" width="15" style="6" customWidth="1"/>
    <col min="15109" max="15110" width="9.33203125" style="6" customWidth="1"/>
    <col min="15111" max="15112" width="10.33203125" style="6" customWidth="1"/>
    <col min="15113" max="15113" width="6.109375" style="6" customWidth="1"/>
    <col min="15114" max="15120" width="10.33203125" style="6" customWidth="1"/>
    <col min="15121" max="15121" width="9.109375" style="6" customWidth="1"/>
    <col min="15122" max="15362" width="9" style="6"/>
    <col min="15363" max="15363" width="5.109375" style="6" customWidth="1"/>
    <col min="15364" max="15364" width="15" style="6" customWidth="1"/>
    <col min="15365" max="15366" width="9.33203125" style="6" customWidth="1"/>
    <col min="15367" max="15368" width="10.33203125" style="6" customWidth="1"/>
    <col min="15369" max="15369" width="6.109375" style="6" customWidth="1"/>
    <col min="15370" max="15376" width="10.33203125" style="6" customWidth="1"/>
    <col min="15377" max="15377" width="9.109375" style="6" customWidth="1"/>
    <col min="15378" max="15618" width="9" style="6"/>
    <col min="15619" max="15619" width="5.109375" style="6" customWidth="1"/>
    <col min="15620" max="15620" width="15" style="6" customWidth="1"/>
    <col min="15621" max="15622" width="9.33203125" style="6" customWidth="1"/>
    <col min="15623" max="15624" width="10.33203125" style="6" customWidth="1"/>
    <col min="15625" max="15625" width="6.109375" style="6" customWidth="1"/>
    <col min="15626" max="15632" width="10.33203125" style="6" customWidth="1"/>
    <col min="15633" max="15633" width="9.109375" style="6" customWidth="1"/>
    <col min="15634" max="15874" width="9" style="6"/>
    <col min="15875" max="15875" width="5.109375" style="6" customWidth="1"/>
    <col min="15876" max="15876" width="15" style="6" customWidth="1"/>
    <col min="15877" max="15878" width="9.33203125" style="6" customWidth="1"/>
    <col min="15879" max="15880" width="10.33203125" style="6" customWidth="1"/>
    <col min="15881" max="15881" width="6.109375" style="6" customWidth="1"/>
    <col min="15882" max="15888" width="10.33203125" style="6" customWidth="1"/>
    <col min="15889" max="15889" width="9.109375" style="6" customWidth="1"/>
    <col min="15890" max="16130" width="9" style="6"/>
    <col min="16131" max="16131" width="5.109375" style="6" customWidth="1"/>
    <col min="16132" max="16132" width="15" style="6" customWidth="1"/>
    <col min="16133" max="16134" width="9.33203125" style="6" customWidth="1"/>
    <col min="16135" max="16136" width="10.33203125" style="6" customWidth="1"/>
    <col min="16137" max="16137" width="6.109375" style="6" customWidth="1"/>
    <col min="16138" max="16144" width="10.33203125" style="6" customWidth="1"/>
    <col min="16145" max="16145" width="9.109375" style="6" customWidth="1"/>
    <col min="16146" max="16384" width="9" style="6"/>
  </cols>
  <sheetData>
    <row r="1" spans="1:17" ht="18.75">
      <c r="A1" s="4"/>
      <c r="B1" s="4"/>
      <c r="C1" s="5"/>
      <c r="D1" s="5"/>
      <c r="E1" s="5"/>
      <c r="F1" s="5"/>
      <c r="G1" s="5"/>
      <c r="H1" s="5"/>
      <c r="I1" s="5"/>
      <c r="J1" s="5"/>
      <c r="K1" s="5"/>
      <c r="L1" s="5"/>
      <c r="M1" s="5"/>
      <c r="N1" s="5"/>
      <c r="O1" s="5"/>
      <c r="P1" s="820" t="s">
        <v>328</v>
      </c>
      <c r="Q1" s="820"/>
    </row>
    <row r="2" spans="1:17" ht="18.75">
      <c r="A2" s="7"/>
      <c r="B2" s="7"/>
      <c r="C2" s="5"/>
      <c r="D2" s="5"/>
      <c r="E2" s="5"/>
      <c r="F2" s="5"/>
      <c r="G2" s="5"/>
      <c r="H2" s="5"/>
      <c r="I2" s="5"/>
      <c r="J2" s="5"/>
      <c r="K2" s="5"/>
      <c r="L2" s="5"/>
      <c r="M2" s="5"/>
      <c r="N2" s="5"/>
      <c r="O2" s="5"/>
      <c r="P2" s="5"/>
      <c r="Q2" s="5"/>
    </row>
    <row r="3" spans="1:17" ht="21" customHeight="1">
      <c r="A3" s="829" t="s">
        <v>967</v>
      </c>
      <c r="B3" s="829"/>
      <c r="C3" s="829"/>
      <c r="D3" s="829"/>
      <c r="E3" s="829"/>
      <c r="F3" s="829"/>
      <c r="G3" s="829"/>
      <c r="H3" s="829"/>
      <c r="I3" s="829"/>
      <c r="J3" s="829"/>
      <c r="K3" s="829"/>
      <c r="L3" s="829"/>
      <c r="M3" s="829"/>
      <c r="N3" s="829"/>
      <c r="O3" s="829"/>
      <c r="P3" s="829"/>
      <c r="Q3" s="829"/>
    </row>
    <row r="4" spans="1:17" s="144" customFormat="1" ht="34.5" customHeight="1">
      <c r="A4" s="830" t="str">
        <f>'15'!A4:G4</f>
        <v>(Kèm theo Nghị quyết số:             /NQ-HĐND ngày         /         /2024 của Hội đồng nhân dân huyện Đăk Glei)</v>
      </c>
      <c r="B4" s="830"/>
      <c r="C4" s="830"/>
      <c r="D4" s="830"/>
      <c r="E4" s="830"/>
      <c r="F4" s="830"/>
      <c r="G4" s="830"/>
      <c r="H4" s="830"/>
      <c r="I4" s="830"/>
      <c r="J4" s="830"/>
      <c r="K4" s="830"/>
      <c r="L4" s="830"/>
      <c r="M4" s="830"/>
      <c r="N4" s="830"/>
      <c r="O4" s="830"/>
      <c r="P4" s="830"/>
      <c r="Q4" s="830"/>
    </row>
    <row r="5" spans="1:17" ht="9.75" customHeight="1">
      <c r="A5" s="9"/>
      <c r="B5" s="9"/>
      <c r="C5" s="5"/>
      <c r="D5" s="5"/>
      <c r="E5" s="5"/>
      <c r="F5" s="5"/>
      <c r="G5" s="5"/>
      <c r="H5" s="5"/>
      <c r="I5" s="5"/>
      <c r="J5" s="5"/>
      <c r="K5" s="5"/>
      <c r="L5" s="5"/>
      <c r="M5" s="5"/>
      <c r="N5" s="5"/>
      <c r="O5" s="5"/>
      <c r="P5" s="5"/>
      <c r="Q5" s="5"/>
    </row>
    <row r="6" spans="1:17" ht="28.5" customHeight="1">
      <c r="A6" s="96"/>
      <c r="B6" s="96"/>
      <c r="C6" s="10"/>
      <c r="D6" s="10"/>
      <c r="E6" s="10"/>
      <c r="F6" s="10"/>
      <c r="G6" s="10"/>
      <c r="I6" s="13"/>
      <c r="J6" s="10"/>
      <c r="K6" s="10"/>
      <c r="L6" s="10"/>
      <c r="M6" s="10"/>
      <c r="N6" s="10"/>
      <c r="O6" s="889" t="s">
        <v>25</v>
      </c>
      <c r="P6" s="889"/>
      <c r="Q6" s="889"/>
    </row>
    <row r="7" spans="1:17" s="11" customFormat="1" ht="23.25" customHeight="1">
      <c r="A7" s="824" t="s">
        <v>79</v>
      </c>
      <c r="B7" s="890" t="s">
        <v>28</v>
      </c>
      <c r="C7" s="824" t="s">
        <v>82</v>
      </c>
      <c r="D7" s="824" t="s">
        <v>83</v>
      </c>
      <c r="E7" s="831" t="s">
        <v>29</v>
      </c>
      <c r="F7" s="831"/>
      <c r="G7" s="831"/>
      <c r="H7" s="831"/>
      <c r="I7" s="831"/>
      <c r="J7" s="831"/>
      <c r="K7" s="831"/>
      <c r="L7" s="831"/>
      <c r="M7" s="831"/>
      <c r="N7" s="831"/>
      <c r="O7" s="831"/>
      <c r="P7" s="831"/>
      <c r="Q7" s="824" t="s">
        <v>84</v>
      </c>
    </row>
    <row r="8" spans="1:17" s="11" customFormat="1" ht="118.5" customHeight="1">
      <c r="A8" s="824"/>
      <c r="B8" s="890"/>
      <c r="C8" s="824"/>
      <c r="D8" s="824"/>
      <c r="E8" s="95" t="s">
        <v>85</v>
      </c>
      <c r="F8" s="95" t="s">
        <v>86</v>
      </c>
      <c r="G8" s="95" t="s">
        <v>329</v>
      </c>
      <c r="H8" s="95" t="s">
        <v>330</v>
      </c>
      <c r="I8" s="95" t="s">
        <v>331</v>
      </c>
      <c r="J8" s="95" t="s">
        <v>332</v>
      </c>
      <c r="K8" s="95" t="s">
        <v>333</v>
      </c>
      <c r="L8" s="95" t="s">
        <v>334</v>
      </c>
      <c r="M8" s="95" t="s">
        <v>335</v>
      </c>
      <c r="N8" s="95" t="s">
        <v>336</v>
      </c>
      <c r="O8" s="95" t="s">
        <v>337</v>
      </c>
      <c r="P8" s="95" t="s">
        <v>338</v>
      </c>
      <c r="Q8" s="824"/>
    </row>
    <row r="9" spans="1:17" s="2" customFormat="1" ht="17.25" customHeight="1">
      <c r="A9" s="1" t="s">
        <v>4</v>
      </c>
      <c r="B9" s="1" t="s">
        <v>5</v>
      </c>
      <c r="C9" s="3" t="s">
        <v>87</v>
      </c>
      <c r="D9" s="3" t="s">
        <v>88</v>
      </c>
      <c r="E9" s="3" t="s">
        <v>89</v>
      </c>
      <c r="F9" s="3" t="s">
        <v>90</v>
      </c>
      <c r="G9" s="3" t="s">
        <v>91</v>
      </c>
      <c r="H9" s="3" t="s">
        <v>92</v>
      </c>
      <c r="I9" s="3" t="s">
        <v>93</v>
      </c>
      <c r="J9" s="3" t="s">
        <v>94</v>
      </c>
      <c r="K9" s="3" t="s">
        <v>95</v>
      </c>
      <c r="L9" s="3" t="s">
        <v>96</v>
      </c>
      <c r="M9" s="3" t="s">
        <v>97</v>
      </c>
      <c r="N9" s="3" t="s">
        <v>98</v>
      </c>
      <c r="O9" s="3" t="s">
        <v>99</v>
      </c>
      <c r="P9" s="3" t="s">
        <v>100</v>
      </c>
      <c r="Q9" s="3" t="s">
        <v>133</v>
      </c>
    </row>
    <row r="10" spans="1:17" s="28" customFormat="1" ht="22.5" customHeight="1">
      <c r="A10" s="27"/>
      <c r="B10" s="27" t="s">
        <v>30</v>
      </c>
      <c r="C10" s="118">
        <f t="shared" ref="C10:Q10" si="0">SUM(C11:C23)</f>
        <v>26500</v>
      </c>
      <c r="D10" s="118">
        <f t="shared" si="0"/>
        <v>26500</v>
      </c>
      <c r="E10" s="118">
        <f t="shared" si="0"/>
        <v>830</v>
      </c>
      <c r="F10" s="118">
        <f t="shared" si="0"/>
        <v>1500</v>
      </c>
      <c r="G10" s="118">
        <f t="shared" si="0"/>
        <v>300</v>
      </c>
      <c r="H10" s="118">
        <f t="shared" si="0"/>
        <v>13200</v>
      </c>
      <c r="I10" s="118">
        <f t="shared" si="0"/>
        <v>2400</v>
      </c>
      <c r="J10" s="118">
        <f t="shared" si="0"/>
        <v>2000</v>
      </c>
      <c r="K10" s="118">
        <f t="shared" si="0"/>
        <v>2060</v>
      </c>
      <c r="L10" s="118">
        <f t="shared" si="0"/>
        <v>40</v>
      </c>
      <c r="M10" s="118">
        <f t="shared" si="0"/>
        <v>280</v>
      </c>
      <c r="N10" s="118">
        <f t="shared" si="0"/>
        <v>1000</v>
      </c>
      <c r="O10" s="118">
        <f t="shared" si="0"/>
        <v>690</v>
      </c>
      <c r="P10" s="118">
        <f t="shared" si="0"/>
        <v>2200</v>
      </c>
      <c r="Q10" s="118">
        <f t="shared" si="0"/>
        <v>0</v>
      </c>
    </row>
    <row r="11" spans="1:17" s="10" customFormat="1" ht="22.5" customHeight="1">
      <c r="A11" s="21">
        <v>1</v>
      </c>
      <c r="B11" s="22" t="s">
        <v>101</v>
      </c>
      <c r="C11" s="122">
        <f>D11+Q11</f>
        <v>8776</v>
      </c>
      <c r="D11" s="122">
        <f>SUM(E11:P11)</f>
        <v>8776</v>
      </c>
      <c r="E11" s="122">
        <v>300</v>
      </c>
      <c r="F11" s="122">
        <v>435</v>
      </c>
      <c r="G11" s="122">
        <v>0</v>
      </c>
      <c r="H11" s="122">
        <v>2935</v>
      </c>
      <c r="I11" s="145">
        <v>920</v>
      </c>
      <c r="J11" s="145">
        <v>1000</v>
      </c>
      <c r="K11" s="146">
        <v>950</v>
      </c>
      <c r="L11" s="145">
        <v>26</v>
      </c>
      <c r="M11" s="145">
        <v>140</v>
      </c>
      <c r="N11" s="145">
        <v>750</v>
      </c>
      <c r="O11" s="146">
        <v>390</v>
      </c>
      <c r="P11" s="145">
        <v>930</v>
      </c>
      <c r="Q11" s="122"/>
    </row>
    <row r="12" spans="1:17" s="10" customFormat="1" ht="22.5" customHeight="1">
      <c r="A12" s="21">
        <f t="shared" ref="A12:A22" si="1">A11+1</f>
        <v>2</v>
      </c>
      <c r="B12" s="22" t="s">
        <v>102</v>
      </c>
      <c r="C12" s="122">
        <f t="shared" ref="C12:C22" si="2">D12+Q12</f>
        <v>5370</v>
      </c>
      <c r="D12" s="122">
        <f t="shared" ref="D12:D22" si="3">SUM(E12:P12)</f>
        <v>5370</v>
      </c>
      <c r="E12" s="122">
        <v>195</v>
      </c>
      <c r="F12" s="122">
        <v>10</v>
      </c>
      <c r="G12" s="122">
        <v>0</v>
      </c>
      <c r="H12" s="122">
        <v>2305</v>
      </c>
      <c r="I12" s="147">
        <v>400</v>
      </c>
      <c r="J12" s="147">
        <v>700</v>
      </c>
      <c r="K12" s="148">
        <v>650</v>
      </c>
      <c r="L12" s="147">
        <v>10</v>
      </c>
      <c r="M12" s="147">
        <v>50</v>
      </c>
      <c r="N12" s="147">
        <v>250</v>
      </c>
      <c r="O12" s="148">
        <v>300</v>
      </c>
      <c r="P12" s="147">
        <v>500</v>
      </c>
      <c r="Q12" s="122"/>
    </row>
    <row r="13" spans="1:17" s="10" customFormat="1" ht="22.5" customHeight="1">
      <c r="A13" s="21">
        <f t="shared" si="1"/>
        <v>3</v>
      </c>
      <c r="B13" s="22" t="s">
        <v>103</v>
      </c>
      <c r="C13" s="122">
        <f t="shared" si="2"/>
        <v>980</v>
      </c>
      <c r="D13" s="122">
        <f t="shared" si="3"/>
        <v>980</v>
      </c>
      <c r="E13" s="122">
        <v>10</v>
      </c>
      <c r="F13" s="122">
        <v>5</v>
      </c>
      <c r="G13" s="122">
        <v>0</v>
      </c>
      <c r="H13" s="122">
        <v>655</v>
      </c>
      <c r="I13" s="147">
        <v>30</v>
      </c>
      <c r="J13" s="147">
        <v>50</v>
      </c>
      <c r="K13" s="148">
        <v>130</v>
      </c>
      <c r="L13" s="147"/>
      <c r="M13" s="147">
        <v>50</v>
      </c>
      <c r="N13" s="147"/>
      <c r="O13" s="148"/>
      <c r="P13" s="147">
        <v>50</v>
      </c>
      <c r="Q13" s="122"/>
    </row>
    <row r="14" spans="1:17" s="10" customFormat="1" ht="22.5" customHeight="1">
      <c r="A14" s="21">
        <f t="shared" si="1"/>
        <v>4</v>
      </c>
      <c r="B14" s="22" t="s">
        <v>104</v>
      </c>
      <c r="C14" s="122">
        <f t="shared" si="2"/>
        <v>1544</v>
      </c>
      <c r="D14" s="122">
        <f t="shared" si="3"/>
        <v>1544</v>
      </c>
      <c r="E14" s="122">
        <v>10</v>
      </c>
      <c r="F14" s="122">
        <v>0</v>
      </c>
      <c r="G14" s="122">
        <v>300</v>
      </c>
      <c r="H14" s="122">
        <v>840</v>
      </c>
      <c r="I14" s="147">
        <v>30</v>
      </c>
      <c r="J14" s="147">
        <v>50</v>
      </c>
      <c r="K14" s="148">
        <v>110</v>
      </c>
      <c r="L14" s="147">
        <v>4</v>
      </c>
      <c r="M14" s="147"/>
      <c r="N14" s="147"/>
      <c r="O14" s="148"/>
      <c r="P14" s="147">
        <v>200</v>
      </c>
      <c r="Q14" s="122"/>
    </row>
    <row r="15" spans="1:17" s="10" customFormat="1" ht="22.5" customHeight="1">
      <c r="A15" s="21">
        <f t="shared" si="1"/>
        <v>5</v>
      </c>
      <c r="B15" s="22" t="s">
        <v>105</v>
      </c>
      <c r="C15" s="122">
        <f t="shared" si="2"/>
        <v>460</v>
      </c>
      <c r="D15" s="122">
        <f t="shared" si="3"/>
        <v>460</v>
      </c>
      <c r="E15" s="122">
        <v>10</v>
      </c>
      <c r="F15" s="122">
        <v>0</v>
      </c>
      <c r="G15" s="122">
        <v>0</v>
      </c>
      <c r="H15" s="122">
        <v>160</v>
      </c>
      <c r="I15" s="147">
        <v>30</v>
      </c>
      <c r="J15" s="147">
        <v>50</v>
      </c>
      <c r="K15" s="148">
        <v>60</v>
      </c>
      <c r="L15" s="147"/>
      <c r="M15" s="147"/>
      <c r="N15" s="148"/>
      <c r="O15" s="148"/>
      <c r="P15" s="147">
        <v>150</v>
      </c>
      <c r="Q15" s="122"/>
    </row>
    <row r="16" spans="1:17" s="10" customFormat="1" ht="22.5" customHeight="1">
      <c r="A16" s="21">
        <f t="shared" si="1"/>
        <v>6</v>
      </c>
      <c r="B16" s="22" t="s">
        <v>107</v>
      </c>
      <c r="C16" s="122">
        <f>D16+Q16</f>
        <v>1490</v>
      </c>
      <c r="D16" s="122">
        <f t="shared" si="3"/>
        <v>1490</v>
      </c>
      <c r="E16" s="122">
        <v>5</v>
      </c>
      <c r="F16" s="122">
        <v>650</v>
      </c>
      <c r="G16" s="122">
        <v>0</v>
      </c>
      <c r="H16" s="122">
        <v>725</v>
      </c>
      <c r="I16" s="147">
        <v>10</v>
      </c>
      <c r="J16" s="147">
        <v>20</v>
      </c>
      <c r="K16" s="148">
        <v>10</v>
      </c>
      <c r="L16" s="147"/>
      <c r="M16" s="147"/>
      <c r="N16" s="148"/>
      <c r="O16" s="148"/>
      <c r="P16" s="147">
        <v>70</v>
      </c>
      <c r="Q16" s="122"/>
    </row>
    <row r="17" spans="1:17" s="10" customFormat="1" ht="22.5" customHeight="1">
      <c r="A17" s="21">
        <f t="shared" si="1"/>
        <v>7</v>
      </c>
      <c r="B17" s="22" t="s">
        <v>106</v>
      </c>
      <c r="C17" s="122">
        <f>D17+Q17</f>
        <v>4950</v>
      </c>
      <c r="D17" s="122">
        <f t="shared" si="3"/>
        <v>4950</v>
      </c>
      <c r="E17" s="122">
        <v>50</v>
      </c>
      <c r="F17" s="122">
        <v>400</v>
      </c>
      <c r="G17" s="122">
        <v>0</v>
      </c>
      <c r="H17" s="122">
        <v>3600</v>
      </c>
      <c r="I17" s="147">
        <v>800</v>
      </c>
      <c r="J17" s="147">
        <v>20</v>
      </c>
      <c r="K17" s="148">
        <v>10</v>
      </c>
      <c r="L17" s="147"/>
      <c r="M17" s="147">
        <v>20</v>
      </c>
      <c r="N17" s="148"/>
      <c r="O17" s="148"/>
      <c r="P17" s="147">
        <v>50</v>
      </c>
      <c r="Q17" s="122"/>
    </row>
    <row r="18" spans="1:17" s="10" customFormat="1" ht="22.5" customHeight="1">
      <c r="A18" s="21">
        <f t="shared" si="1"/>
        <v>8</v>
      </c>
      <c r="B18" s="22" t="s">
        <v>110</v>
      </c>
      <c r="C18" s="122">
        <f>D18+Q18</f>
        <v>120</v>
      </c>
      <c r="D18" s="122">
        <f t="shared" si="3"/>
        <v>120</v>
      </c>
      <c r="E18" s="122">
        <v>5</v>
      </c>
      <c r="F18" s="122">
        <v>0</v>
      </c>
      <c r="G18" s="122">
        <v>0</v>
      </c>
      <c r="H18" s="122">
        <v>5</v>
      </c>
      <c r="I18" s="147">
        <v>30</v>
      </c>
      <c r="J18" s="147">
        <v>20</v>
      </c>
      <c r="K18" s="148">
        <v>10</v>
      </c>
      <c r="L18" s="147"/>
      <c r="M18" s="147"/>
      <c r="N18" s="148"/>
      <c r="O18" s="148"/>
      <c r="P18" s="147">
        <v>50</v>
      </c>
      <c r="Q18" s="122"/>
    </row>
    <row r="19" spans="1:17" s="10" customFormat="1" ht="22.5" customHeight="1">
      <c r="A19" s="21">
        <f t="shared" si="1"/>
        <v>9</v>
      </c>
      <c r="B19" s="22" t="s">
        <v>108</v>
      </c>
      <c r="C19" s="122">
        <f>D19+Q19</f>
        <v>170</v>
      </c>
      <c r="D19" s="122">
        <f t="shared" si="3"/>
        <v>170</v>
      </c>
      <c r="E19" s="122">
        <v>5</v>
      </c>
      <c r="F19" s="122">
        <v>0</v>
      </c>
      <c r="G19" s="122">
        <v>0</v>
      </c>
      <c r="H19" s="122">
        <v>85</v>
      </c>
      <c r="I19" s="147">
        <v>0</v>
      </c>
      <c r="J19" s="147">
        <v>20</v>
      </c>
      <c r="K19" s="148">
        <v>10</v>
      </c>
      <c r="L19" s="147"/>
      <c r="M19" s="147"/>
      <c r="N19" s="148"/>
      <c r="O19" s="148"/>
      <c r="P19" s="147">
        <v>50</v>
      </c>
      <c r="Q19" s="122"/>
    </row>
    <row r="20" spans="1:17" s="10" customFormat="1" ht="22.5" customHeight="1">
      <c r="A20" s="21">
        <f t="shared" si="1"/>
        <v>10</v>
      </c>
      <c r="B20" s="22" t="s">
        <v>109</v>
      </c>
      <c r="C20" s="122">
        <f t="shared" si="2"/>
        <v>2550</v>
      </c>
      <c r="D20" s="122">
        <f t="shared" si="3"/>
        <v>2550</v>
      </c>
      <c r="E20" s="122">
        <v>240</v>
      </c>
      <c r="F20" s="122">
        <v>0</v>
      </c>
      <c r="G20" s="122">
        <v>0</v>
      </c>
      <c r="H20" s="122">
        <v>1890</v>
      </c>
      <c r="I20" s="147">
        <v>150</v>
      </c>
      <c r="J20" s="147">
        <v>50</v>
      </c>
      <c r="K20" s="148">
        <v>100</v>
      </c>
      <c r="L20" s="147"/>
      <c r="M20" s="147">
        <v>20</v>
      </c>
      <c r="N20" s="148"/>
      <c r="O20" s="148"/>
      <c r="P20" s="147">
        <v>100</v>
      </c>
      <c r="Q20" s="122"/>
    </row>
    <row r="21" spans="1:17" s="10" customFormat="1" ht="22.5" customHeight="1">
      <c r="A21" s="21">
        <f t="shared" si="1"/>
        <v>11</v>
      </c>
      <c r="B21" s="22" t="s">
        <v>111</v>
      </c>
      <c r="C21" s="122">
        <f t="shared" si="2"/>
        <v>45</v>
      </c>
      <c r="D21" s="122">
        <f t="shared" si="3"/>
        <v>45</v>
      </c>
      <c r="E21" s="122">
        <v>0</v>
      </c>
      <c r="F21" s="122">
        <v>0</v>
      </c>
      <c r="G21" s="122">
        <v>0</v>
      </c>
      <c r="H21" s="122">
        <v>0</v>
      </c>
      <c r="I21" s="147">
        <v>0</v>
      </c>
      <c r="J21" s="147">
        <v>10</v>
      </c>
      <c r="K21" s="148">
        <v>10</v>
      </c>
      <c r="L21" s="147"/>
      <c r="M21" s="147"/>
      <c r="N21" s="148"/>
      <c r="O21" s="148"/>
      <c r="P21" s="147">
        <v>25</v>
      </c>
      <c r="Q21" s="122"/>
    </row>
    <row r="22" spans="1:17" s="10" customFormat="1" ht="22.5" customHeight="1">
      <c r="A22" s="21">
        <f t="shared" si="1"/>
        <v>12</v>
      </c>
      <c r="B22" s="22" t="s">
        <v>112</v>
      </c>
      <c r="C22" s="122">
        <f t="shared" si="2"/>
        <v>45</v>
      </c>
      <c r="D22" s="122">
        <f t="shared" si="3"/>
        <v>45</v>
      </c>
      <c r="E22" s="122">
        <v>0</v>
      </c>
      <c r="F22" s="122">
        <v>0</v>
      </c>
      <c r="G22" s="122">
        <v>0</v>
      </c>
      <c r="H22" s="122">
        <v>0</v>
      </c>
      <c r="I22" s="147">
        <v>0</v>
      </c>
      <c r="J22" s="147">
        <v>10</v>
      </c>
      <c r="K22" s="148">
        <v>10</v>
      </c>
      <c r="L22" s="147"/>
      <c r="M22" s="147"/>
      <c r="N22" s="148"/>
      <c r="O22" s="148"/>
      <c r="P22" s="147">
        <v>25</v>
      </c>
      <c r="Q22" s="122"/>
    </row>
    <row r="23" spans="1:17" ht="18.75">
      <c r="A23" s="26"/>
      <c r="B23" s="26"/>
      <c r="C23" s="149"/>
      <c r="D23" s="149"/>
      <c r="E23" s="149"/>
      <c r="F23" s="149"/>
      <c r="G23" s="149"/>
      <c r="H23" s="149"/>
      <c r="I23" s="149"/>
      <c r="J23" s="149"/>
      <c r="K23" s="149"/>
      <c r="L23" s="149"/>
      <c r="M23" s="149"/>
      <c r="N23" s="149"/>
      <c r="O23" s="149"/>
      <c r="P23" s="149"/>
      <c r="Q23" s="149"/>
    </row>
    <row r="24" spans="1:17">
      <c r="A24" s="12" t="s">
        <v>388</v>
      </c>
      <c r="B24" s="150"/>
    </row>
    <row r="25" spans="1:17" ht="14.25" customHeight="1">
      <c r="B25" s="12" t="s">
        <v>31</v>
      </c>
    </row>
    <row r="26" spans="1:17" ht="14.25" customHeight="1">
      <c r="B26" s="12" t="s">
        <v>32</v>
      </c>
    </row>
    <row r="27" spans="1:17" ht="18.75">
      <c r="A27" s="10"/>
      <c r="B27" s="10"/>
      <c r="C27" s="10"/>
      <c r="D27" s="10"/>
      <c r="E27" s="10"/>
      <c r="F27" s="10"/>
      <c r="G27" s="10"/>
      <c r="H27" s="10"/>
      <c r="I27" s="10"/>
      <c r="J27" s="10"/>
      <c r="K27" s="10"/>
      <c r="L27" s="10"/>
      <c r="M27" s="10"/>
      <c r="N27" s="10"/>
      <c r="O27" s="10"/>
      <c r="P27" s="10"/>
      <c r="Q27" s="10"/>
    </row>
    <row r="28" spans="1:17" ht="18.75">
      <c r="A28" s="10"/>
      <c r="B28" s="10"/>
      <c r="C28" s="10"/>
      <c r="D28" s="10"/>
      <c r="E28" s="10"/>
      <c r="F28" s="10"/>
      <c r="G28" s="10"/>
      <c r="H28" s="10"/>
      <c r="I28" s="10"/>
      <c r="J28" s="10"/>
      <c r="K28" s="10"/>
      <c r="L28" s="10"/>
      <c r="M28" s="10"/>
      <c r="N28" s="10"/>
      <c r="O28" s="10"/>
      <c r="P28" s="10"/>
      <c r="Q28" s="10"/>
    </row>
    <row r="29" spans="1:17" ht="18.75">
      <c r="A29" s="10"/>
      <c r="B29" s="10"/>
      <c r="C29" s="10"/>
      <c r="D29" s="10"/>
      <c r="E29" s="10"/>
      <c r="F29" s="10"/>
      <c r="G29" s="10"/>
      <c r="H29" s="10"/>
      <c r="I29" s="10"/>
      <c r="J29" s="10"/>
      <c r="K29" s="10"/>
      <c r="L29" s="10"/>
      <c r="M29" s="10"/>
      <c r="N29" s="10"/>
      <c r="O29" s="10"/>
      <c r="P29" s="10"/>
      <c r="Q29" s="10"/>
    </row>
    <row r="30" spans="1:17" ht="18.75">
      <c r="A30" s="10"/>
      <c r="B30" s="10"/>
      <c r="C30" s="10"/>
      <c r="D30" s="10"/>
      <c r="E30" s="10"/>
      <c r="F30" s="10"/>
      <c r="G30" s="10"/>
      <c r="H30" s="10"/>
      <c r="I30" s="10"/>
      <c r="J30" s="10"/>
      <c r="K30" s="10"/>
      <c r="L30" s="10"/>
      <c r="M30" s="10"/>
      <c r="N30" s="10"/>
      <c r="O30" s="10"/>
      <c r="P30" s="10"/>
      <c r="Q30" s="10"/>
    </row>
    <row r="31" spans="1:17" ht="18.75">
      <c r="A31" s="10"/>
      <c r="B31" s="10"/>
      <c r="C31" s="10"/>
      <c r="D31" s="10"/>
      <c r="E31" s="10"/>
      <c r="F31" s="10"/>
      <c r="G31" s="10"/>
      <c r="H31" s="10"/>
      <c r="I31" s="10"/>
      <c r="J31" s="10"/>
      <c r="K31" s="10"/>
      <c r="L31" s="10"/>
      <c r="M31" s="10"/>
      <c r="N31" s="10"/>
      <c r="O31" s="10"/>
      <c r="P31" s="10"/>
      <c r="Q31" s="10"/>
    </row>
    <row r="32" spans="1:17" ht="18.75">
      <c r="A32" s="10"/>
      <c r="B32" s="10"/>
      <c r="C32" s="10"/>
      <c r="D32" s="10"/>
      <c r="E32" s="10"/>
      <c r="F32" s="10"/>
      <c r="G32" s="10"/>
      <c r="H32" s="10"/>
      <c r="I32" s="10"/>
      <c r="J32" s="10"/>
      <c r="K32" s="10"/>
      <c r="L32" s="10"/>
      <c r="M32" s="10"/>
      <c r="N32" s="10"/>
      <c r="O32" s="10"/>
      <c r="P32" s="10"/>
      <c r="Q32" s="10"/>
    </row>
    <row r="33" spans="1:17" ht="18.75">
      <c r="A33" s="10"/>
      <c r="B33" s="10"/>
      <c r="C33" s="10"/>
      <c r="D33" s="10"/>
      <c r="E33" s="10"/>
      <c r="F33" s="10"/>
      <c r="G33" s="10"/>
      <c r="H33" s="10"/>
      <c r="I33" s="10"/>
      <c r="J33" s="10"/>
      <c r="K33" s="10"/>
      <c r="L33" s="10"/>
      <c r="M33" s="10"/>
      <c r="N33" s="10"/>
      <c r="O33" s="10"/>
      <c r="P33" s="10"/>
      <c r="Q33" s="10"/>
    </row>
    <row r="34" spans="1:17" ht="18.75">
      <c r="A34" s="10"/>
      <c r="B34" s="10"/>
      <c r="C34" s="10"/>
      <c r="D34" s="10"/>
      <c r="E34" s="10"/>
      <c r="F34" s="10"/>
      <c r="G34" s="10"/>
      <c r="H34" s="10"/>
      <c r="I34" s="10"/>
      <c r="J34" s="10"/>
      <c r="K34" s="10"/>
      <c r="L34" s="10"/>
      <c r="M34" s="10"/>
      <c r="N34" s="10"/>
      <c r="O34" s="10"/>
      <c r="P34" s="10"/>
      <c r="Q34" s="10"/>
    </row>
    <row r="35" spans="1:17" ht="22.5" customHeight="1">
      <c r="A35" s="10"/>
      <c r="B35" s="10"/>
      <c r="C35" s="10"/>
      <c r="D35" s="10"/>
      <c r="E35" s="10"/>
      <c r="F35" s="10"/>
      <c r="G35" s="10"/>
      <c r="H35" s="10"/>
      <c r="I35" s="10"/>
      <c r="J35" s="10"/>
      <c r="K35" s="10"/>
      <c r="L35" s="10"/>
      <c r="M35" s="10"/>
      <c r="N35" s="10"/>
      <c r="O35" s="10"/>
      <c r="P35" s="10"/>
      <c r="Q35" s="10"/>
    </row>
    <row r="36" spans="1:17" ht="18.75">
      <c r="A36" s="10"/>
      <c r="B36" s="10"/>
      <c r="C36" s="10"/>
      <c r="D36" s="10"/>
      <c r="E36" s="10"/>
      <c r="F36" s="10"/>
      <c r="G36" s="10"/>
      <c r="H36" s="10"/>
      <c r="I36" s="10"/>
      <c r="J36" s="10"/>
      <c r="K36" s="10"/>
      <c r="L36" s="10"/>
      <c r="M36" s="10"/>
      <c r="N36" s="10"/>
      <c r="O36" s="10"/>
      <c r="P36" s="10"/>
      <c r="Q36" s="10"/>
    </row>
    <row r="37" spans="1:17" ht="18.75">
      <c r="A37" s="10"/>
      <c r="B37" s="10"/>
      <c r="C37" s="10"/>
      <c r="D37" s="10"/>
      <c r="E37" s="10"/>
      <c r="F37" s="10"/>
      <c r="G37" s="10"/>
      <c r="H37" s="10"/>
      <c r="I37" s="10"/>
      <c r="J37" s="10"/>
      <c r="K37" s="10"/>
      <c r="L37" s="10"/>
      <c r="M37" s="10"/>
      <c r="N37" s="10"/>
      <c r="O37" s="10"/>
      <c r="P37" s="10"/>
      <c r="Q37" s="10"/>
    </row>
    <row r="38" spans="1:17" ht="18.75">
      <c r="A38" s="10"/>
      <c r="B38" s="10"/>
      <c r="C38" s="10"/>
      <c r="D38" s="10"/>
      <c r="E38" s="10"/>
      <c r="F38" s="10"/>
      <c r="G38" s="10"/>
      <c r="H38" s="10"/>
      <c r="I38" s="10"/>
      <c r="J38" s="10"/>
      <c r="K38" s="10"/>
      <c r="L38" s="10"/>
      <c r="M38" s="10"/>
      <c r="N38" s="10"/>
      <c r="O38" s="10"/>
      <c r="P38" s="10"/>
      <c r="Q38" s="10"/>
    </row>
    <row r="39" spans="1:17" ht="18.75">
      <c r="A39" s="10"/>
      <c r="B39" s="10"/>
      <c r="C39" s="10"/>
      <c r="D39" s="10"/>
      <c r="E39" s="10"/>
      <c r="F39" s="10"/>
      <c r="G39" s="10"/>
      <c r="H39" s="10"/>
      <c r="I39" s="10"/>
      <c r="J39" s="10"/>
      <c r="K39" s="10"/>
      <c r="L39" s="10"/>
      <c r="M39" s="10"/>
      <c r="N39" s="10"/>
      <c r="O39" s="10"/>
      <c r="P39" s="10"/>
      <c r="Q39" s="10"/>
    </row>
  </sheetData>
  <mergeCells count="10">
    <mergeCell ref="P1:Q1"/>
    <mergeCell ref="A3:Q3"/>
    <mergeCell ref="A4:Q4"/>
    <mergeCell ref="O6:Q6"/>
    <mergeCell ref="A7:A8"/>
    <mergeCell ref="B7:B8"/>
    <mergeCell ref="C7:C8"/>
    <mergeCell ref="D7:D8"/>
    <mergeCell ref="E7:P7"/>
    <mergeCell ref="Q7:Q8"/>
  </mergeCells>
  <phoneticPr fontId="45" type="noConversion"/>
  <printOptions horizontalCentered="1"/>
  <pageMargins left="0.62" right="0.17" top="0.59" bottom="0.24" header="0.26" footer="0.17"/>
  <pageSetup paperSize="9" scale="68" fitToHeight="0" orientation="landscape" r:id="rId1"/>
  <headerFooter alignWithMargins="0">
    <oddFooter xml:space="preserve">&amp;C&amp;".VnTime,Italic"&amp;8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3"/>
  <sheetViews>
    <sheetView showZeros="0" workbookViewId="0">
      <selection activeCell="A5" sqref="A5"/>
    </sheetView>
  </sheetViews>
  <sheetFormatPr defaultColWidth="9" defaultRowHeight="16.5"/>
  <cols>
    <col min="1" max="1" width="5.33203125" style="255" customWidth="1"/>
    <col min="2" max="2" width="41" style="255" customWidth="1"/>
    <col min="3" max="3" width="13.44140625" style="255" customWidth="1"/>
    <col min="4" max="5" width="12.33203125" style="255" customWidth="1"/>
    <col min="6" max="6" width="11" style="255" customWidth="1"/>
    <col min="7" max="7" width="10.44140625" style="255" customWidth="1"/>
    <col min="8" max="16" width="9" style="754"/>
    <col min="17" max="16384" width="9" style="255"/>
  </cols>
  <sheetData>
    <row r="1" spans="1:16" s="6" customFormat="1" ht="21" customHeight="1">
      <c r="A1" s="4"/>
      <c r="B1" s="4"/>
      <c r="D1" s="277"/>
      <c r="F1" s="844" t="s">
        <v>339</v>
      </c>
      <c r="G1" s="844"/>
    </row>
    <row r="2" spans="1:16" s="6" customFormat="1" ht="13.5" customHeight="1">
      <c r="A2" s="7"/>
      <c r="B2" s="7"/>
      <c r="C2" s="5"/>
      <c r="D2" s="5"/>
    </row>
    <row r="3" spans="1:16" s="6" customFormat="1" ht="42" customHeight="1">
      <c r="A3" s="892" t="s">
        <v>969</v>
      </c>
      <c r="B3" s="892"/>
      <c r="C3" s="892"/>
      <c r="D3" s="892"/>
      <c r="E3" s="892"/>
      <c r="F3" s="892"/>
      <c r="G3" s="892"/>
    </row>
    <row r="4" spans="1:16" s="6" customFormat="1" ht="21" customHeight="1">
      <c r="A4" s="834" t="str">
        <f>'15'!A4:G4</f>
        <v>(Kèm theo Nghị quyết số:             /NQ-HĐND ngày         /         /2024 của Hội đồng nhân dân huyện Đăk Glei)</v>
      </c>
      <c r="B4" s="834"/>
      <c r="C4" s="834"/>
      <c r="D4" s="834"/>
      <c r="E4" s="834"/>
      <c r="F4" s="834"/>
      <c r="G4" s="834"/>
    </row>
    <row r="5" spans="1:16" ht="23.25" customHeight="1">
      <c r="E5" s="278"/>
      <c r="F5" s="893" t="s">
        <v>0</v>
      </c>
      <c r="G5" s="893"/>
    </row>
    <row r="6" spans="1:16" ht="23.25" customHeight="1">
      <c r="A6" s="896" t="s">
        <v>79</v>
      </c>
      <c r="B6" s="891" t="s">
        <v>411</v>
      </c>
      <c r="C6" s="896" t="s">
        <v>33</v>
      </c>
      <c r="D6" s="891" t="s">
        <v>27</v>
      </c>
      <c r="E6" s="891"/>
      <c r="F6" s="891"/>
      <c r="G6" s="891"/>
    </row>
    <row r="7" spans="1:16" ht="23.25" customHeight="1">
      <c r="A7" s="896"/>
      <c r="B7" s="891"/>
      <c r="C7" s="896"/>
      <c r="D7" s="896" t="s">
        <v>413</v>
      </c>
      <c r="E7" s="891" t="s">
        <v>75</v>
      </c>
      <c r="F7" s="891"/>
      <c r="G7" s="894" t="s">
        <v>115</v>
      </c>
    </row>
    <row r="8" spans="1:16" ht="59.25" customHeight="1">
      <c r="A8" s="896"/>
      <c r="B8" s="891"/>
      <c r="C8" s="896"/>
      <c r="D8" s="896"/>
      <c r="E8" s="276" t="s">
        <v>414</v>
      </c>
      <c r="F8" s="276" t="s">
        <v>415</v>
      </c>
      <c r="G8" s="895"/>
    </row>
    <row r="9" spans="1:16">
      <c r="A9" s="279" t="s">
        <v>4</v>
      </c>
      <c r="B9" s="280" t="s">
        <v>5</v>
      </c>
      <c r="C9" s="281" t="s">
        <v>87</v>
      </c>
      <c r="D9" s="281" t="s">
        <v>424</v>
      </c>
      <c r="E9" s="281" t="s">
        <v>423</v>
      </c>
      <c r="F9" s="281" t="s">
        <v>423</v>
      </c>
      <c r="G9" s="281" t="s">
        <v>89</v>
      </c>
    </row>
    <row r="10" spans="1:16" s="261" customFormat="1" ht="29.25" customHeight="1">
      <c r="A10" s="275"/>
      <c r="B10" s="275" t="s">
        <v>410</v>
      </c>
      <c r="C10" s="274">
        <f>C11+C23</f>
        <v>711730</v>
      </c>
      <c r="D10" s="274">
        <f>D11+D23</f>
        <v>610179</v>
      </c>
      <c r="E10" s="274">
        <f>E11+E23</f>
        <v>601553</v>
      </c>
      <c r="F10" s="274">
        <f>F11+F23</f>
        <v>8626</v>
      </c>
      <c r="G10" s="274">
        <f>G11+G23</f>
        <v>101551</v>
      </c>
      <c r="H10" s="254"/>
      <c r="I10" s="254"/>
      <c r="J10" s="254"/>
      <c r="K10" s="254"/>
      <c r="L10" s="254"/>
      <c r="M10" s="254"/>
      <c r="N10" s="254"/>
      <c r="O10" s="254"/>
      <c r="P10" s="254"/>
    </row>
    <row r="11" spans="1:16" s="261" customFormat="1" ht="20.100000000000001" customHeight="1">
      <c r="A11" s="264" t="s">
        <v>4</v>
      </c>
      <c r="B11" s="263" t="s">
        <v>35</v>
      </c>
      <c r="C11" s="262">
        <f>C12+C18+C22</f>
        <v>615746</v>
      </c>
      <c r="D11" s="262">
        <f>D12+D18+D22</f>
        <v>514195</v>
      </c>
      <c r="E11" s="262">
        <f>E12+E18+E22</f>
        <v>506094</v>
      </c>
      <c r="F11" s="262">
        <f>F12+F18+F22</f>
        <v>8101</v>
      </c>
      <c r="G11" s="262">
        <f>G12+G18+G22</f>
        <v>101551</v>
      </c>
      <c r="H11" s="254"/>
      <c r="I11" s="254"/>
      <c r="J11" s="254"/>
      <c r="K11" s="254"/>
      <c r="L11" s="254"/>
      <c r="M11" s="254"/>
      <c r="N11" s="254"/>
      <c r="O11" s="254"/>
      <c r="P11" s="254"/>
    </row>
    <row r="12" spans="1:16" s="261" customFormat="1" ht="20.100000000000001" customHeight="1">
      <c r="A12" s="264" t="s">
        <v>8</v>
      </c>
      <c r="B12" s="268" t="s">
        <v>416</v>
      </c>
      <c r="C12" s="262">
        <f>C13+C14</f>
        <v>18380</v>
      </c>
      <c r="D12" s="262">
        <f>D13+D14</f>
        <v>18280</v>
      </c>
      <c r="E12" s="262">
        <f>E13+E14</f>
        <v>18280</v>
      </c>
      <c r="F12" s="262">
        <f>F13+F14</f>
        <v>0</v>
      </c>
      <c r="G12" s="262">
        <f>G13+G14</f>
        <v>100</v>
      </c>
      <c r="H12" s="254"/>
      <c r="I12" s="254"/>
      <c r="J12" s="254"/>
      <c r="K12" s="254"/>
      <c r="L12" s="254"/>
      <c r="M12" s="254"/>
      <c r="N12" s="254"/>
      <c r="O12" s="254"/>
      <c r="P12" s="254"/>
    </row>
    <row r="13" spans="1:16" ht="20.100000000000001" customHeight="1">
      <c r="A13" s="273">
        <v>1</v>
      </c>
      <c r="B13" s="266" t="s">
        <v>417</v>
      </c>
      <c r="C13" s="258">
        <f>D13+G13</f>
        <v>10900</v>
      </c>
      <c r="D13" s="258">
        <f>E13+F13</f>
        <v>10900</v>
      </c>
      <c r="E13" s="258">
        <f>8030+2870</f>
        <v>10900</v>
      </c>
      <c r="F13" s="258"/>
      <c r="G13" s="258"/>
    </row>
    <row r="14" spans="1:16" ht="20.100000000000001" customHeight="1">
      <c r="A14" s="273">
        <v>2</v>
      </c>
      <c r="B14" s="266" t="s">
        <v>418</v>
      </c>
      <c r="C14" s="258">
        <f>C16+C17</f>
        <v>7480</v>
      </c>
      <c r="D14" s="258">
        <f>D16+D17</f>
        <v>7380</v>
      </c>
      <c r="E14" s="258">
        <f>E16+E17</f>
        <v>7380</v>
      </c>
      <c r="F14" s="258">
        <f>F16+F17</f>
        <v>0</v>
      </c>
      <c r="G14" s="258">
        <f>G16+G17</f>
        <v>100</v>
      </c>
    </row>
    <row r="15" spans="1:16" ht="20.100000000000001" customHeight="1">
      <c r="A15" s="273"/>
      <c r="B15" s="266" t="s">
        <v>47</v>
      </c>
      <c r="C15" s="258"/>
      <c r="D15" s="258"/>
      <c r="E15" s="258"/>
      <c r="F15" s="258"/>
      <c r="G15" s="258"/>
    </row>
    <row r="16" spans="1:16" s="269" customFormat="1" ht="20.100000000000001" customHeight="1">
      <c r="A16" s="272" t="s">
        <v>12</v>
      </c>
      <c r="B16" s="271" t="s">
        <v>419</v>
      </c>
      <c r="C16" s="270">
        <f>D16+G16</f>
        <v>780</v>
      </c>
      <c r="D16" s="270">
        <f>E16+F16</f>
        <v>680</v>
      </c>
      <c r="E16" s="270">
        <v>680</v>
      </c>
      <c r="F16" s="270"/>
      <c r="G16" s="270">
        <v>100</v>
      </c>
      <c r="H16" s="291"/>
      <c r="I16" s="291"/>
      <c r="J16" s="291"/>
      <c r="K16" s="291"/>
      <c r="L16" s="291"/>
      <c r="M16" s="291"/>
      <c r="N16" s="291"/>
      <c r="O16" s="291"/>
      <c r="P16" s="291"/>
    </row>
    <row r="17" spans="1:16" s="269" customFormat="1" ht="20.100000000000001" customHeight="1">
      <c r="A17" s="272" t="s">
        <v>12</v>
      </c>
      <c r="B17" s="271" t="s">
        <v>420</v>
      </c>
      <c r="C17" s="270">
        <f>D17+G17</f>
        <v>6700</v>
      </c>
      <c r="D17" s="270">
        <f>E17+F17</f>
        <v>6700</v>
      </c>
      <c r="E17" s="270">
        <f>100+6600</f>
        <v>6700</v>
      </c>
      <c r="F17" s="270"/>
      <c r="G17" s="270"/>
      <c r="H17" s="291"/>
      <c r="I17" s="291"/>
      <c r="J17" s="291"/>
      <c r="K17" s="291"/>
      <c r="L17" s="291"/>
      <c r="M17" s="291"/>
      <c r="N17" s="291"/>
      <c r="O17" s="291"/>
      <c r="P17" s="291"/>
    </row>
    <row r="18" spans="1:16" s="261" customFormat="1" ht="20.100000000000001" customHeight="1">
      <c r="A18" s="264" t="s">
        <v>17</v>
      </c>
      <c r="B18" s="268" t="s">
        <v>46</v>
      </c>
      <c r="C18" s="262">
        <f>D18+G18</f>
        <v>586253</v>
      </c>
      <c r="D18" s="262">
        <f>E18+F18</f>
        <v>486858</v>
      </c>
      <c r="E18" s="262">
        <f>435707+45323-2273</f>
        <v>478757</v>
      </c>
      <c r="F18" s="262">
        <f>8626-525</f>
        <v>8101</v>
      </c>
      <c r="G18" s="262">
        <v>99395</v>
      </c>
      <c r="H18" s="254"/>
      <c r="I18" s="254"/>
      <c r="J18" s="254"/>
      <c r="K18" s="254"/>
      <c r="L18" s="254"/>
      <c r="M18" s="254"/>
      <c r="N18" s="254"/>
      <c r="O18" s="254"/>
      <c r="P18" s="254"/>
    </row>
    <row r="19" spans="1:16" s="291" customFormat="1" ht="20.100000000000001" customHeight="1">
      <c r="A19" s="288"/>
      <c r="B19" s="289" t="s">
        <v>47</v>
      </c>
      <c r="C19" s="290"/>
      <c r="D19" s="290"/>
      <c r="E19" s="290"/>
      <c r="F19" s="290"/>
      <c r="G19" s="290"/>
    </row>
    <row r="20" spans="1:16" ht="20.100000000000001" customHeight="1">
      <c r="A20" s="267" t="s">
        <v>87</v>
      </c>
      <c r="B20" s="266" t="s">
        <v>421</v>
      </c>
      <c r="C20" s="258">
        <f>D20+G20</f>
        <v>316297</v>
      </c>
      <c r="D20" s="258">
        <f>E20+F20</f>
        <v>316057</v>
      </c>
      <c r="E20" s="258">
        <f>315057+1000</f>
        <v>316057</v>
      </c>
      <c r="F20" s="258"/>
      <c r="G20" s="258">
        <v>240</v>
      </c>
    </row>
    <row r="21" spans="1:16" ht="20.100000000000001" customHeight="1">
      <c r="A21" s="267" t="s">
        <v>88</v>
      </c>
      <c r="B21" s="266" t="s">
        <v>422</v>
      </c>
      <c r="C21" s="258">
        <f>D21+G21</f>
        <v>300</v>
      </c>
      <c r="D21" s="258">
        <f>E21+F21</f>
        <v>300</v>
      </c>
      <c r="E21" s="258">
        <v>300</v>
      </c>
      <c r="F21" s="258"/>
      <c r="G21" s="258"/>
    </row>
    <row r="22" spans="1:16" s="261" customFormat="1" ht="20.100000000000001" customHeight="1">
      <c r="A22" s="264" t="s">
        <v>23</v>
      </c>
      <c r="B22" s="263" t="s">
        <v>49</v>
      </c>
      <c r="C22" s="265">
        <f>D22+G22</f>
        <v>11113</v>
      </c>
      <c r="D22" s="265">
        <f>E22+F22</f>
        <v>9057</v>
      </c>
      <c r="E22" s="262">
        <v>9057</v>
      </c>
      <c r="F22" s="262"/>
      <c r="G22" s="262">
        <v>2056</v>
      </c>
      <c r="H22" s="254"/>
      <c r="I22" s="254"/>
      <c r="J22" s="254"/>
      <c r="K22" s="254"/>
      <c r="L22" s="254"/>
      <c r="M22" s="254"/>
      <c r="N22" s="254"/>
      <c r="O22" s="254"/>
      <c r="P22" s="254"/>
    </row>
    <row r="23" spans="1:16" s="261" customFormat="1" ht="20.100000000000001" customHeight="1">
      <c r="A23" s="264" t="s">
        <v>5</v>
      </c>
      <c r="B23" s="263" t="s">
        <v>51</v>
      </c>
      <c r="C23" s="262">
        <f>C24+C28</f>
        <v>95984</v>
      </c>
      <c r="D23" s="262">
        <f>D24+D28</f>
        <v>95984</v>
      </c>
      <c r="E23" s="262">
        <f>E24+E28</f>
        <v>95459</v>
      </c>
      <c r="F23" s="262">
        <f>F24+F28</f>
        <v>525</v>
      </c>
      <c r="G23" s="262">
        <f>G24+G28</f>
        <v>0</v>
      </c>
      <c r="H23" s="254"/>
      <c r="I23" s="254"/>
      <c r="J23" s="254"/>
      <c r="K23" s="254"/>
      <c r="L23" s="254"/>
      <c r="M23" s="254"/>
      <c r="N23" s="254"/>
      <c r="O23" s="254"/>
      <c r="P23" s="254"/>
    </row>
    <row r="24" spans="1:16" s="254" customFormat="1" ht="20.100000000000001" customHeight="1">
      <c r="A24" s="282" t="s">
        <v>8</v>
      </c>
      <c r="B24" s="283" t="s">
        <v>427</v>
      </c>
      <c r="C24" s="284">
        <f>SUM(C25:C27)</f>
        <v>74443</v>
      </c>
      <c r="D24" s="284">
        <f>SUM(D25:D27)</f>
        <v>74443</v>
      </c>
      <c r="E24" s="284">
        <f>SUM(E25:E27)</f>
        <v>74443</v>
      </c>
      <c r="F24" s="284">
        <f>SUM(F25:F27)</f>
        <v>0</v>
      </c>
      <c r="G24" s="284">
        <f>SUM(G25:G27)</f>
        <v>0</v>
      </c>
    </row>
    <row r="25" spans="1:16" ht="38.1" customHeight="1">
      <c r="A25" s="260" t="s">
        <v>87</v>
      </c>
      <c r="B25" s="259" t="s">
        <v>430</v>
      </c>
      <c r="C25" s="258">
        <f>D25+G25</f>
        <v>4223</v>
      </c>
      <c r="D25" s="258">
        <f>E25+F25</f>
        <v>4223</v>
      </c>
      <c r="E25" s="257">
        <f>1933+2290</f>
        <v>4223</v>
      </c>
      <c r="F25" s="257"/>
      <c r="G25" s="257"/>
    </row>
    <row r="26" spans="1:16" ht="38.1" customHeight="1">
      <c r="A26" s="260" t="s">
        <v>88</v>
      </c>
      <c r="B26" s="259" t="s">
        <v>428</v>
      </c>
      <c r="C26" s="258">
        <f>D26+G26</f>
        <v>0</v>
      </c>
      <c r="D26" s="258">
        <f>E26+F26</f>
        <v>0</v>
      </c>
      <c r="E26" s="257"/>
      <c r="F26" s="257"/>
      <c r="G26" s="257"/>
    </row>
    <row r="27" spans="1:16" ht="72" customHeight="1">
      <c r="A27" s="260" t="s">
        <v>89</v>
      </c>
      <c r="B27" s="259" t="s">
        <v>429</v>
      </c>
      <c r="C27" s="258">
        <f>D27+G27</f>
        <v>70220</v>
      </c>
      <c r="D27" s="258">
        <f>E27+F27</f>
        <v>70220</v>
      </c>
      <c r="E27" s="257">
        <v>70220</v>
      </c>
      <c r="F27" s="257"/>
      <c r="G27" s="257"/>
    </row>
    <row r="28" spans="1:16" s="254" customFormat="1" ht="20.100000000000001" customHeight="1">
      <c r="A28" s="282" t="s">
        <v>17</v>
      </c>
      <c r="B28" s="283" t="s">
        <v>53</v>
      </c>
      <c r="C28" s="265">
        <f>SUM(C29:C40)</f>
        <v>21541</v>
      </c>
      <c r="D28" s="265">
        <f t="shared" ref="D28:G28" si="0">SUM(D29:D40)</f>
        <v>21541</v>
      </c>
      <c r="E28" s="265">
        <f t="shared" si="0"/>
        <v>21016</v>
      </c>
      <c r="F28" s="265">
        <f t="shared" si="0"/>
        <v>525</v>
      </c>
      <c r="G28" s="265">
        <f t="shared" si="0"/>
        <v>0</v>
      </c>
    </row>
    <row r="29" spans="1:16" ht="38.1" customHeight="1">
      <c r="A29" s="260" t="s">
        <v>87</v>
      </c>
      <c r="B29" s="259" t="s">
        <v>323</v>
      </c>
      <c r="C29" s="258">
        <f>D29+G29</f>
        <v>150</v>
      </c>
      <c r="D29" s="258">
        <f>E29+F29</f>
        <v>150</v>
      </c>
      <c r="E29" s="257">
        <v>150</v>
      </c>
      <c r="F29" s="257"/>
      <c r="G29" s="257"/>
    </row>
    <row r="30" spans="1:16" ht="20.100000000000001" customHeight="1">
      <c r="A30" s="260" t="s">
        <v>88</v>
      </c>
      <c r="B30" s="259" t="s">
        <v>466</v>
      </c>
      <c r="C30" s="258">
        <f t="shared" ref="C30:C40" si="1">D30+G30</f>
        <v>6798</v>
      </c>
      <c r="D30" s="258">
        <f t="shared" ref="D30:D40" si="2">E30+F30</f>
        <v>6798</v>
      </c>
      <c r="E30" s="257">
        <v>6798</v>
      </c>
      <c r="F30" s="257"/>
      <c r="G30" s="257"/>
    </row>
    <row r="31" spans="1:16" ht="54.95" customHeight="1">
      <c r="A31" s="260" t="s">
        <v>89</v>
      </c>
      <c r="B31" s="259" t="s">
        <v>468</v>
      </c>
      <c r="C31" s="258">
        <f t="shared" si="1"/>
        <v>-437</v>
      </c>
      <c r="D31" s="258">
        <f t="shared" si="2"/>
        <v>-437</v>
      </c>
      <c r="E31" s="257">
        <v>-437</v>
      </c>
      <c r="F31" s="257"/>
      <c r="G31" s="257"/>
    </row>
    <row r="32" spans="1:16" ht="72" customHeight="1">
      <c r="A32" s="260" t="s">
        <v>90</v>
      </c>
      <c r="B32" s="259" t="s">
        <v>469</v>
      </c>
      <c r="C32" s="258">
        <f t="shared" ref="C32:C35" si="3">D32+G32</f>
        <v>562</v>
      </c>
      <c r="D32" s="258">
        <f t="shared" ref="D32:D35" si="4">E32+F32</f>
        <v>562</v>
      </c>
      <c r="E32" s="257">
        <v>562</v>
      </c>
      <c r="F32" s="257"/>
      <c r="G32" s="257"/>
    </row>
    <row r="33" spans="1:7" ht="72" customHeight="1">
      <c r="A33" s="260" t="s">
        <v>91</v>
      </c>
      <c r="B33" s="259" t="s">
        <v>470</v>
      </c>
      <c r="C33" s="258">
        <f t="shared" si="3"/>
        <v>14620</v>
      </c>
      <c r="D33" s="258">
        <f t="shared" si="4"/>
        <v>14620</v>
      </c>
      <c r="E33" s="257">
        <v>14620</v>
      </c>
      <c r="F33" s="257"/>
      <c r="G33" s="257"/>
    </row>
    <row r="34" spans="1:7" ht="72" customHeight="1">
      <c r="A34" s="260" t="s">
        <v>92</v>
      </c>
      <c r="B34" s="259" t="s">
        <v>476</v>
      </c>
      <c r="C34" s="258">
        <f t="shared" si="3"/>
        <v>117</v>
      </c>
      <c r="D34" s="258">
        <f t="shared" si="4"/>
        <v>117</v>
      </c>
      <c r="E34" s="257">
        <v>117</v>
      </c>
      <c r="F34" s="257"/>
      <c r="G34" s="257"/>
    </row>
    <row r="35" spans="1:7" ht="38.1" customHeight="1">
      <c r="A35" s="260" t="s">
        <v>93</v>
      </c>
      <c r="B35" s="259" t="s">
        <v>473</v>
      </c>
      <c r="C35" s="258">
        <f t="shared" si="3"/>
        <v>-240</v>
      </c>
      <c r="D35" s="258">
        <f t="shared" si="4"/>
        <v>-240</v>
      </c>
      <c r="E35" s="257">
        <v>-240</v>
      </c>
      <c r="F35" s="257"/>
      <c r="G35" s="257"/>
    </row>
    <row r="36" spans="1:7" ht="72" customHeight="1">
      <c r="A36" s="260" t="s">
        <v>94</v>
      </c>
      <c r="B36" s="259" t="s">
        <v>472</v>
      </c>
      <c r="C36" s="258">
        <f t="shared" si="1"/>
        <v>68</v>
      </c>
      <c r="D36" s="258">
        <f t="shared" si="2"/>
        <v>68</v>
      </c>
      <c r="E36" s="257">
        <v>68</v>
      </c>
      <c r="F36" s="257"/>
      <c r="G36" s="257"/>
    </row>
    <row r="37" spans="1:7" ht="72" customHeight="1">
      <c r="A37" s="260" t="s">
        <v>95</v>
      </c>
      <c r="B37" s="259" t="s">
        <v>474</v>
      </c>
      <c r="C37" s="258">
        <f t="shared" si="1"/>
        <v>-462</v>
      </c>
      <c r="D37" s="258">
        <f t="shared" si="2"/>
        <v>-462</v>
      </c>
      <c r="E37" s="257">
        <v>-462</v>
      </c>
      <c r="F37" s="257"/>
      <c r="G37" s="257"/>
    </row>
    <row r="38" spans="1:7" ht="38.1" customHeight="1">
      <c r="A38" s="260" t="s">
        <v>96</v>
      </c>
      <c r="B38" s="259" t="s">
        <v>471</v>
      </c>
      <c r="C38" s="258">
        <f t="shared" si="1"/>
        <v>-167</v>
      </c>
      <c r="D38" s="258">
        <f t="shared" si="2"/>
        <v>-167</v>
      </c>
      <c r="E38" s="257">
        <v>-167</v>
      </c>
      <c r="F38" s="257"/>
      <c r="G38" s="257"/>
    </row>
    <row r="39" spans="1:7" ht="66">
      <c r="A39" s="260" t="s">
        <v>97</v>
      </c>
      <c r="B39" s="259" t="s">
        <v>964</v>
      </c>
      <c r="C39" s="257">
        <f t="shared" ref="C39" si="5">D39+G39</f>
        <v>7</v>
      </c>
      <c r="D39" s="257">
        <f t="shared" ref="D39" si="6">E39+F39</f>
        <v>7</v>
      </c>
      <c r="E39" s="257">
        <v>7</v>
      </c>
      <c r="F39" s="257"/>
      <c r="G39" s="257"/>
    </row>
    <row r="40" spans="1:7">
      <c r="A40" s="260" t="s">
        <v>97</v>
      </c>
      <c r="B40" s="259" t="s">
        <v>968</v>
      </c>
      <c r="C40" s="257">
        <f t="shared" si="1"/>
        <v>525</v>
      </c>
      <c r="D40" s="257">
        <f t="shared" si="2"/>
        <v>525</v>
      </c>
      <c r="E40" s="257"/>
      <c r="F40" s="257">
        <v>525</v>
      </c>
      <c r="G40" s="257"/>
    </row>
    <row r="41" spans="1:7" s="254" customFormat="1" ht="20.100000000000001" customHeight="1">
      <c r="A41" s="285" t="s">
        <v>54</v>
      </c>
      <c r="B41" s="286" t="s">
        <v>431</v>
      </c>
      <c r="C41" s="287"/>
      <c r="D41" s="287"/>
      <c r="E41" s="287"/>
      <c r="F41" s="287"/>
      <c r="G41" s="287"/>
    </row>
    <row r="42" spans="1:7" ht="8.25" customHeight="1">
      <c r="A42" s="256"/>
      <c r="B42" s="256"/>
    </row>
    <row r="43" spans="1:7" s="6" customFormat="1" ht="50.25" customHeight="1">
      <c r="A43" s="826" t="s">
        <v>426</v>
      </c>
      <c r="B43" s="826"/>
      <c r="C43" s="826"/>
      <c r="D43" s="826"/>
      <c r="E43" s="826"/>
      <c r="F43" s="826"/>
      <c r="G43" s="826"/>
    </row>
    <row r="44" spans="1:7" s="6" customFormat="1" ht="34.5" customHeight="1">
      <c r="A44" s="826" t="s">
        <v>425</v>
      </c>
      <c r="B44" s="826"/>
      <c r="C44" s="826"/>
      <c r="D44" s="826"/>
      <c r="E44" s="826"/>
      <c r="F44" s="826"/>
      <c r="G44" s="826"/>
    </row>
    <row r="45" spans="1:7" s="6" customFormat="1" ht="14.25" customHeight="1">
      <c r="A45" s="12"/>
      <c r="B45" s="12"/>
      <c r="C45" s="12"/>
      <c r="D45" s="12"/>
      <c r="E45" s="12"/>
      <c r="F45" s="12"/>
      <c r="G45" s="12"/>
    </row>
    <row r="46" spans="1:7">
      <c r="A46" s="256"/>
      <c r="B46" s="256"/>
    </row>
    <row r="47" spans="1:7">
      <c r="A47" s="256"/>
      <c r="B47" s="256"/>
    </row>
    <row r="48" spans="1:7">
      <c r="A48" s="256"/>
      <c r="B48" s="256"/>
    </row>
    <row r="49" spans="1:2">
      <c r="A49" s="256"/>
      <c r="B49" s="256"/>
    </row>
    <row r="50" spans="1:2">
      <c r="A50" s="256"/>
      <c r="B50" s="256"/>
    </row>
    <row r="51" spans="1:2">
      <c r="A51" s="256"/>
      <c r="B51" s="256"/>
    </row>
    <row r="52" spans="1:2">
      <c r="A52" s="256"/>
      <c r="B52" s="256"/>
    </row>
    <row r="53" spans="1:2">
      <c r="A53" s="256"/>
      <c r="B53" s="256"/>
    </row>
    <row r="54" spans="1:2">
      <c r="A54" s="256"/>
      <c r="B54" s="256"/>
    </row>
    <row r="55" spans="1:2">
      <c r="A55" s="256"/>
      <c r="B55" s="256"/>
    </row>
    <row r="56" spans="1:2">
      <c r="A56" s="256"/>
      <c r="B56" s="256"/>
    </row>
    <row r="57" spans="1:2">
      <c r="A57" s="256"/>
      <c r="B57" s="256"/>
    </row>
    <row r="58" spans="1:2">
      <c r="A58" s="256"/>
      <c r="B58" s="256"/>
    </row>
    <row r="59" spans="1:2">
      <c r="A59" s="256"/>
      <c r="B59" s="256"/>
    </row>
    <row r="60" spans="1:2">
      <c r="A60" s="256"/>
      <c r="B60" s="256"/>
    </row>
    <row r="61" spans="1:2">
      <c r="A61" s="256"/>
      <c r="B61" s="256"/>
    </row>
    <row r="62" spans="1:2">
      <c r="A62" s="256"/>
      <c r="B62" s="256"/>
    </row>
    <row r="63" spans="1:2">
      <c r="A63" s="256"/>
      <c r="B63" s="256"/>
    </row>
    <row r="64" spans="1:2">
      <c r="A64" s="256"/>
      <c r="B64" s="256"/>
    </row>
    <row r="65" spans="1:2">
      <c r="A65" s="256"/>
      <c r="B65" s="256"/>
    </row>
    <row r="66" spans="1:2">
      <c r="A66" s="256"/>
      <c r="B66" s="256"/>
    </row>
    <row r="67" spans="1:2">
      <c r="A67" s="256"/>
      <c r="B67" s="256"/>
    </row>
    <row r="68" spans="1:2">
      <c r="A68" s="256"/>
      <c r="B68" s="256"/>
    </row>
    <row r="69" spans="1:2">
      <c r="A69" s="256"/>
      <c r="B69" s="256"/>
    </row>
    <row r="70" spans="1:2">
      <c r="A70" s="256"/>
      <c r="B70" s="256"/>
    </row>
    <row r="71" spans="1:2">
      <c r="A71" s="256"/>
      <c r="B71" s="256"/>
    </row>
    <row r="72" spans="1:2">
      <c r="A72" s="256"/>
      <c r="B72" s="256"/>
    </row>
    <row r="73" spans="1:2">
      <c r="A73" s="256"/>
      <c r="B73" s="256"/>
    </row>
    <row r="74" spans="1:2">
      <c r="A74" s="256"/>
      <c r="B74" s="256"/>
    </row>
    <row r="75" spans="1:2">
      <c r="A75" s="256"/>
      <c r="B75" s="256"/>
    </row>
    <row r="76" spans="1:2">
      <c r="A76" s="256"/>
      <c r="B76" s="256"/>
    </row>
    <row r="77" spans="1:2">
      <c r="A77" s="256"/>
      <c r="B77" s="256"/>
    </row>
    <row r="78" spans="1:2">
      <c r="A78" s="256"/>
      <c r="B78" s="256"/>
    </row>
    <row r="79" spans="1:2">
      <c r="A79" s="256"/>
      <c r="B79" s="256"/>
    </row>
    <row r="80" spans="1:2">
      <c r="A80" s="256"/>
      <c r="B80" s="256"/>
    </row>
    <row r="81" spans="1:2">
      <c r="A81" s="256"/>
      <c r="B81" s="256"/>
    </row>
    <row r="82" spans="1:2">
      <c r="A82" s="256"/>
      <c r="B82" s="256"/>
    </row>
    <row r="83" spans="1:2">
      <c r="A83" s="256"/>
      <c r="B83" s="256"/>
    </row>
    <row r="84" spans="1:2">
      <c r="A84" s="256"/>
      <c r="B84" s="256"/>
    </row>
    <row r="85" spans="1:2">
      <c r="A85" s="256"/>
      <c r="B85" s="256"/>
    </row>
    <row r="86" spans="1:2">
      <c r="A86" s="256"/>
      <c r="B86" s="256"/>
    </row>
    <row r="87" spans="1:2">
      <c r="A87" s="256"/>
      <c r="B87" s="256"/>
    </row>
    <row r="88" spans="1:2">
      <c r="A88" s="256"/>
      <c r="B88" s="256"/>
    </row>
    <row r="89" spans="1:2">
      <c r="A89" s="256"/>
      <c r="B89" s="256"/>
    </row>
    <row r="90" spans="1:2">
      <c r="A90" s="256"/>
      <c r="B90" s="256"/>
    </row>
    <row r="91" spans="1:2">
      <c r="A91" s="256"/>
      <c r="B91" s="256"/>
    </row>
    <row r="92" spans="1:2">
      <c r="A92" s="256"/>
      <c r="B92" s="256"/>
    </row>
    <row r="93" spans="1:2">
      <c r="A93" s="256"/>
      <c r="B93" s="256"/>
    </row>
    <row r="94" spans="1:2">
      <c r="A94" s="256"/>
      <c r="B94" s="256"/>
    </row>
    <row r="95" spans="1:2">
      <c r="A95" s="256"/>
      <c r="B95" s="256"/>
    </row>
    <row r="96" spans="1:2">
      <c r="A96" s="256"/>
      <c r="B96" s="256"/>
    </row>
    <row r="97" spans="1:2">
      <c r="A97" s="256"/>
      <c r="B97" s="256"/>
    </row>
    <row r="98" spans="1:2">
      <c r="A98" s="256"/>
      <c r="B98" s="256"/>
    </row>
    <row r="99" spans="1:2">
      <c r="A99" s="256"/>
      <c r="B99" s="256"/>
    </row>
    <row r="100" spans="1:2">
      <c r="A100" s="256"/>
      <c r="B100" s="256"/>
    </row>
    <row r="101" spans="1:2">
      <c r="A101" s="256"/>
      <c r="B101" s="256"/>
    </row>
    <row r="102" spans="1:2">
      <c r="A102" s="256"/>
      <c r="B102" s="256"/>
    </row>
    <row r="103" spans="1:2">
      <c r="A103" s="256"/>
      <c r="B103" s="256"/>
    </row>
    <row r="104" spans="1:2">
      <c r="A104" s="256"/>
      <c r="B104" s="256"/>
    </row>
    <row r="105" spans="1:2">
      <c r="A105" s="256"/>
      <c r="B105" s="256"/>
    </row>
    <row r="106" spans="1:2">
      <c r="A106" s="256"/>
      <c r="B106" s="256"/>
    </row>
    <row r="107" spans="1:2">
      <c r="A107" s="256"/>
      <c r="B107" s="256"/>
    </row>
    <row r="108" spans="1:2">
      <c r="A108" s="256"/>
      <c r="B108" s="256"/>
    </row>
    <row r="109" spans="1:2">
      <c r="A109" s="256"/>
      <c r="B109" s="256"/>
    </row>
    <row r="110" spans="1:2">
      <c r="A110" s="256"/>
      <c r="B110" s="256"/>
    </row>
    <row r="111" spans="1:2">
      <c r="A111" s="256"/>
      <c r="B111" s="256"/>
    </row>
    <row r="112" spans="1:2">
      <c r="A112" s="256"/>
      <c r="B112" s="256"/>
    </row>
    <row r="113" spans="1:2">
      <c r="A113" s="256"/>
      <c r="B113" s="256"/>
    </row>
    <row r="114" spans="1:2">
      <c r="A114" s="256"/>
      <c r="B114" s="256"/>
    </row>
    <row r="115" spans="1:2">
      <c r="A115" s="256"/>
      <c r="B115" s="256"/>
    </row>
    <row r="116" spans="1:2">
      <c r="A116" s="256"/>
      <c r="B116" s="256"/>
    </row>
    <row r="117" spans="1:2">
      <c r="A117" s="256"/>
      <c r="B117" s="256"/>
    </row>
    <row r="118" spans="1:2">
      <c r="A118" s="256"/>
      <c r="B118" s="256"/>
    </row>
    <row r="119" spans="1:2">
      <c r="A119" s="256"/>
      <c r="B119" s="256"/>
    </row>
    <row r="120" spans="1:2">
      <c r="A120" s="256"/>
      <c r="B120" s="256"/>
    </row>
    <row r="121" spans="1:2">
      <c r="A121" s="256"/>
      <c r="B121" s="256"/>
    </row>
    <row r="122" spans="1:2">
      <c r="A122" s="256"/>
      <c r="B122" s="256"/>
    </row>
    <row r="123" spans="1:2">
      <c r="A123" s="256"/>
      <c r="B123" s="256"/>
    </row>
    <row r="124" spans="1:2">
      <c r="A124" s="256"/>
      <c r="B124" s="256"/>
    </row>
    <row r="125" spans="1:2">
      <c r="A125" s="256"/>
      <c r="B125" s="256"/>
    </row>
    <row r="126" spans="1:2">
      <c r="A126" s="256"/>
      <c r="B126" s="256"/>
    </row>
    <row r="127" spans="1:2">
      <c r="A127" s="256"/>
      <c r="B127" s="256"/>
    </row>
    <row r="128" spans="1:2">
      <c r="A128" s="256"/>
      <c r="B128" s="256"/>
    </row>
    <row r="129" spans="1:2">
      <c r="A129" s="256"/>
      <c r="B129" s="256"/>
    </row>
    <row r="130" spans="1:2">
      <c r="A130" s="256"/>
      <c r="B130" s="256"/>
    </row>
    <row r="131" spans="1:2">
      <c r="A131" s="256"/>
      <c r="B131" s="256"/>
    </row>
    <row r="132" spans="1:2">
      <c r="A132" s="256"/>
      <c r="B132" s="256"/>
    </row>
    <row r="133" spans="1:2">
      <c r="A133" s="256"/>
      <c r="B133" s="256"/>
    </row>
    <row r="134" spans="1:2">
      <c r="A134" s="256"/>
      <c r="B134" s="256"/>
    </row>
    <row r="135" spans="1:2">
      <c r="A135" s="256"/>
      <c r="B135" s="256"/>
    </row>
    <row r="136" spans="1:2">
      <c r="A136" s="256"/>
      <c r="B136" s="256"/>
    </row>
    <row r="137" spans="1:2">
      <c r="A137" s="256"/>
      <c r="B137" s="256"/>
    </row>
    <row r="138" spans="1:2">
      <c r="A138" s="256"/>
      <c r="B138" s="256"/>
    </row>
    <row r="139" spans="1:2">
      <c r="A139" s="256"/>
      <c r="B139" s="256"/>
    </row>
    <row r="140" spans="1:2">
      <c r="A140" s="256"/>
      <c r="B140" s="256"/>
    </row>
    <row r="141" spans="1:2">
      <c r="A141" s="256"/>
      <c r="B141" s="256"/>
    </row>
    <row r="142" spans="1:2">
      <c r="A142" s="256"/>
      <c r="B142" s="256"/>
    </row>
    <row r="143" spans="1:2">
      <c r="A143" s="256"/>
      <c r="B143" s="256"/>
    </row>
    <row r="144" spans="1:2">
      <c r="A144" s="256"/>
      <c r="B144" s="256"/>
    </row>
    <row r="145" spans="1:2">
      <c r="A145" s="256"/>
      <c r="B145" s="256"/>
    </row>
    <row r="146" spans="1:2">
      <c r="A146" s="256"/>
      <c r="B146" s="256"/>
    </row>
    <row r="147" spans="1:2">
      <c r="A147" s="256"/>
      <c r="B147" s="256"/>
    </row>
    <row r="148" spans="1:2">
      <c r="A148" s="256"/>
      <c r="B148" s="256"/>
    </row>
    <row r="149" spans="1:2">
      <c r="A149" s="256"/>
      <c r="B149" s="256"/>
    </row>
    <row r="150" spans="1:2">
      <c r="A150" s="256"/>
      <c r="B150" s="256"/>
    </row>
    <row r="151" spans="1:2">
      <c r="A151" s="256"/>
      <c r="B151" s="256"/>
    </row>
    <row r="152" spans="1:2">
      <c r="A152" s="256"/>
      <c r="B152" s="256"/>
    </row>
    <row r="153" spans="1:2">
      <c r="A153" s="256"/>
      <c r="B153" s="256"/>
    </row>
    <row r="154" spans="1:2">
      <c r="A154" s="256"/>
      <c r="B154" s="256"/>
    </row>
    <row r="155" spans="1:2">
      <c r="A155" s="256"/>
      <c r="B155" s="256"/>
    </row>
    <row r="156" spans="1:2">
      <c r="A156" s="256"/>
      <c r="B156" s="256"/>
    </row>
    <row r="157" spans="1:2">
      <c r="A157" s="256"/>
      <c r="B157" s="256"/>
    </row>
    <row r="158" spans="1:2">
      <c r="A158" s="256"/>
      <c r="B158" s="256"/>
    </row>
    <row r="159" spans="1:2">
      <c r="A159" s="256"/>
      <c r="B159" s="256"/>
    </row>
    <row r="160" spans="1:2">
      <c r="A160" s="256"/>
      <c r="B160" s="256"/>
    </row>
    <row r="161" spans="1:2">
      <c r="A161" s="256"/>
      <c r="B161" s="256"/>
    </row>
    <row r="162" spans="1:2">
      <c r="A162" s="256"/>
      <c r="B162" s="256"/>
    </row>
    <row r="163" spans="1:2">
      <c r="A163" s="256"/>
      <c r="B163" s="256"/>
    </row>
    <row r="164" spans="1:2">
      <c r="A164" s="256"/>
      <c r="B164" s="256"/>
    </row>
    <row r="165" spans="1:2">
      <c r="A165" s="256"/>
      <c r="B165" s="256"/>
    </row>
    <row r="166" spans="1:2">
      <c r="A166" s="256"/>
      <c r="B166" s="256"/>
    </row>
    <row r="167" spans="1:2">
      <c r="A167" s="256"/>
      <c r="B167" s="256"/>
    </row>
    <row r="168" spans="1:2">
      <c r="A168" s="256"/>
      <c r="B168" s="256"/>
    </row>
    <row r="169" spans="1:2">
      <c r="A169" s="256"/>
      <c r="B169" s="256"/>
    </row>
    <row r="170" spans="1:2">
      <c r="A170" s="256"/>
      <c r="B170" s="256"/>
    </row>
    <row r="171" spans="1:2">
      <c r="A171" s="256"/>
      <c r="B171" s="256"/>
    </row>
    <row r="172" spans="1:2">
      <c r="A172" s="256"/>
      <c r="B172" s="256"/>
    </row>
    <row r="173" spans="1:2">
      <c r="A173" s="256"/>
      <c r="B173" s="256"/>
    </row>
    <row r="174" spans="1:2">
      <c r="A174" s="256"/>
      <c r="B174" s="256"/>
    </row>
    <row r="175" spans="1:2">
      <c r="A175" s="256"/>
      <c r="B175" s="256"/>
    </row>
    <row r="176" spans="1:2">
      <c r="A176" s="256"/>
      <c r="B176" s="256"/>
    </row>
    <row r="177" spans="1:2">
      <c r="A177" s="256"/>
      <c r="B177" s="256"/>
    </row>
    <row r="178" spans="1:2">
      <c r="A178" s="256"/>
      <c r="B178" s="256"/>
    </row>
    <row r="179" spans="1:2">
      <c r="A179" s="256"/>
      <c r="B179" s="256"/>
    </row>
    <row r="180" spans="1:2">
      <c r="A180" s="256"/>
      <c r="B180" s="256"/>
    </row>
    <row r="181" spans="1:2">
      <c r="A181" s="256"/>
      <c r="B181" s="256"/>
    </row>
    <row r="182" spans="1:2">
      <c r="A182" s="256"/>
      <c r="B182" s="256"/>
    </row>
    <row r="183" spans="1:2">
      <c r="A183" s="256"/>
      <c r="B183" s="256"/>
    </row>
    <row r="184" spans="1:2">
      <c r="A184" s="256"/>
      <c r="B184" s="256"/>
    </row>
    <row r="185" spans="1:2">
      <c r="A185" s="256"/>
      <c r="B185" s="256"/>
    </row>
    <row r="186" spans="1:2">
      <c r="A186" s="256"/>
      <c r="B186" s="256"/>
    </row>
    <row r="187" spans="1:2">
      <c r="A187" s="256"/>
      <c r="B187" s="256"/>
    </row>
    <row r="188" spans="1:2">
      <c r="A188" s="256"/>
      <c r="B188" s="256"/>
    </row>
    <row r="189" spans="1:2">
      <c r="A189" s="256"/>
      <c r="B189" s="256"/>
    </row>
    <row r="190" spans="1:2">
      <c r="A190" s="256"/>
      <c r="B190" s="256"/>
    </row>
    <row r="191" spans="1:2">
      <c r="A191" s="256"/>
      <c r="B191" s="256"/>
    </row>
    <row r="192" spans="1:2">
      <c r="A192" s="256"/>
      <c r="B192" s="256"/>
    </row>
    <row r="193" spans="1:2">
      <c r="A193" s="256"/>
      <c r="B193" s="256"/>
    </row>
    <row r="194" spans="1:2">
      <c r="A194" s="256"/>
      <c r="B194" s="256"/>
    </row>
    <row r="195" spans="1:2">
      <c r="A195" s="256"/>
      <c r="B195" s="256"/>
    </row>
    <row r="196" spans="1:2">
      <c r="A196" s="256"/>
      <c r="B196" s="256"/>
    </row>
    <row r="197" spans="1:2">
      <c r="A197" s="256"/>
      <c r="B197" s="256"/>
    </row>
    <row r="198" spans="1:2">
      <c r="A198" s="256"/>
      <c r="B198" s="256"/>
    </row>
    <row r="199" spans="1:2">
      <c r="A199" s="256"/>
      <c r="B199" s="256"/>
    </row>
    <row r="200" spans="1:2">
      <c r="A200" s="256"/>
      <c r="B200" s="256"/>
    </row>
    <row r="201" spans="1:2">
      <c r="A201" s="256"/>
      <c r="B201" s="256"/>
    </row>
    <row r="202" spans="1:2">
      <c r="A202" s="256"/>
      <c r="B202" s="256"/>
    </row>
    <row r="203" spans="1:2">
      <c r="A203" s="256"/>
      <c r="B203" s="256"/>
    </row>
  </sheetData>
  <mergeCells count="13">
    <mergeCell ref="F1:G1"/>
    <mergeCell ref="A43:G43"/>
    <mergeCell ref="A44:G44"/>
    <mergeCell ref="E7:F7"/>
    <mergeCell ref="A3:G3"/>
    <mergeCell ref="A4:G4"/>
    <mergeCell ref="F5:G5"/>
    <mergeCell ref="G7:G8"/>
    <mergeCell ref="A6:A8"/>
    <mergeCell ref="B6:B8"/>
    <mergeCell ref="C6:C8"/>
    <mergeCell ref="D6:G6"/>
    <mergeCell ref="D7:D8"/>
  </mergeCells>
  <phoneticPr fontId="45" type="noConversion"/>
  <pageMargins left="0.72" right="0.33" top="0.8" bottom="0.37" header="0.3" footer="0.25"/>
  <pageSetup paperSize="9" scale="81" fitToHeight="0"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C53"/>
  <sheetViews>
    <sheetView showZeros="0" zoomScaleNormal="100" workbookViewId="0">
      <selection activeCell="A6" sqref="A6"/>
    </sheetView>
  </sheetViews>
  <sheetFormatPr defaultRowHeight="15.75"/>
  <cols>
    <col min="1" max="1" width="5.109375" style="6" customWidth="1"/>
    <col min="2" max="2" width="79.77734375" style="6" customWidth="1"/>
    <col min="3" max="3" width="19.109375" style="250" customWidth="1"/>
    <col min="4" max="5" width="10.88671875" style="783" customWidth="1"/>
    <col min="6" max="29" width="9" style="776"/>
    <col min="30" max="250" width="9" style="6"/>
    <col min="251" max="251" width="5.109375" style="6" customWidth="1"/>
    <col min="252" max="252" width="107.109375" style="6" customWidth="1"/>
    <col min="253" max="253" width="0" style="6" hidden="1" customWidth="1"/>
    <col min="254" max="254" width="16.109375" style="6" customWidth="1"/>
    <col min="255" max="506" width="9" style="6"/>
    <col min="507" max="507" width="5.109375" style="6" customWidth="1"/>
    <col min="508" max="508" width="107.109375" style="6" customWidth="1"/>
    <col min="509" max="509" width="0" style="6" hidden="1" customWidth="1"/>
    <col min="510" max="510" width="16.109375" style="6" customWidth="1"/>
    <col min="511" max="762" width="9" style="6"/>
    <col min="763" max="763" width="5.109375" style="6" customWidth="1"/>
    <col min="764" max="764" width="107.109375" style="6" customWidth="1"/>
    <col min="765" max="765" width="0" style="6" hidden="1" customWidth="1"/>
    <col min="766" max="766" width="16.109375" style="6" customWidth="1"/>
    <col min="767" max="1018" width="9" style="6"/>
    <col min="1019" max="1019" width="5.109375" style="6" customWidth="1"/>
    <col min="1020" max="1020" width="107.109375" style="6" customWidth="1"/>
    <col min="1021" max="1021" width="0" style="6" hidden="1" customWidth="1"/>
    <col min="1022" max="1022" width="16.109375" style="6" customWidth="1"/>
    <col min="1023" max="1274" width="9" style="6"/>
    <col min="1275" max="1275" width="5.109375" style="6" customWidth="1"/>
    <col min="1276" max="1276" width="107.109375" style="6" customWidth="1"/>
    <col min="1277" max="1277" width="0" style="6" hidden="1" customWidth="1"/>
    <col min="1278" max="1278" width="16.109375" style="6" customWidth="1"/>
    <col min="1279" max="1530" width="9" style="6"/>
    <col min="1531" max="1531" width="5.109375" style="6" customWidth="1"/>
    <col min="1532" max="1532" width="107.109375" style="6" customWidth="1"/>
    <col min="1533" max="1533" width="0" style="6" hidden="1" customWidth="1"/>
    <col min="1534" max="1534" width="16.109375" style="6" customWidth="1"/>
    <col min="1535" max="1786" width="9" style="6"/>
    <col min="1787" max="1787" width="5.109375" style="6" customWidth="1"/>
    <col min="1788" max="1788" width="107.109375" style="6" customWidth="1"/>
    <col min="1789" max="1789" width="0" style="6" hidden="1" customWidth="1"/>
    <col min="1790" max="1790" width="16.109375" style="6" customWidth="1"/>
    <col min="1791" max="2042" width="9" style="6"/>
    <col min="2043" max="2043" width="5.109375" style="6" customWidth="1"/>
    <col min="2044" max="2044" width="107.109375" style="6" customWidth="1"/>
    <col min="2045" max="2045" width="0" style="6" hidden="1" customWidth="1"/>
    <col min="2046" max="2046" width="16.109375" style="6" customWidth="1"/>
    <col min="2047" max="2298" width="9" style="6"/>
    <col min="2299" max="2299" width="5.109375" style="6" customWidth="1"/>
    <col min="2300" max="2300" width="107.109375" style="6" customWidth="1"/>
    <col min="2301" max="2301" width="0" style="6" hidden="1" customWidth="1"/>
    <col min="2302" max="2302" width="16.109375" style="6" customWidth="1"/>
    <col min="2303" max="2554" width="9" style="6"/>
    <col min="2555" max="2555" width="5.109375" style="6" customWidth="1"/>
    <col min="2556" max="2556" width="107.109375" style="6" customWidth="1"/>
    <col min="2557" max="2557" width="0" style="6" hidden="1" customWidth="1"/>
    <col min="2558" max="2558" width="16.109375" style="6" customWidth="1"/>
    <col min="2559" max="2810" width="9" style="6"/>
    <col min="2811" max="2811" width="5.109375" style="6" customWidth="1"/>
    <col min="2812" max="2812" width="107.109375" style="6" customWidth="1"/>
    <col min="2813" max="2813" width="0" style="6" hidden="1" customWidth="1"/>
    <col min="2814" max="2814" width="16.109375" style="6" customWidth="1"/>
    <col min="2815" max="3066" width="9" style="6"/>
    <col min="3067" max="3067" width="5.109375" style="6" customWidth="1"/>
    <col min="3068" max="3068" width="107.109375" style="6" customWidth="1"/>
    <col min="3069" max="3069" width="0" style="6" hidden="1" customWidth="1"/>
    <col min="3070" max="3070" width="16.109375" style="6" customWidth="1"/>
    <col min="3071" max="3322" width="9" style="6"/>
    <col min="3323" max="3323" width="5.109375" style="6" customWidth="1"/>
    <col min="3324" max="3324" width="107.109375" style="6" customWidth="1"/>
    <col min="3325" max="3325" width="0" style="6" hidden="1" customWidth="1"/>
    <col min="3326" max="3326" width="16.109375" style="6" customWidth="1"/>
    <col min="3327" max="3578" width="9" style="6"/>
    <col min="3579" max="3579" width="5.109375" style="6" customWidth="1"/>
    <col min="3580" max="3580" width="107.109375" style="6" customWidth="1"/>
    <col min="3581" max="3581" width="0" style="6" hidden="1" customWidth="1"/>
    <col min="3582" max="3582" width="16.109375" style="6" customWidth="1"/>
    <col min="3583" max="3834" width="9" style="6"/>
    <col min="3835" max="3835" width="5.109375" style="6" customWidth="1"/>
    <col min="3836" max="3836" width="107.109375" style="6" customWidth="1"/>
    <col min="3837" max="3837" width="0" style="6" hidden="1" customWidth="1"/>
    <col min="3838" max="3838" width="16.109375" style="6" customWidth="1"/>
    <col min="3839" max="4090" width="9" style="6"/>
    <col min="4091" max="4091" width="5.109375" style="6" customWidth="1"/>
    <col min="4092" max="4092" width="107.109375" style="6" customWidth="1"/>
    <col min="4093" max="4093" width="0" style="6" hidden="1" customWidth="1"/>
    <col min="4094" max="4094" width="16.109375" style="6" customWidth="1"/>
    <col min="4095" max="4346" width="9" style="6"/>
    <col min="4347" max="4347" width="5.109375" style="6" customWidth="1"/>
    <col min="4348" max="4348" width="107.109375" style="6" customWidth="1"/>
    <col min="4349" max="4349" width="0" style="6" hidden="1" customWidth="1"/>
    <col min="4350" max="4350" width="16.109375" style="6" customWidth="1"/>
    <col min="4351" max="4602" width="9" style="6"/>
    <col min="4603" max="4603" width="5.109375" style="6" customWidth="1"/>
    <col min="4604" max="4604" width="107.109375" style="6" customWidth="1"/>
    <col min="4605" max="4605" width="0" style="6" hidden="1" customWidth="1"/>
    <col min="4606" max="4606" width="16.109375" style="6" customWidth="1"/>
    <col min="4607" max="4858" width="9" style="6"/>
    <col min="4859" max="4859" width="5.109375" style="6" customWidth="1"/>
    <col min="4860" max="4860" width="107.109375" style="6" customWidth="1"/>
    <col min="4861" max="4861" width="0" style="6" hidden="1" customWidth="1"/>
    <col min="4862" max="4862" width="16.109375" style="6" customWidth="1"/>
    <col min="4863" max="5114" width="9" style="6"/>
    <col min="5115" max="5115" width="5.109375" style="6" customWidth="1"/>
    <col min="5116" max="5116" width="107.109375" style="6" customWidth="1"/>
    <col min="5117" max="5117" width="0" style="6" hidden="1" customWidth="1"/>
    <col min="5118" max="5118" width="16.109375" style="6" customWidth="1"/>
    <col min="5119" max="5370" width="9" style="6"/>
    <col min="5371" max="5371" width="5.109375" style="6" customWidth="1"/>
    <col min="5372" max="5372" width="107.109375" style="6" customWidth="1"/>
    <col min="5373" max="5373" width="0" style="6" hidden="1" customWidth="1"/>
    <col min="5374" max="5374" width="16.109375" style="6" customWidth="1"/>
    <col min="5375" max="5626" width="9" style="6"/>
    <col min="5627" max="5627" width="5.109375" style="6" customWidth="1"/>
    <col min="5628" max="5628" width="107.109375" style="6" customWidth="1"/>
    <col min="5629" max="5629" width="0" style="6" hidden="1" customWidth="1"/>
    <col min="5630" max="5630" width="16.109375" style="6" customWidth="1"/>
    <col min="5631" max="5882" width="9" style="6"/>
    <col min="5883" max="5883" width="5.109375" style="6" customWidth="1"/>
    <col min="5884" max="5884" width="107.109375" style="6" customWidth="1"/>
    <col min="5885" max="5885" width="0" style="6" hidden="1" customWidth="1"/>
    <col min="5886" max="5886" width="16.109375" style="6" customWidth="1"/>
    <col min="5887" max="6138" width="9" style="6"/>
    <col min="6139" max="6139" width="5.109375" style="6" customWidth="1"/>
    <col min="6140" max="6140" width="107.109375" style="6" customWidth="1"/>
    <col min="6141" max="6141" width="0" style="6" hidden="1" customWidth="1"/>
    <col min="6142" max="6142" width="16.109375" style="6" customWidth="1"/>
    <col min="6143" max="6394" width="9" style="6"/>
    <col min="6395" max="6395" width="5.109375" style="6" customWidth="1"/>
    <col min="6396" max="6396" width="107.109375" style="6" customWidth="1"/>
    <col min="6397" max="6397" width="0" style="6" hidden="1" customWidth="1"/>
    <col min="6398" max="6398" width="16.109375" style="6" customWidth="1"/>
    <col min="6399" max="6650" width="9" style="6"/>
    <col min="6651" max="6651" width="5.109375" style="6" customWidth="1"/>
    <col min="6652" max="6652" width="107.109375" style="6" customWidth="1"/>
    <col min="6653" max="6653" width="0" style="6" hidden="1" customWidth="1"/>
    <col min="6654" max="6654" width="16.109375" style="6" customWidth="1"/>
    <col min="6655" max="6906" width="9" style="6"/>
    <col min="6907" max="6907" width="5.109375" style="6" customWidth="1"/>
    <col min="6908" max="6908" width="107.109375" style="6" customWidth="1"/>
    <col min="6909" max="6909" width="0" style="6" hidden="1" customWidth="1"/>
    <col min="6910" max="6910" width="16.109375" style="6" customWidth="1"/>
    <col min="6911" max="7162" width="9" style="6"/>
    <col min="7163" max="7163" width="5.109375" style="6" customWidth="1"/>
    <col min="7164" max="7164" width="107.109375" style="6" customWidth="1"/>
    <col min="7165" max="7165" width="0" style="6" hidden="1" customWidth="1"/>
    <col min="7166" max="7166" width="16.109375" style="6" customWidth="1"/>
    <col min="7167" max="7418" width="9" style="6"/>
    <col min="7419" max="7419" width="5.109375" style="6" customWidth="1"/>
    <col min="7420" max="7420" width="107.109375" style="6" customWidth="1"/>
    <col min="7421" max="7421" width="0" style="6" hidden="1" customWidth="1"/>
    <col min="7422" max="7422" width="16.109375" style="6" customWidth="1"/>
    <col min="7423" max="7674" width="9" style="6"/>
    <col min="7675" max="7675" width="5.109375" style="6" customWidth="1"/>
    <col min="7676" max="7676" width="107.109375" style="6" customWidth="1"/>
    <col min="7677" max="7677" width="0" style="6" hidden="1" customWidth="1"/>
    <col min="7678" max="7678" width="16.109375" style="6" customWidth="1"/>
    <col min="7679" max="7930" width="9" style="6"/>
    <col min="7931" max="7931" width="5.109375" style="6" customWidth="1"/>
    <col min="7932" max="7932" width="107.109375" style="6" customWidth="1"/>
    <col min="7933" max="7933" width="0" style="6" hidden="1" customWidth="1"/>
    <col min="7934" max="7934" width="16.109375" style="6" customWidth="1"/>
    <col min="7935" max="8186" width="9" style="6"/>
    <col min="8187" max="8187" width="5.109375" style="6" customWidth="1"/>
    <col min="8188" max="8188" width="107.109375" style="6" customWidth="1"/>
    <col min="8189" max="8189" width="0" style="6" hidden="1" customWidth="1"/>
    <col min="8190" max="8190" width="16.109375" style="6" customWidth="1"/>
    <col min="8191" max="8442" width="9" style="6"/>
    <col min="8443" max="8443" width="5.109375" style="6" customWidth="1"/>
    <col min="8444" max="8444" width="107.109375" style="6" customWidth="1"/>
    <col min="8445" max="8445" width="0" style="6" hidden="1" customWidth="1"/>
    <col min="8446" max="8446" width="16.109375" style="6" customWidth="1"/>
    <col min="8447" max="8698" width="9" style="6"/>
    <col min="8699" max="8699" width="5.109375" style="6" customWidth="1"/>
    <col min="8700" max="8700" width="107.109375" style="6" customWidth="1"/>
    <col min="8701" max="8701" width="0" style="6" hidden="1" customWidth="1"/>
    <col min="8702" max="8702" width="16.109375" style="6" customWidth="1"/>
    <col min="8703" max="8954" width="9" style="6"/>
    <col min="8955" max="8955" width="5.109375" style="6" customWidth="1"/>
    <col min="8956" max="8956" width="107.109375" style="6" customWidth="1"/>
    <col min="8957" max="8957" width="0" style="6" hidden="1" customWidth="1"/>
    <col min="8958" max="8958" width="16.109375" style="6" customWidth="1"/>
    <col min="8959" max="9210" width="9" style="6"/>
    <col min="9211" max="9211" width="5.109375" style="6" customWidth="1"/>
    <col min="9212" max="9212" width="107.109375" style="6" customWidth="1"/>
    <col min="9213" max="9213" width="0" style="6" hidden="1" customWidth="1"/>
    <col min="9214" max="9214" width="16.109375" style="6" customWidth="1"/>
    <col min="9215" max="9466" width="9" style="6"/>
    <col min="9467" max="9467" width="5.109375" style="6" customWidth="1"/>
    <col min="9468" max="9468" width="107.109375" style="6" customWidth="1"/>
    <col min="9469" max="9469" width="0" style="6" hidden="1" customWidth="1"/>
    <col min="9470" max="9470" width="16.109375" style="6" customWidth="1"/>
    <col min="9471" max="9722" width="9" style="6"/>
    <col min="9723" max="9723" width="5.109375" style="6" customWidth="1"/>
    <col min="9724" max="9724" width="107.109375" style="6" customWidth="1"/>
    <col min="9725" max="9725" width="0" style="6" hidden="1" customWidth="1"/>
    <col min="9726" max="9726" width="16.109375" style="6" customWidth="1"/>
    <col min="9727" max="9978" width="9" style="6"/>
    <col min="9979" max="9979" width="5.109375" style="6" customWidth="1"/>
    <col min="9980" max="9980" width="107.109375" style="6" customWidth="1"/>
    <col min="9981" max="9981" width="0" style="6" hidden="1" customWidth="1"/>
    <col min="9982" max="9982" width="16.109375" style="6" customWidth="1"/>
    <col min="9983" max="10234" width="9" style="6"/>
    <col min="10235" max="10235" width="5.109375" style="6" customWidth="1"/>
    <col min="10236" max="10236" width="107.109375" style="6" customWidth="1"/>
    <col min="10237" max="10237" width="0" style="6" hidden="1" customWidth="1"/>
    <col min="10238" max="10238" width="16.109375" style="6" customWidth="1"/>
    <col min="10239" max="10490" width="9" style="6"/>
    <col min="10491" max="10491" width="5.109375" style="6" customWidth="1"/>
    <col min="10492" max="10492" width="107.109375" style="6" customWidth="1"/>
    <col min="10493" max="10493" width="0" style="6" hidden="1" customWidth="1"/>
    <col min="10494" max="10494" width="16.109375" style="6" customWidth="1"/>
    <col min="10495" max="10746" width="9" style="6"/>
    <col min="10747" max="10747" width="5.109375" style="6" customWidth="1"/>
    <col min="10748" max="10748" width="107.109375" style="6" customWidth="1"/>
    <col min="10749" max="10749" width="0" style="6" hidden="1" customWidth="1"/>
    <col min="10750" max="10750" width="16.109375" style="6" customWidth="1"/>
    <col min="10751" max="11002" width="9" style="6"/>
    <col min="11003" max="11003" width="5.109375" style="6" customWidth="1"/>
    <col min="11004" max="11004" width="107.109375" style="6" customWidth="1"/>
    <col min="11005" max="11005" width="0" style="6" hidden="1" customWidth="1"/>
    <col min="11006" max="11006" width="16.109375" style="6" customWidth="1"/>
    <col min="11007" max="11258" width="9" style="6"/>
    <col min="11259" max="11259" width="5.109375" style="6" customWidth="1"/>
    <col min="11260" max="11260" width="107.109375" style="6" customWidth="1"/>
    <col min="11261" max="11261" width="0" style="6" hidden="1" customWidth="1"/>
    <col min="11262" max="11262" width="16.109375" style="6" customWidth="1"/>
    <col min="11263" max="11514" width="9" style="6"/>
    <col min="11515" max="11515" width="5.109375" style="6" customWidth="1"/>
    <col min="11516" max="11516" width="107.109375" style="6" customWidth="1"/>
    <col min="11517" max="11517" width="0" style="6" hidden="1" customWidth="1"/>
    <col min="11518" max="11518" width="16.109375" style="6" customWidth="1"/>
    <col min="11519" max="11770" width="9" style="6"/>
    <col min="11771" max="11771" width="5.109375" style="6" customWidth="1"/>
    <col min="11772" max="11772" width="107.109375" style="6" customWidth="1"/>
    <col min="11773" max="11773" width="0" style="6" hidden="1" customWidth="1"/>
    <col min="11774" max="11774" width="16.109375" style="6" customWidth="1"/>
    <col min="11775" max="12026" width="9" style="6"/>
    <col min="12027" max="12027" width="5.109375" style="6" customWidth="1"/>
    <col min="12028" max="12028" width="107.109375" style="6" customWidth="1"/>
    <col min="12029" max="12029" width="0" style="6" hidden="1" customWidth="1"/>
    <col min="12030" max="12030" width="16.109375" style="6" customWidth="1"/>
    <col min="12031" max="12282" width="9" style="6"/>
    <col min="12283" max="12283" width="5.109375" style="6" customWidth="1"/>
    <col min="12284" max="12284" width="107.109375" style="6" customWidth="1"/>
    <col min="12285" max="12285" width="0" style="6" hidden="1" customWidth="1"/>
    <col min="12286" max="12286" width="16.109375" style="6" customWidth="1"/>
    <col min="12287" max="12538" width="9" style="6"/>
    <col min="12539" max="12539" width="5.109375" style="6" customWidth="1"/>
    <col min="12540" max="12540" width="107.109375" style="6" customWidth="1"/>
    <col min="12541" max="12541" width="0" style="6" hidden="1" customWidth="1"/>
    <col min="12542" max="12542" width="16.109375" style="6" customWidth="1"/>
    <col min="12543" max="12794" width="9" style="6"/>
    <col min="12795" max="12795" width="5.109375" style="6" customWidth="1"/>
    <col min="12796" max="12796" width="107.109375" style="6" customWidth="1"/>
    <col min="12797" max="12797" width="0" style="6" hidden="1" customWidth="1"/>
    <col min="12798" max="12798" width="16.109375" style="6" customWidth="1"/>
    <col min="12799" max="13050" width="9" style="6"/>
    <col min="13051" max="13051" width="5.109375" style="6" customWidth="1"/>
    <col min="13052" max="13052" width="107.109375" style="6" customWidth="1"/>
    <col min="13053" max="13053" width="0" style="6" hidden="1" customWidth="1"/>
    <col min="13054" max="13054" width="16.109375" style="6" customWidth="1"/>
    <col min="13055" max="13306" width="9" style="6"/>
    <col min="13307" max="13307" width="5.109375" style="6" customWidth="1"/>
    <col min="13308" max="13308" width="107.109375" style="6" customWidth="1"/>
    <col min="13309" max="13309" width="0" style="6" hidden="1" customWidth="1"/>
    <col min="13310" max="13310" width="16.109375" style="6" customWidth="1"/>
    <col min="13311" max="13562" width="9" style="6"/>
    <col min="13563" max="13563" width="5.109375" style="6" customWidth="1"/>
    <col min="13564" max="13564" width="107.109375" style="6" customWidth="1"/>
    <col min="13565" max="13565" width="0" style="6" hidden="1" customWidth="1"/>
    <col min="13566" max="13566" width="16.109375" style="6" customWidth="1"/>
    <col min="13567" max="13818" width="9" style="6"/>
    <col min="13819" max="13819" width="5.109375" style="6" customWidth="1"/>
    <col min="13820" max="13820" width="107.109375" style="6" customWidth="1"/>
    <col min="13821" max="13821" width="0" style="6" hidden="1" customWidth="1"/>
    <col min="13822" max="13822" width="16.109375" style="6" customWidth="1"/>
    <col min="13823" max="14074" width="9" style="6"/>
    <col min="14075" max="14075" width="5.109375" style="6" customWidth="1"/>
    <col min="14076" max="14076" width="107.109375" style="6" customWidth="1"/>
    <col min="14077" max="14077" width="0" style="6" hidden="1" customWidth="1"/>
    <col min="14078" max="14078" width="16.109375" style="6" customWidth="1"/>
    <col min="14079" max="14330" width="9" style="6"/>
    <col min="14331" max="14331" width="5.109375" style="6" customWidth="1"/>
    <col min="14332" max="14332" width="107.109375" style="6" customWidth="1"/>
    <col min="14333" max="14333" width="0" style="6" hidden="1" customWidth="1"/>
    <col min="14334" max="14334" width="16.109375" style="6" customWidth="1"/>
    <col min="14335" max="14586" width="9" style="6"/>
    <col min="14587" max="14587" width="5.109375" style="6" customWidth="1"/>
    <col min="14588" max="14588" width="107.109375" style="6" customWidth="1"/>
    <col min="14589" max="14589" width="0" style="6" hidden="1" customWidth="1"/>
    <col min="14590" max="14590" width="16.109375" style="6" customWidth="1"/>
    <col min="14591" max="14842" width="9" style="6"/>
    <col min="14843" max="14843" width="5.109375" style="6" customWidth="1"/>
    <col min="14844" max="14844" width="107.109375" style="6" customWidth="1"/>
    <col min="14845" max="14845" width="0" style="6" hidden="1" customWidth="1"/>
    <col min="14846" max="14846" width="16.109375" style="6" customWidth="1"/>
    <col min="14847" max="15098" width="9" style="6"/>
    <col min="15099" max="15099" width="5.109375" style="6" customWidth="1"/>
    <col min="15100" max="15100" width="107.109375" style="6" customWidth="1"/>
    <col min="15101" max="15101" width="0" style="6" hidden="1" customWidth="1"/>
    <col min="15102" max="15102" width="16.109375" style="6" customWidth="1"/>
    <col min="15103" max="15354" width="9" style="6"/>
    <col min="15355" max="15355" width="5.109375" style="6" customWidth="1"/>
    <col min="15356" max="15356" width="107.109375" style="6" customWidth="1"/>
    <col min="15357" max="15357" width="0" style="6" hidden="1" customWidth="1"/>
    <col min="15358" max="15358" width="16.109375" style="6" customWidth="1"/>
    <col min="15359" max="15610" width="9" style="6"/>
    <col min="15611" max="15611" width="5.109375" style="6" customWidth="1"/>
    <col min="15612" max="15612" width="107.109375" style="6" customWidth="1"/>
    <col min="15613" max="15613" width="0" style="6" hidden="1" customWidth="1"/>
    <col min="15614" max="15614" width="16.109375" style="6" customWidth="1"/>
    <col min="15615" max="15866" width="9" style="6"/>
    <col min="15867" max="15867" width="5.109375" style="6" customWidth="1"/>
    <col min="15868" max="15868" width="107.109375" style="6" customWidth="1"/>
    <col min="15869" max="15869" width="0" style="6" hidden="1" customWidth="1"/>
    <col min="15870" max="15870" width="16.109375" style="6" customWidth="1"/>
    <col min="15871" max="16122" width="9" style="6"/>
    <col min="16123" max="16123" width="5.109375" style="6" customWidth="1"/>
    <col min="16124" max="16124" width="107.109375" style="6" customWidth="1"/>
    <col min="16125" max="16125" width="0" style="6" hidden="1" customWidth="1"/>
    <col min="16126" max="16126" width="16.109375" style="6" customWidth="1"/>
    <col min="16127" max="16384" width="9" style="6"/>
  </cols>
  <sheetData>
    <row r="1" spans="1:29" ht="21" customHeight="1">
      <c r="A1" s="4"/>
      <c r="B1" s="4"/>
      <c r="C1" s="249" t="s">
        <v>340</v>
      </c>
    </row>
    <row r="2" spans="1:29" ht="12.75" hidden="1" customHeight="1">
      <c r="A2" s="7"/>
      <c r="B2" s="7"/>
    </row>
    <row r="3" spans="1:29" ht="12" customHeight="1">
      <c r="A3" s="7"/>
      <c r="B3" s="7"/>
    </row>
    <row r="4" spans="1:29" ht="21" customHeight="1">
      <c r="A4" s="833" t="s">
        <v>970</v>
      </c>
      <c r="B4" s="833"/>
      <c r="C4" s="833"/>
    </row>
    <row r="5" spans="1:29" ht="27.75" customHeight="1">
      <c r="A5" s="841" t="str">
        <f>'15'!A4:G4</f>
        <v>(Kèm theo Nghị quyết số:             /NQ-HĐND ngày         /         /2024 của Hội đồng nhân dân huyện Đăk Glei)</v>
      </c>
      <c r="B5" s="841"/>
      <c r="C5" s="841"/>
    </row>
    <row r="6" spans="1:29" ht="21.75" customHeight="1">
      <c r="A6" s="96"/>
      <c r="B6" s="96"/>
      <c r="C6" s="251" t="s">
        <v>0</v>
      </c>
    </row>
    <row r="7" spans="1:29" s="11" customFormat="1" ht="39" customHeight="1">
      <c r="A7" s="95" t="s">
        <v>79</v>
      </c>
      <c r="B7" s="93" t="s">
        <v>2</v>
      </c>
      <c r="C7" s="252" t="s">
        <v>961</v>
      </c>
      <c r="D7" s="784"/>
      <c r="E7" s="784"/>
      <c r="F7" s="778"/>
      <c r="G7" s="778"/>
      <c r="H7" s="778"/>
      <c r="I7" s="778"/>
      <c r="J7" s="778"/>
      <c r="K7" s="778"/>
      <c r="L7" s="778"/>
      <c r="M7" s="778"/>
      <c r="N7" s="778"/>
      <c r="O7" s="778"/>
      <c r="P7" s="778"/>
      <c r="Q7" s="778"/>
      <c r="R7" s="778"/>
      <c r="S7" s="778"/>
      <c r="T7" s="778"/>
      <c r="U7" s="778"/>
      <c r="V7" s="778"/>
      <c r="W7" s="778"/>
      <c r="X7" s="778"/>
      <c r="Y7" s="778"/>
      <c r="Z7" s="778"/>
      <c r="AA7" s="778"/>
      <c r="AB7" s="778"/>
      <c r="AC7" s="778"/>
    </row>
    <row r="8" spans="1:29" s="10" customFormat="1" ht="26.25" customHeight="1">
      <c r="A8" s="15"/>
      <c r="B8" s="15" t="s">
        <v>34</v>
      </c>
      <c r="C8" s="118">
        <f>C9+C10+C44+C47</f>
        <v>711060</v>
      </c>
      <c r="D8" s="781">
        <v>711730</v>
      </c>
      <c r="E8" s="781">
        <f>D8-C8</f>
        <v>670</v>
      </c>
      <c r="F8" s="780">
        <v>670</v>
      </c>
      <c r="G8" s="781">
        <f>E8-F8</f>
        <v>0</v>
      </c>
      <c r="H8" s="780"/>
      <c r="I8" s="780"/>
      <c r="J8" s="780"/>
      <c r="K8" s="780"/>
      <c r="L8" s="780"/>
      <c r="M8" s="780"/>
      <c r="N8" s="780"/>
      <c r="O8" s="780"/>
      <c r="P8" s="780"/>
      <c r="Q8" s="780"/>
      <c r="R8" s="780"/>
      <c r="S8" s="780"/>
      <c r="T8" s="780"/>
      <c r="U8" s="780"/>
      <c r="V8" s="780"/>
      <c r="W8" s="780"/>
      <c r="X8" s="780"/>
      <c r="Y8" s="780"/>
      <c r="Z8" s="780"/>
      <c r="AA8" s="780"/>
      <c r="AB8" s="780"/>
      <c r="AC8" s="780"/>
    </row>
    <row r="9" spans="1:29" s="10" customFormat="1" ht="21" customHeight="1">
      <c r="A9" s="18" t="s">
        <v>4</v>
      </c>
      <c r="B9" s="25" t="s">
        <v>341</v>
      </c>
      <c r="C9" s="120">
        <f>109507</f>
        <v>109507</v>
      </c>
      <c r="D9" s="781"/>
      <c r="E9" s="781"/>
      <c r="F9" s="780"/>
      <c r="G9" s="780"/>
      <c r="H9" s="780"/>
      <c r="I9" s="780"/>
      <c r="J9" s="780"/>
      <c r="K9" s="780"/>
      <c r="L9" s="780"/>
      <c r="M9" s="780"/>
      <c r="N9" s="780"/>
      <c r="O9" s="780"/>
      <c r="P9" s="780"/>
      <c r="Q9" s="780"/>
      <c r="R9" s="780"/>
      <c r="S9" s="780"/>
      <c r="T9" s="780"/>
      <c r="U9" s="780"/>
      <c r="V9" s="780"/>
      <c r="W9" s="780"/>
      <c r="X9" s="780"/>
      <c r="Y9" s="780"/>
      <c r="Z9" s="780"/>
      <c r="AA9" s="780"/>
      <c r="AB9" s="780"/>
      <c r="AC9" s="780"/>
    </row>
    <row r="10" spans="1:29" s="10" customFormat="1" ht="21" customHeight="1">
      <c r="A10" s="18" t="s">
        <v>5</v>
      </c>
      <c r="B10" s="25" t="s">
        <v>342</v>
      </c>
      <c r="C10" s="120">
        <f>C11+C28+C42+C43</f>
        <v>506094</v>
      </c>
      <c r="D10" s="781"/>
      <c r="E10" s="781"/>
      <c r="F10" s="780"/>
      <c r="G10" s="780"/>
      <c r="H10" s="780"/>
      <c r="I10" s="780"/>
      <c r="J10" s="780"/>
      <c r="K10" s="780"/>
      <c r="L10" s="780"/>
      <c r="M10" s="780"/>
      <c r="N10" s="780"/>
      <c r="O10" s="780"/>
      <c r="P10" s="780"/>
      <c r="Q10" s="780"/>
      <c r="R10" s="780"/>
      <c r="S10" s="780"/>
      <c r="T10" s="780"/>
      <c r="U10" s="780"/>
      <c r="V10" s="780"/>
      <c r="W10" s="780"/>
      <c r="X10" s="780"/>
      <c r="Y10" s="780"/>
      <c r="Z10" s="780"/>
      <c r="AA10" s="780"/>
      <c r="AB10" s="780"/>
      <c r="AC10" s="780"/>
    </row>
    <row r="11" spans="1:29" s="10" customFormat="1" ht="21" customHeight="1">
      <c r="A11" s="18" t="s">
        <v>8</v>
      </c>
      <c r="B11" s="25" t="s">
        <v>36</v>
      </c>
      <c r="C11" s="151">
        <f>C12+C26+C27</f>
        <v>18280</v>
      </c>
      <c r="D11" s="781">
        <f>SUM(D12:D46)</f>
        <v>95984</v>
      </c>
      <c r="E11" s="781"/>
      <c r="F11" s="780"/>
      <c r="G11" s="780"/>
      <c r="H11" s="780"/>
      <c r="I11" s="780"/>
      <c r="J11" s="780"/>
      <c r="K11" s="780"/>
      <c r="L11" s="780"/>
      <c r="M11" s="780"/>
      <c r="N11" s="780"/>
      <c r="O11" s="780"/>
      <c r="P11" s="780"/>
      <c r="Q11" s="780"/>
      <c r="R11" s="780"/>
      <c r="S11" s="780"/>
      <c r="T11" s="780"/>
      <c r="U11" s="780"/>
      <c r="V11" s="780"/>
      <c r="W11" s="780"/>
      <c r="X11" s="780"/>
      <c r="Y11" s="780"/>
      <c r="Z11" s="780"/>
      <c r="AA11" s="780"/>
      <c r="AB11" s="780"/>
      <c r="AC11" s="780"/>
    </row>
    <row r="12" spans="1:29" s="13" customFormat="1" ht="20.100000000000001" customHeight="1">
      <c r="A12" s="21">
        <v>1</v>
      </c>
      <c r="B12" s="22" t="s">
        <v>37</v>
      </c>
      <c r="C12" s="46">
        <f>SUM(C13:C25)</f>
        <v>18280</v>
      </c>
      <c r="D12" s="785"/>
      <c r="E12" s="785"/>
      <c r="F12" s="786"/>
      <c r="G12" s="786"/>
      <c r="H12" s="786"/>
      <c r="I12" s="786"/>
      <c r="J12" s="786"/>
      <c r="K12" s="786"/>
      <c r="L12" s="786"/>
      <c r="M12" s="786"/>
      <c r="N12" s="786"/>
      <c r="O12" s="786"/>
      <c r="P12" s="786"/>
      <c r="Q12" s="786"/>
      <c r="R12" s="786"/>
      <c r="S12" s="786"/>
      <c r="T12" s="786"/>
      <c r="U12" s="786"/>
      <c r="V12" s="786"/>
      <c r="W12" s="786"/>
      <c r="X12" s="786"/>
      <c r="Y12" s="786"/>
      <c r="Z12" s="786"/>
      <c r="AA12" s="786"/>
      <c r="AB12" s="786"/>
      <c r="AC12" s="786"/>
    </row>
    <row r="13" spans="1:29" s="13" customFormat="1" ht="20.100000000000001" customHeight="1">
      <c r="A13" s="24" t="s">
        <v>12</v>
      </c>
      <c r="B13" s="22" t="s">
        <v>56</v>
      </c>
      <c r="C13" s="46">
        <v>2770</v>
      </c>
      <c r="D13" s="785"/>
      <c r="E13" s="785"/>
      <c r="F13" s="786"/>
      <c r="G13" s="786"/>
      <c r="H13" s="786"/>
      <c r="I13" s="786"/>
      <c r="J13" s="786"/>
      <c r="K13" s="786"/>
      <c r="L13" s="786"/>
      <c r="M13" s="786"/>
      <c r="N13" s="786"/>
      <c r="O13" s="786"/>
      <c r="P13" s="786"/>
      <c r="Q13" s="786"/>
      <c r="R13" s="786"/>
      <c r="S13" s="786"/>
      <c r="T13" s="786"/>
      <c r="U13" s="786"/>
      <c r="V13" s="786"/>
      <c r="W13" s="786"/>
      <c r="X13" s="786"/>
      <c r="Y13" s="786"/>
      <c r="Z13" s="786"/>
      <c r="AA13" s="786"/>
      <c r="AB13" s="786"/>
      <c r="AC13" s="786"/>
    </row>
    <row r="14" spans="1:29" s="13" customFormat="1" ht="20.100000000000001" customHeight="1">
      <c r="A14" s="24" t="s">
        <v>12</v>
      </c>
      <c r="B14" s="22" t="s">
        <v>57</v>
      </c>
      <c r="C14" s="46"/>
      <c r="D14" s="785"/>
      <c r="E14" s="785"/>
      <c r="F14" s="786"/>
      <c r="G14" s="786"/>
      <c r="H14" s="786"/>
      <c r="I14" s="786"/>
      <c r="J14" s="786"/>
      <c r="K14" s="786"/>
      <c r="L14" s="786"/>
      <c r="M14" s="786"/>
      <c r="N14" s="786"/>
      <c r="O14" s="786"/>
      <c r="P14" s="786"/>
      <c r="Q14" s="786"/>
      <c r="R14" s="786"/>
      <c r="S14" s="786"/>
      <c r="T14" s="786"/>
      <c r="U14" s="786"/>
      <c r="V14" s="786"/>
      <c r="W14" s="786"/>
      <c r="X14" s="786"/>
      <c r="Y14" s="786"/>
      <c r="Z14" s="786"/>
      <c r="AA14" s="786"/>
      <c r="AB14" s="786"/>
      <c r="AC14" s="786"/>
    </row>
    <row r="15" spans="1:29" s="13" customFormat="1" ht="20.100000000000001" customHeight="1">
      <c r="A15" s="24" t="s">
        <v>12</v>
      </c>
      <c r="B15" s="47" t="s">
        <v>58</v>
      </c>
      <c r="C15" s="46"/>
      <c r="D15" s="785"/>
      <c r="E15" s="785"/>
      <c r="F15" s="786"/>
      <c r="G15" s="786"/>
      <c r="H15" s="786"/>
      <c r="I15" s="786"/>
      <c r="J15" s="786"/>
      <c r="K15" s="786"/>
      <c r="L15" s="786"/>
      <c r="M15" s="786"/>
      <c r="N15" s="786"/>
      <c r="O15" s="786"/>
      <c r="P15" s="786"/>
      <c r="Q15" s="786"/>
      <c r="R15" s="786"/>
      <c r="S15" s="786"/>
      <c r="T15" s="786"/>
      <c r="U15" s="786"/>
      <c r="V15" s="786"/>
      <c r="W15" s="786"/>
      <c r="X15" s="786"/>
      <c r="Y15" s="786"/>
      <c r="Z15" s="786"/>
      <c r="AA15" s="786"/>
      <c r="AB15" s="786"/>
      <c r="AC15" s="786"/>
    </row>
    <row r="16" spans="1:29" s="13" customFormat="1" ht="20.100000000000001" customHeight="1">
      <c r="A16" s="24" t="s">
        <v>12</v>
      </c>
      <c r="B16" s="47" t="s">
        <v>59</v>
      </c>
      <c r="C16" s="46"/>
      <c r="D16" s="785"/>
      <c r="E16" s="785"/>
      <c r="F16" s="786"/>
      <c r="G16" s="786"/>
      <c r="H16" s="786"/>
      <c r="I16" s="786"/>
      <c r="J16" s="786"/>
      <c r="K16" s="786"/>
      <c r="L16" s="786"/>
      <c r="M16" s="786"/>
      <c r="N16" s="786"/>
      <c r="O16" s="786"/>
      <c r="P16" s="786"/>
      <c r="Q16" s="786"/>
      <c r="R16" s="786"/>
      <c r="S16" s="786"/>
      <c r="T16" s="786"/>
      <c r="U16" s="786"/>
      <c r="V16" s="786"/>
      <c r="W16" s="786"/>
      <c r="X16" s="786"/>
      <c r="Y16" s="786"/>
      <c r="Z16" s="786"/>
      <c r="AA16" s="786"/>
      <c r="AB16" s="786"/>
      <c r="AC16" s="786"/>
    </row>
    <row r="17" spans="1:29" s="13" customFormat="1" ht="20.100000000000001" customHeight="1">
      <c r="A17" s="24" t="s">
        <v>12</v>
      </c>
      <c r="B17" s="47" t="s">
        <v>60</v>
      </c>
      <c r="C17" s="46"/>
      <c r="D17" s="785"/>
      <c r="E17" s="785"/>
      <c r="F17" s="786"/>
      <c r="G17" s="786"/>
      <c r="H17" s="786"/>
      <c r="I17" s="786"/>
      <c r="J17" s="786"/>
      <c r="K17" s="786"/>
      <c r="L17" s="786"/>
      <c r="M17" s="786"/>
      <c r="N17" s="786"/>
      <c r="O17" s="786"/>
      <c r="P17" s="786"/>
      <c r="Q17" s="786"/>
      <c r="R17" s="786"/>
      <c r="S17" s="786"/>
      <c r="T17" s="786"/>
      <c r="U17" s="786"/>
      <c r="V17" s="786"/>
      <c r="W17" s="786"/>
      <c r="X17" s="786"/>
      <c r="Y17" s="786"/>
      <c r="Z17" s="786"/>
      <c r="AA17" s="786"/>
      <c r="AB17" s="786"/>
      <c r="AC17" s="786"/>
    </row>
    <row r="18" spans="1:29" s="13" customFormat="1" ht="20.100000000000001" customHeight="1">
      <c r="A18" s="24" t="s">
        <v>12</v>
      </c>
      <c r="B18" s="47" t="s">
        <v>61</v>
      </c>
      <c r="C18" s="46"/>
      <c r="D18" s="785"/>
      <c r="E18" s="785"/>
      <c r="F18" s="786"/>
      <c r="G18" s="786"/>
      <c r="H18" s="786"/>
      <c r="I18" s="786"/>
      <c r="J18" s="786"/>
      <c r="K18" s="786"/>
      <c r="L18" s="786"/>
      <c r="M18" s="786"/>
      <c r="N18" s="786"/>
      <c r="O18" s="786"/>
      <c r="P18" s="786"/>
      <c r="Q18" s="786"/>
      <c r="R18" s="786"/>
      <c r="S18" s="786"/>
      <c r="T18" s="786"/>
      <c r="U18" s="786"/>
      <c r="V18" s="786"/>
      <c r="W18" s="786"/>
      <c r="X18" s="786"/>
      <c r="Y18" s="786"/>
      <c r="Z18" s="786"/>
      <c r="AA18" s="786"/>
      <c r="AB18" s="786"/>
      <c r="AC18" s="786"/>
    </row>
    <row r="19" spans="1:29" s="13" customFormat="1" ht="20.100000000000001" customHeight="1">
      <c r="A19" s="24" t="s">
        <v>12</v>
      </c>
      <c r="B19" s="47" t="s">
        <v>62</v>
      </c>
      <c r="C19" s="46"/>
      <c r="D19" s="785"/>
      <c r="E19" s="785"/>
      <c r="F19" s="786"/>
      <c r="G19" s="786"/>
      <c r="H19" s="786"/>
      <c r="I19" s="786"/>
      <c r="J19" s="786"/>
      <c r="K19" s="786"/>
      <c r="L19" s="786"/>
      <c r="M19" s="786"/>
      <c r="N19" s="786"/>
      <c r="O19" s="786"/>
      <c r="P19" s="786"/>
      <c r="Q19" s="786"/>
      <c r="R19" s="786"/>
      <c r="S19" s="786"/>
      <c r="T19" s="786"/>
      <c r="U19" s="786"/>
      <c r="V19" s="786"/>
      <c r="W19" s="786"/>
      <c r="X19" s="786"/>
      <c r="Y19" s="786"/>
      <c r="Z19" s="786"/>
      <c r="AA19" s="786"/>
      <c r="AB19" s="786"/>
      <c r="AC19" s="786"/>
    </row>
    <row r="20" spans="1:29" s="13" customFormat="1" ht="20.100000000000001" customHeight="1">
      <c r="A20" s="24" t="s">
        <v>12</v>
      </c>
      <c r="B20" s="47" t="s">
        <v>63</v>
      </c>
      <c r="C20" s="46"/>
      <c r="D20" s="785"/>
      <c r="E20" s="785"/>
      <c r="F20" s="786"/>
      <c r="G20" s="786"/>
      <c r="H20" s="786"/>
      <c r="I20" s="786"/>
      <c r="J20" s="786"/>
      <c r="K20" s="786"/>
      <c r="L20" s="786"/>
      <c r="M20" s="786"/>
      <c r="N20" s="786"/>
      <c r="O20" s="786"/>
      <c r="P20" s="786"/>
      <c r="Q20" s="786"/>
      <c r="R20" s="786"/>
      <c r="S20" s="786"/>
      <c r="T20" s="786"/>
      <c r="U20" s="786"/>
      <c r="V20" s="786"/>
      <c r="W20" s="786"/>
      <c r="X20" s="786"/>
      <c r="Y20" s="786"/>
      <c r="Z20" s="786"/>
      <c r="AA20" s="786"/>
      <c r="AB20" s="786"/>
      <c r="AC20" s="786"/>
    </row>
    <row r="21" spans="1:29" s="13" customFormat="1" ht="20.100000000000001" customHeight="1">
      <c r="A21" s="24" t="s">
        <v>12</v>
      </c>
      <c r="B21" s="47" t="s">
        <v>64</v>
      </c>
      <c r="C21" s="46"/>
      <c r="D21" s="785"/>
      <c r="E21" s="785"/>
      <c r="F21" s="786"/>
      <c r="G21" s="786"/>
      <c r="H21" s="786"/>
      <c r="I21" s="786"/>
      <c r="J21" s="786"/>
      <c r="K21" s="786"/>
      <c r="L21" s="786"/>
      <c r="M21" s="786"/>
      <c r="N21" s="786"/>
      <c r="O21" s="786"/>
      <c r="P21" s="786"/>
      <c r="Q21" s="786"/>
      <c r="R21" s="786"/>
      <c r="S21" s="786"/>
      <c r="T21" s="786"/>
      <c r="U21" s="786"/>
      <c r="V21" s="786"/>
      <c r="W21" s="786"/>
      <c r="X21" s="786"/>
      <c r="Y21" s="786"/>
      <c r="Z21" s="786"/>
      <c r="AA21" s="786"/>
      <c r="AB21" s="786"/>
      <c r="AC21" s="786"/>
    </row>
    <row r="22" spans="1:29" s="10" customFormat="1" ht="20.100000000000001" customHeight="1">
      <c r="A22" s="24" t="s">
        <v>12</v>
      </c>
      <c r="B22" s="47" t="s">
        <v>65</v>
      </c>
      <c r="C22" s="46"/>
      <c r="D22" s="781"/>
      <c r="E22" s="781"/>
      <c r="F22" s="780"/>
      <c r="G22" s="780"/>
      <c r="H22" s="780"/>
      <c r="I22" s="780"/>
      <c r="J22" s="780"/>
      <c r="K22" s="780"/>
      <c r="L22" s="780"/>
      <c r="M22" s="780"/>
      <c r="N22" s="780"/>
      <c r="O22" s="780"/>
      <c r="P22" s="780"/>
      <c r="Q22" s="780"/>
      <c r="R22" s="780"/>
      <c r="S22" s="780"/>
      <c r="T22" s="780"/>
      <c r="U22" s="780"/>
      <c r="V22" s="780"/>
      <c r="W22" s="780"/>
      <c r="X22" s="780"/>
      <c r="Y22" s="780"/>
      <c r="Z22" s="780"/>
      <c r="AA22" s="780"/>
      <c r="AB22" s="780"/>
      <c r="AC22" s="780"/>
    </row>
    <row r="23" spans="1:29" s="13" customFormat="1" ht="20.100000000000001" customHeight="1">
      <c r="A23" s="24" t="s">
        <v>12</v>
      </c>
      <c r="B23" s="47" t="s">
        <v>66</v>
      </c>
      <c r="C23" s="46">
        <f>'36'!N11</f>
        <v>8710</v>
      </c>
      <c r="D23" s="785"/>
      <c r="E23" s="785"/>
      <c r="F23" s="786"/>
      <c r="G23" s="786"/>
      <c r="H23" s="786"/>
      <c r="I23" s="786"/>
      <c r="J23" s="786"/>
      <c r="K23" s="786"/>
      <c r="L23" s="786"/>
      <c r="M23" s="786"/>
      <c r="N23" s="786"/>
      <c r="O23" s="786"/>
      <c r="P23" s="786"/>
      <c r="Q23" s="786"/>
      <c r="R23" s="786"/>
      <c r="S23" s="786"/>
      <c r="T23" s="786"/>
      <c r="U23" s="786"/>
      <c r="V23" s="786"/>
      <c r="W23" s="786"/>
      <c r="X23" s="786"/>
      <c r="Y23" s="786"/>
      <c r="Z23" s="786"/>
      <c r="AA23" s="786"/>
      <c r="AB23" s="786"/>
      <c r="AC23" s="786"/>
    </row>
    <row r="24" spans="1:29" s="10" customFormat="1" ht="20.100000000000001" customHeight="1">
      <c r="A24" s="24" t="s">
        <v>12</v>
      </c>
      <c r="B24" s="47" t="s">
        <v>67</v>
      </c>
      <c r="C24" s="46"/>
      <c r="D24" s="781"/>
      <c r="E24" s="781"/>
      <c r="F24" s="780"/>
      <c r="G24" s="780"/>
      <c r="H24" s="780"/>
      <c r="I24" s="780"/>
      <c r="J24" s="780"/>
      <c r="K24" s="780"/>
      <c r="L24" s="780"/>
      <c r="M24" s="780"/>
      <c r="N24" s="780"/>
      <c r="O24" s="780"/>
      <c r="P24" s="780"/>
      <c r="Q24" s="780"/>
      <c r="R24" s="780"/>
      <c r="S24" s="780"/>
      <c r="T24" s="780"/>
      <c r="U24" s="780"/>
      <c r="V24" s="780"/>
      <c r="W24" s="780"/>
      <c r="X24" s="780"/>
      <c r="Y24" s="780"/>
      <c r="Z24" s="780"/>
      <c r="AA24" s="780"/>
      <c r="AB24" s="780"/>
      <c r="AC24" s="780"/>
    </row>
    <row r="25" spans="1:29" s="10" customFormat="1" ht="20.100000000000001" customHeight="1">
      <c r="A25" s="24" t="s">
        <v>12</v>
      </c>
      <c r="B25" s="47" t="s">
        <v>972</v>
      </c>
      <c r="C25" s="46">
        <v>6800</v>
      </c>
      <c r="D25" s="781"/>
      <c r="E25" s="781"/>
      <c r="F25" s="780"/>
      <c r="G25" s="780"/>
      <c r="H25" s="780"/>
      <c r="I25" s="780"/>
      <c r="J25" s="780"/>
      <c r="K25" s="780"/>
      <c r="L25" s="780"/>
      <c r="M25" s="780"/>
      <c r="N25" s="780"/>
      <c r="O25" s="780"/>
      <c r="P25" s="780"/>
      <c r="Q25" s="780"/>
      <c r="R25" s="780"/>
      <c r="S25" s="780"/>
      <c r="T25" s="780"/>
      <c r="U25" s="780"/>
      <c r="V25" s="780"/>
      <c r="W25" s="780"/>
      <c r="X25" s="780"/>
      <c r="Y25" s="780"/>
      <c r="Z25" s="780"/>
      <c r="AA25" s="780"/>
      <c r="AB25" s="780"/>
      <c r="AC25" s="780"/>
    </row>
    <row r="26" spans="1:29" s="10" customFormat="1" ht="60" customHeight="1">
      <c r="A26" s="21">
        <v>2</v>
      </c>
      <c r="B26" s="36" t="s">
        <v>44</v>
      </c>
      <c r="C26" s="46"/>
      <c r="D26" s="781"/>
      <c r="E26" s="781"/>
      <c r="F26" s="780"/>
      <c r="G26" s="780"/>
      <c r="H26" s="780"/>
      <c r="I26" s="780"/>
      <c r="J26" s="780"/>
      <c r="K26" s="780"/>
      <c r="L26" s="780"/>
      <c r="M26" s="780"/>
      <c r="N26" s="780"/>
      <c r="O26" s="780"/>
      <c r="P26" s="780"/>
      <c r="Q26" s="780"/>
      <c r="R26" s="780"/>
      <c r="S26" s="780"/>
      <c r="T26" s="780"/>
      <c r="U26" s="780"/>
      <c r="V26" s="780"/>
      <c r="W26" s="780"/>
      <c r="X26" s="780"/>
      <c r="Y26" s="780"/>
      <c r="Z26" s="780"/>
      <c r="AA26" s="780"/>
      <c r="AB26" s="780"/>
      <c r="AC26" s="780"/>
    </row>
    <row r="27" spans="1:29" s="10" customFormat="1" ht="20.100000000000001" customHeight="1">
      <c r="A27" s="24">
        <v>3</v>
      </c>
      <c r="B27" s="47" t="s">
        <v>45</v>
      </c>
      <c r="C27" s="46">
        <f>'36'!K14</f>
        <v>0</v>
      </c>
      <c r="D27" s="781"/>
      <c r="E27" s="781"/>
      <c r="F27" s="780"/>
      <c r="G27" s="780"/>
      <c r="H27" s="780"/>
      <c r="I27" s="780"/>
      <c r="J27" s="780"/>
      <c r="K27" s="780"/>
      <c r="L27" s="780"/>
      <c r="M27" s="780"/>
      <c r="N27" s="780"/>
      <c r="O27" s="780"/>
      <c r="P27" s="780"/>
      <c r="Q27" s="780"/>
      <c r="R27" s="780"/>
      <c r="S27" s="780"/>
      <c r="T27" s="780"/>
      <c r="U27" s="780"/>
      <c r="V27" s="780"/>
      <c r="W27" s="780"/>
      <c r="X27" s="780"/>
      <c r="Y27" s="780"/>
      <c r="Z27" s="780"/>
      <c r="AA27" s="780"/>
      <c r="AB27" s="780"/>
      <c r="AC27" s="780"/>
    </row>
    <row r="28" spans="1:29" s="10" customFormat="1" ht="21" customHeight="1">
      <c r="A28" s="18" t="s">
        <v>17</v>
      </c>
      <c r="B28" s="25" t="s">
        <v>46</v>
      </c>
      <c r="C28" s="120">
        <f>SUM(C29:C41)</f>
        <v>481030</v>
      </c>
      <c r="D28" s="781"/>
      <c r="E28" s="781"/>
      <c r="F28" s="780"/>
      <c r="G28" s="780"/>
      <c r="H28" s="780"/>
      <c r="I28" s="780"/>
      <c r="J28" s="780"/>
      <c r="K28" s="780"/>
      <c r="L28" s="780"/>
      <c r="M28" s="780"/>
      <c r="N28" s="780"/>
      <c r="O28" s="780"/>
      <c r="P28" s="780"/>
      <c r="Q28" s="780"/>
      <c r="R28" s="780"/>
      <c r="S28" s="780"/>
      <c r="T28" s="780"/>
      <c r="U28" s="780"/>
      <c r="V28" s="780"/>
      <c r="W28" s="780"/>
      <c r="X28" s="780"/>
      <c r="Y28" s="780"/>
      <c r="Z28" s="780"/>
      <c r="AA28" s="780"/>
      <c r="AB28" s="780"/>
      <c r="AC28" s="780"/>
    </row>
    <row r="29" spans="1:29" s="13" customFormat="1" ht="20.100000000000001" customHeight="1">
      <c r="A29" s="24" t="s">
        <v>87</v>
      </c>
      <c r="B29" s="22" t="s">
        <v>432</v>
      </c>
      <c r="C29" s="46">
        <f>'37'!G11</f>
        <v>5386</v>
      </c>
      <c r="D29" s="785"/>
      <c r="E29" s="785"/>
      <c r="F29" s="786"/>
      <c r="G29" s="786"/>
      <c r="H29" s="786"/>
      <c r="I29" s="786"/>
      <c r="J29" s="786"/>
      <c r="K29" s="786"/>
      <c r="L29" s="786"/>
      <c r="M29" s="786"/>
      <c r="N29" s="786"/>
      <c r="O29" s="786"/>
      <c r="P29" s="786"/>
      <c r="Q29" s="786"/>
      <c r="R29" s="786"/>
      <c r="S29" s="786"/>
      <c r="T29" s="786"/>
      <c r="U29" s="786"/>
      <c r="V29" s="786"/>
      <c r="W29" s="786"/>
      <c r="X29" s="786"/>
      <c r="Y29" s="786"/>
      <c r="Z29" s="786"/>
      <c r="AA29" s="786"/>
      <c r="AB29" s="786"/>
      <c r="AC29" s="786"/>
    </row>
    <row r="30" spans="1:29" s="13" customFormat="1" ht="20.100000000000001" customHeight="1">
      <c r="A30" s="24" t="s">
        <v>88</v>
      </c>
      <c r="B30" s="22" t="s">
        <v>59</v>
      </c>
      <c r="C30" s="46">
        <f>'37'!H11</f>
        <v>2585</v>
      </c>
      <c r="D30" s="785"/>
      <c r="E30" s="785"/>
      <c r="F30" s="786"/>
      <c r="G30" s="786"/>
      <c r="H30" s="786"/>
      <c r="I30" s="786"/>
      <c r="J30" s="786"/>
      <c r="K30" s="786"/>
      <c r="L30" s="786"/>
      <c r="M30" s="786"/>
      <c r="N30" s="786"/>
      <c r="O30" s="786"/>
      <c r="P30" s="786"/>
      <c r="Q30" s="786"/>
      <c r="R30" s="786"/>
      <c r="S30" s="786"/>
      <c r="T30" s="786"/>
      <c r="U30" s="786"/>
      <c r="V30" s="786"/>
      <c r="W30" s="786"/>
      <c r="X30" s="786"/>
      <c r="Y30" s="786"/>
      <c r="Z30" s="786"/>
      <c r="AA30" s="786"/>
      <c r="AB30" s="786"/>
      <c r="AC30" s="786"/>
    </row>
    <row r="31" spans="1:29" s="13" customFormat="1" ht="20.100000000000001" customHeight="1">
      <c r="A31" s="24" t="s">
        <v>89</v>
      </c>
      <c r="B31" s="47" t="s">
        <v>421</v>
      </c>
      <c r="C31" s="46">
        <f>'37'!D11-21660+1306</f>
        <v>316057</v>
      </c>
      <c r="D31" s="785">
        <v>21660</v>
      </c>
      <c r="E31" s="785"/>
      <c r="F31" s="786"/>
      <c r="G31" s="786"/>
      <c r="H31" s="786"/>
      <c r="I31" s="786"/>
      <c r="J31" s="786"/>
      <c r="K31" s="786"/>
      <c r="L31" s="786"/>
      <c r="M31" s="786"/>
      <c r="N31" s="786"/>
      <c r="O31" s="786"/>
      <c r="P31" s="786"/>
      <c r="Q31" s="786"/>
      <c r="R31" s="786"/>
      <c r="S31" s="786"/>
      <c r="T31" s="786"/>
      <c r="U31" s="786"/>
      <c r="V31" s="786"/>
      <c r="W31" s="786"/>
      <c r="X31" s="786"/>
      <c r="Y31" s="786"/>
      <c r="Z31" s="786"/>
      <c r="AA31" s="786"/>
      <c r="AB31" s="786"/>
      <c r="AC31" s="786"/>
    </row>
    <row r="32" spans="1:29" s="13" customFormat="1" ht="20.100000000000001" customHeight="1">
      <c r="A32" s="24" t="s">
        <v>90</v>
      </c>
      <c r="B32" s="47" t="s">
        <v>422</v>
      </c>
      <c r="C32" s="46">
        <f>'37'!E11</f>
        <v>300</v>
      </c>
      <c r="D32" s="785"/>
      <c r="E32" s="785"/>
      <c r="F32" s="786"/>
      <c r="G32" s="786"/>
      <c r="H32" s="786"/>
      <c r="I32" s="786"/>
      <c r="J32" s="786"/>
      <c r="K32" s="786"/>
      <c r="L32" s="786"/>
      <c r="M32" s="786"/>
      <c r="N32" s="786"/>
      <c r="O32" s="786"/>
      <c r="P32" s="786"/>
      <c r="Q32" s="786"/>
      <c r="R32" s="786"/>
      <c r="S32" s="786"/>
      <c r="T32" s="786"/>
      <c r="U32" s="786"/>
      <c r="V32" s="786"/>
      <c r="W32" s="786"/>
      <c r="X32" s="786"/>
      <c r="Y32" s="786"/>
      <c r="Z32" s="786"/>
      <c r="AA32" s="786"/>
      <c r="AB32" s="786"/>
      <c r="AC32" s="786"/>
    </row>
    <row r="33" spans="1:29" s="13" customFormat="1" ht="20.100000000000001" customHeight="1">
      <c r="A33" s="24" t="s">
        <v>91</v>
      </c>
      <c r="B33" s="47" t="s">
        <v>433</v>
      </c>
      <c r="C33" s="46">
        <f>'37'!F11+172</f>
        <v>42263</v>
      </c>
      <c r="D33" s="785">
        <f>-172</f>
        <v>-172</v>
      </c>
      <c r="E33" s="785"/>
      <c r="F33" s="786"/>
      <c r="G33" s="786"/>
      <c r="H33" s="786"/>
      <c r="I33" s="786"/>
      <c r="J33" s="786"/>
      <c r="K33" s="786"/>
      <c r="L33" s="786"/>
      <c r="M33" s="786"/>
      <c r="N33" s="786"/>
      <c r="O33" s="786"/>
      <c r="P33" s="786"/>
      <c r="Q33" s="786"/>
      <c r="R33" s="786"/>
      <c r="S33" s="786"/>
      <c r="T33" s="786"/>
      <c r="U33" s="786"/>
      <c r="V33" s="786"/>
      <c r="W33" s="786"/>
      <c r="X33" s="786"/>
      <c r="Y33" s="786"/>
      <c r="Z33" s="786"/>
      <c r="AA33" s="786"/>
      <c r="AB33" s="786"/>
      <c r="AC33" s="786"/>
    </row>
    <row r="34" spans="1:29" s="13" customFormat="1" ht="20.100000000000001" customHeight="1">
      <c r="A34" s="24" t="s">
        <v>92</v>
      </c>
      <c r="B34" s="47" t="s">
        <v>434</v>
      </c>
      <c r="C34" s="46">
        <f>'37'!I11</f>
        <v>2387</v>
      </c>
      <c r="D34" s="785"/>
      <c r="E34" s="785"/>
      <c r="F34" s="786"/>
      <c r="G34" s="786"/>
      <c r="H34" s="786"/>
      <c r="I34" s="786"/>
      <c r="J34" s="786"/>
      <c r="K34" s="786"/>
      <c r="L34" s="786"/>
      <c r="M34" s="786"/>
      <c r="N34" s="786"/>
      <c r="O34" s="786"/>
      <c r="P34" s="786"/>
      <c r="Q34" s="786"/>
      <c r="R34" s="786"/>
      <c r="S34" s="786"/>
      <c r="T34" s="786"/>
      <c r="U34" s="786"/>
      <c r="V34" s="786"/>
      <c r="W34" s="786"/>
      <c r="X34" s="786"/>
      <c r="Y34" s="786"/>
      <c r="Z34" s="786"/>
      <c r="AA34" s="786"/>
      <c r="AB34" s="786"/>
      <c r="AC34" s="786"/>
    </row>
    <row r="35" spans="1:29" s="13" customFormat="1" ht="20.100000000000001" customHeight="1">
      <c r="A35" s="24" t="s">
        <v>93</v>
      </c>
      <c r="B35" s="47" t="s">
        <v>435</v>
      </c>
      <c r="C35" s="46">
        <f>'37'!J11</f>
        <v>2602</v>
      </c>
      <c r="D35" s="785"/>
      <c r="E35" s="785"/>
      <c r="F35" s="786"/>
      <c r="G35" s="786"/>
      <c r="H35" s="786"/>
      <c r="I35" s="786"/>
      <c r="J35" s="786"/>
      <c r="K35" s="786"/>
      <c r="L35" s="786"/>
      <c r="M35" s="786"/>
      <c r="N35" s="786"/>
      <c r="O35" s="786"/>
      <c r="P35" s="786"/>
      <c r="Q35" s="786"/>
      <c r="R35" s="786"/>
      <c r="S35" s="786"/>
      <c r="T35" s="786"/>
      <c r="U35" s="786"/>
      <c r="V35" s="786"/>
      <c r="W35" s="786"/>
      <c r="X35" s="786"/>
      <c r="Y35" s="786"/>
      <c r="Z35" s="786"/>
      <c r="AA35" s="786"/>
      <c r="AB35" s="786"/>
      <c r="AC35" s="786"/>
    </row>
    <row r="36" spans="1:29" s="13" customFormat="1" ht="20.100000000000001" customHeight="1">
      <c r="A36" s="24" t="s">
        <v>94</v>
      </c>
      <c r="B36" s="47" t="s">
        <v>436</v>
      </c>
      <c r="C36" s="46">
        <f>'37'!K11</f>
        <v>500</v>
      </c>
      <c r="D36" s="785"/>
      <c r="E36" s="785"/>
      <c r="F36" s="786"/>
      <c r="G36" s="786"/>
      <c r="H36" s="786"/>
      <c r="I36" s="786"/>
      <c r="J36" s="786"/>
      <c r="K36" s="786"/>
      <c r="L36" s="786"/>
      <c r="M36" s="786"/>
      <c r="N36" s="786"/>
      <c r="O36" s="786"/>
      <c r="P36" s="786"/>
      <c r="Q36" s="786"/>
      <c r="R36" s="786"/>
      <c r="S36" s="786"/>
      <c r="T36" s="786"/>
      <c r="U36" s="786"/>
      <c r="V36" s="786"/>
      <c r="W36" s="786"/>
      <c r="X36" s="786"/>
      <c r="Y36" s="786"/>
      <c r="Z36" s="786"/>
      <c r="AA36" s="786"/>
      <c r="AB36" s="786"/>
      <c r="AC36" s="786"/>
    </row>
    <row r="37" spans="1:29" s="13" customFormat="1" ht="20.100000000000001" customHeight="1">
      <c r="A37" s="24" t="s">
        <v>95</v>
      </c>
      <c r="B37" s="47" t="s">
        <v>437</v>
      </c>
      <c r="C37" s="46">
        <f>'37'!L11</f>
        <v>9455</v>
      </c>
      <c r="D37" s="785"/>
      <c r="E37" s="785"/>
      <c r="F37" s="786"/>
      <c r="G37" s="786"/>
      <c r="H37" s="786"/>
      <c r="I37" s="786"/>
      <c r="J37" s="786"/>
      <c r="K37" s="786"/>
      <c r="L37" s="786"/>
      <c r="M37" s="786"/>
      <c r="N37" s="786"/>
      <c r="O37" s="786"/>
      <c r="P37" s="786"/>
      <c r="Q37" s="786"/>
      <c r="R37" s="786"/>
      <c r="S37" s="786"/>
      <c r="T37" s="786"/>
      <c r="U37" s="786"/>
      <c r="V37" s="786"/>
      <c r="W37" s="786"/>
      <c r="X37" s="786"/>
      <c r="Y37" s="786"/>
      <c r="Z37" s="786"/>
      <c r="AA37" s="786"/>
      <c r="AB37" s="786"/>
      <c r="AC37" s="786"/>
    </row>
    <row r="38" spans="1:29" s="10" customFormat="1" ht="20.100000000000001" customHeight="1">
      <c r="A38" s="24" t="s">
        <v>96</v>
      </c>
      <c r="B38" s="47" t="s">
        <v>65</v>
      </c>
      <c r="C38" s="46">
        <f>'37'!M11-150</f>
        <v>15623</v>
      </c>
      <c r="D38" s="781">
        <f>150</f>
        <v>150</v>
      </c>
      <c r="E38" s="781">
        <f>C38-D38</f>
        <v>15473</v>
      </c>
      <c r="F38" s="780"/>
      <c r="G38" s="780"/>
      <c r="H38" s="780"/>
      <c r="I38" s="780"/>
      <c r="J38" s="780"/>
      <c r="K38" s="780"/>
      <c r="L38" s="780"/>
      <c r="M38" s="780"/>
      <c r="N38" s="780"/>
      <c r="O38" s="780"/>
      <c r="P38" s="780"/>
      <c r="Q38" s="780"/>
      <c r="R38" s="780"/>
      <c r="S38" s="780"/>
      <c r="T38" s="780"/>
      <c r="U38" s="780"/>
      <c r="V38" s="780"/>
      <c r="W38" s="780"/>
      <c r="X38" s="780"/>
      <c r="Y38" s="780"/>
      <c r="Z38" s="780"/>
      <c r="AA38" s="780"/>
      <c r="AB38" s="780"/>
      <c r="AC38" s="780"/>
    </row>
    <row r="39" spans="1:29" s="13" customFormat="1" ht="20.100000000000001" customHeight="1">
      <c r="A39" s="24" t="s">
        <v>97</v>
      </c>
      <c r="B39" s="47" t="s">
        <v>438</v>
      </c>
      <c r="C39" s="46">
        <f>'37'!P11+967</f>
        <v>49982</v>
      </c>
      <c r="D39" s="785"/>
      <c r="E39" s="785"/>
      <c r="F39" s="786"/>
      <c r="G39" s="786"/>
      <c r="H39" s="786"/>
      <c r="I39" s="786"/>
      <c r="J39" s="786"/>
      <c r="K39" s="786"/>
      <c r="L39" s="786"/>
      <c r="M39" s="786"/>
      <c r="N39" s="786"/>
      <c r="O39" s="786"/>
      <c r="P39" s="786"/>
      <c r="Q39" s="786"/>
      <c r="R39" s="786"/>
      <c r="S39" s="786"/>
      <c r="T39" s="786"/>
      <c r="U39" s="786"/>
      <c r="V39" s="786"/>
      <c r="W39" s="786"/>
      <c r="X39" s="786"/>
      <c r="Y39" s="786"/>
      <c r="Z39" s="786"/>
      <c r="AA39" s="786"/>
      <c r="AB39" s="786"/>
      <c r="AC39" s="786"/>
    </row>
    <row r="40" spans="1:29" s="10" customFormat="1" ht="20.100000000000001" customHeight="1">
      <c r="A40" s="24" t="s">
        <v>98</v>
      </c>
      <c r="B40" s="47" t="s">
        <v>67</v>
      </c>
      <c r="C40" s="46">
        <f>'37'!Q11+622</f>
        <v>24667</v>
      </c>
      <c r="D40" s="781">
        <f>-629+7</f>
        <v>-622</v>
      </c>
      <c r="E40" s="781"/>
      <c r="F40" s="780"/>
      <c r="G40" s="780"/>
      <c r="H40" s="780"/>
      <c r="I40" s="780"/>
      <c r="J40" s="780"/>
      <c r="K40" s="780"/>
      <c r="L40" s="780"/>
      <c r="M40" s="780"/>
      <c r="N40" s="780"/>
      <c r="O40" s="780"/>
      <c r="P40" s="780"/>
      <c r="Q40" s="780"/>
      <c r="R40" s="780"/>
      <c r="S40" s="780"/>
      <c r="T40" s="780"/>
      <c r="U40" s="780"/>
      <c r="V40" s="780"/>
      <c r="W40" s="780"/>
      <c r="X40" s="780"/>
      <c r="Y40" s="780"/>
      <c r="Z40" s="780"/>
      <c r="AA40" s="780"/>
      <c r="AB40" s="780"/>
      <c r="AC40" s="780"/>
    </row>
    <row r="41" spans="1:29" s="10" customFormat="1" ht="20.100000000000001" customHeight="1">
      <c r="A41" s="24" t="s">
        <v>99</v>
      </c>
      <c r="B41" s="47" t="s">
        <v>439</v>
      </c>
      <c r="C41" s="46">
        <f>'37'!R11+'37'!S11</f>
        <v>9223</v>
      </c>
      <c r="D41" s="781"/>
      <c r="E41" s="781"/>
      <c r="F41" s="780"/>
      <c r="G41" s="780"/>
      <c r="H41" s="780"/>
      <c r="I41" s="780"/>
      <c r="J41" s="780"/>
      <c r="K41" s="780"/>
      <c r="L41" s="780"/>
      <c r="M41" s="780"/>
      <c r="N41" s="780"/>
      <c r="O41" s="780"/>
      <c r="P41" s="780"/>
      <c r="Q41" s="780"/>
      <c r="R41" s="780"/>
      <c r="S41" s="780"/>
      <c r="T41" s="780"/>
      <c r="U41" s="780"/>
      <c r="V41" s="780"/>
      <c r="W41" s="780"/>
      <c r="X41" s="780"/>
      <c r="Y41" s="780"/>
      <c r="Z41" s="780"/>
      <c r="AA41" s="780"/>
      <c r="AB41" s="780"/>
      <c r="AC41" s="780"/>
    </row>
    <row r="42" spans="1:29" s="10" customFormat="1" ht="21" customHeight="1">
      <c r="A42" s="18" t="s">
        <v>23</v>
      </c>
      <c r="B42" s="25" t="s">
        <v>957</v>
      </c>
      <c r="C42" s="120">
        <v>-2273</v>
      </c>
      <c r="D42" s="781"/>
      <c r="E42" s="781"/>
      <c r="F42" s="780"/>
      <c r="G42" s="780"/>
      <c r="H42" s="780"/>
      <c r="I42" s="780"/>
      <c r="J42" s="780"/>
      <c r="K42" s="780"/>
      <c r="L42" s="780"/>
      <c r="M42" s="780"/>
      <c r="N42" s="780"/>
      <c r="O42" s="780"/>
      <c r="P42" s="780"/>
      <c r="Q42" s="780"/>
      <c r="R42" s="780"/>
      <c r="S42" s="780"/>
      <c r="T42" s="780"/>
      <c r="U42" s="780"/>
      <c r="V42" s="780"/>
      <c r="W42" s="780"/>
      <c r="X42" s="780"/>
      <c r="Y42" s="780"/>
      <c r="Z42" s="780"/>
      <c r="AA42" s="780"/>
      <c r="AB42" s="780"/>
      <c r="AC42" s="780"/>
    </row>
    <row r="43" spans="1:29" s="10" customFormat="1" ht="21" customHeight="1">
      <c r="A43" s="18" t="s">
        <v>48</v>
      </c>
      <c r="B43" s="25" t="s">
        <v>49</v>
      </c>
      <c r="C43" s="120">
        <f>'35'!C88</f>
        <v>9057</v>
      </c>
      <c r="D43" s="781"/>
      <c r="E43" s="781"/>
      <c r="F43" s="780"/>
      <c r="G43" s="780"/>
      <c r="H43" s="780"/>
      <c r="I43" s="780"/>
      <c r="J43" s="780"/>
      <c r="K43" s="780"/>
      <c r="L43" s="780"/>
      <c r="M43" s="780"/>
      <c r="N43" s="780"/>
      <c r="O43" s="780"/>
      <c r="P43" s="780"/>
      <c r="Q43" s="780"/>
      <c r="R43" s="780"/>
      <c r="S43" s="780"/>
      <c r="T43" s="780"/>
      <c r="U43" s="780"/>
      <c r="V43" s="780"/>
      <c r="W43" s="780"/>
      <c r="X43" s="780"/>
      <c r="Y43" s="780"/>
      <c r="Z43" s="780"/>
      <c r="AA43" s="780"/>
      <c r="AB43" s="780"/>
      <c r="AC43" s="780"/>
    </row>
    <row r="44" spans="1:29" s="10" customFormat="1" ht="21" customHeight="1">
      <c r="A44" s="319" t="s">
        <v>54</v>
      </c>
      <c r="B44" s="320" t="s">
        <v>451</v>
      </c>
      <c r="C44" s="321">
        <f>SUM(C45:C46)</f>
        <v>95459</v>
      </c>
      <c r="D44" s="781"/>
      <c r="E44" s="781"/>
      <c r="F44" s="780"/>
      <c r="G44" s="780"/>
      <c r="H44" s="780"/>
      <c r="I44" s="780"/>
      <c r="J44" s="780"/>
      <c r="K44" s="780"/>
      <c r="L44" s="780"/>
      <c r="M44" s="780"/>
      <c r="N44" s="780"/>
      <c r="O44" s="780"/>
      <c r="P44" s="780"/>
      <c r="Q44" s="780"/>
      <c r="R44" s="780"/>
      <c r="S44" s="780"/>
      <c r="T44" s="780"/>
      <c r="U44" s="780"/>
      <c r="V44" s="780"/>
      <c r="W44" s="780"/>
      <c r="X44" s="780"/>
      <c r="Y44" s="780"/>
      <c r="Z44" s="780"/>
      <c r="AA44" s="780"/>
      <c r="AB44" s="780"/>
      <c r="AC44" s="780"/>
    </row>
    <row r="45" spans="1:29" s="10" customFormat="1" ht="21" customHeight="1">
      <c r="A45" s="323" t="s">
        <v>87</v>
      </c>
      <c r="B45" s="324" t="s">
        <v>52</v>
      </c>
      <c r="C45" s="325">
        <f>'35'!H90</f>
        <v>74443</v>
      </c>
      <c r="D45" s="781">
        <v>74443</v>
      </c>
      <c r="E45" s="781"/>
      <c r="F45" s="780"/>
      <c r="G45" s="780"/>
      <c r="H45" s="780"/>
      <c r="I45" s="780"/>
      <c r="J45" s="780"/>
      <c r="K45" s="780"/>
      <c r="L45" s="780"/>
      <c r="M45" s="780"/>
      <c r="N45" s="780"/>
      <c r="O45" s="780"/>
      <c r="P45" s="780"/>
      <c r="Q45" s="780"/>
      <c r="R45" s="780"/>
      <c r="S45" s="780"/>
      <c r="T45" s="780"/>
      <c r="U45" s="780"/>
      <c r="V45" s="780"/>
      <c r="W45" s="780"/>
      <c r="X45" s="780"/>
      <c r="Y45" s="780"/>
      <c r="Z45" s="780"/>
      <c r="AA45" s="780"/>
      <c r="AB45" s="780"/>
      <c r="AC45" s="780"/>
    </row>
    <row r="46" spans="1:29" s="10" customFormat="1" ht="18.75">
      <c r="A46" s="323" t="s">
        <v>88</v>
      </c>
      <c r="B46" s="326" t="s">
        <v>459</v>
      </c>
      <c r="C46" s="325">
        <v>21016</v>
      </c>
      <c r="D46" s="781">
        <v>525</v>
      </c>
      <c r="E46" s="781"/>
      <c r="F46" s="780"/>
      <c r="G46" s="780"/>
      <c r="H46" s="780"/>
      <c r="I46" s="780"/>
      <c r="J46" s="780"/>
      <c r="K46" s="780"/>
      <c r="L46" s="780"/>
      <c r="M46" s="780"/>
      <c r="N46" s="780"/>
      <c r="O46" s="780"/>
      <c r="P46" s="780"/>
      <c r="Q46" s="780"/>
      <c r="R46" s="780"/>
      <c r="S46" s="780"/>
      <c r="T46" s="780"/>
      <c r="U46" s="780"/>
      <c r="V46" s="780"/>
      <c r="W46" s="780"/>
      <c r="X46" s="780"/>
      <c r="Y46" s="780"/>
      <c r="Z46" s="780"/>
      <c r="AA46" s="780"/>
      <c r="AB46" s="780"/>
      <c r="AC46" s="780"/>
    </row>
    <row r="47" spans="1:29" s="10" customFormat="1" ht="21" customHeight="1">
      <c r="A47" s="37" t="s">
        <v>450</v>
      </c>
      <c r="B47" s="38" t="s">
        <v>70</v>
      </c>
      <c r="C47" s="48"/>
      <c r="D47" s="781"/>
      <c r="E47" s="781"/>
      <c r="F47" s="780"/>
      <c r="G47" s="780"/>
      <c r="H47" s="780"/>
      <c r="I47" s="780"/>
      <c r="J47" s="780"/>
      <c r="K47" s="780"/>
      <c r="L47" s="780"/>
      <c r="M47" s="780"/>
      <c r="N47" s="780"/>
      <c r="O47" s="780"/>
      <c r="P47" s="780"/>
      <c r="Q47" s="780"/>
      <c r="R47" s="780"/>
      <c r="S47" s="780"/>
      <c r="T47" s="780"/>
      <c r="U47" s="780"/>
      <c r="V47" s="780"/>
      <c r="W47" s="780"/>
      <c r="X47" s="780"/>
      <c r="Y47" s="780"/>
      <c r="Z47" s="780"/>
      <c r="AA47" s="780"/>
      <c r="AB47" s="780"/>
      <c r="AC47" s="780"/>
    </row>
    <row r="48" spans="1:29" ht="27.75" customHeight="1">
      <c r="A48" s="12" t="s">
        <v>71</v>
      </c>
      <c r="B48" s="13"/>
      <c r="C48" s="132"/>
    </row>
    <row r="49" spans="1:4">
      <c r="A49" s="826" t="s">
        <v>343</v>
      </c>
      <c r="B49" s="826"/>
      <c r="C49" s="826"/>
    </row>
    <row r="50" spans="1:4">
      <c r="A50" s="826" t="s">
        <v>344</v>
      </c>
      <c r="B50" s="826"/>
      <c r="C50" s="826"/>
    </row>
    <row r="51" spans="1:4" ht="15.75" customHeight="1">
      <c r="A51" s="826" t="s">
        <v>345</v>
      </c>
      <c r="B51" s="826"/>
      <c r="C51" s="826"/>
      <c r="D51" s="787"/>
    </row>
    <row r="52" spans="1:4" ht="15.75" customHeight="1">
      <c r="A52" s="13"/>
      <c r="B52" s="12" t="s">
        <v>346</v>
      </c>
      <c r="C52" s="253"/>
      <c r="D52" s="787"/>
    </row>
    <row r="53" spans="1:4" ht="15.75" customHeight="1">
      <c r="A53" s="13"/>
      <c r="B53" s="826" t="s">
        <v>347</v>
      </c>
      <c r="C53" s="826"/>
      <c r="D53" s="788"/>
    </row>
  </sheetData>
  <mergeCells count="6">
    <mergeCell ref="B53:C53"/>
    <mergeCell ref="A4:C4"/>
    <mergeCell ref="A5:C5"/>
    <mergeCell ref="A49:C49"/>
    <mergeCell ref="A50:C50"/>
    <mergeCell ref="A51:C51"/>
  </mergeCells>
  <phoneticPr fontId="45" type="noConversion"/>
  <printOptions horizontalCentered="1"/>
  <pageMargins left="0.98" right="0.45" top="0.54" bottom="0.51" header="0.16" footer="0.23"/>
  <pageSetup paperSize="9" scale="78" fitToHeight="0" orientation="portrait" r:id="rId1"/>
  <headerFooter alignWithMargins="0">
    <oddFooter xml:space="preserve">&amp;C&amp;".VnTime,Italic"&amp;8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R96"/>
  <sheetViews>
    <sheetView showZeros="0" topLeftCell="A4" workbookViewId="0">
      <selection activeCell="A5" sqref="A5"/>
    </sheetView>
  </sheetViews>
  <sheetFormatPr defaultColWidth="9" defaultRowHeight="17.25"/>
  <cols>
    <col min="1" max="1" width="5.6640625" style="60" customWidth="1"/>
    <col min="2" max="2" width="28.33203125" style="60" customWidth="1"/>
    <col min="3" max="3" width="11.33203125" style="60" customWidth="1"/>
    <col min="4" max="4" width="13" style="343" customWidth="1"/>
    <col min="5" max="5" width="12.88671875" style="60" customWidth="1"/>
    <col min="6" max="6" width="8.77734375" style="60" customWidth="1"/>
    <col min="7" max="7" width="9.88671875" style="60" customWidth="1"/>
    <col min="8" max="8" width="8.21875" style="60" customWidth="1"/>
    <col min="9" max="9" width="8.88671875" style="60" customWidth="1"/>
    <col min="10" max="10" width="8.6640625" style="60" customWidth="1"/>
    <col min="11" max="11" width="10.77734375" style="60" customWidth="1"/>
    <col min="12" max="12" width="11.33203125" style="771" bestFit="1" customWidth="1"/>
    <col min="13" max="18" width="9" style="771"/>
    <col min="19" max="16384" width="9" style="60"/>
  </cols>
  <sheetData>
    <row r="1" spans="1:18" ht="18.75">
      <c r="A1" s="49"/>
      <c r="B1" s="50"/>
      <c r="J1" s="898" t="s">
        <v>348</v>
      </c>
      <c r="K1" s="898"/>
    </row>
    <row r="2" spans="1:18" ht="13.5" customHeight="1">
      <c r="A2" s="49"/>
      <c r="B2" s="50"/>
      <c r="C2" s="167"/>
    </row>
    <row r="3" spans="1:18" s="340" customFormat="1" ht="41.25" customHeight="1">
      <c r="A3" s="899" t="s">
        <v>981</v>
      </c>
      <c r="B3" s="899"/>
      <c r="C3" s="899"/>
      <c r="D3" s="899"/>
      <c r="E3" s="899"/>
      <c r="F3" s="899"/>
      <c r="G3" s="899"/>
      <c r="H3" s="899"/>
      <c r="I3" s="899"/>
      <c r="J3" s="899"/>
      <c r="K3" s="899"/>
      <c r="L3" s="772"/>
      <c r="M3" s="772"/>
      <c r="N3" s="772"/>
      <c r="O3" s="772"/>
      <c r="P3" s="772"/>
      <c r="Q3" s="772"/>
      <c r="R3" s="772"/>
    </row>
    <row r="4" spans="1:18" ht="24" customHeight="1">
      <c r="A4" s="900" t="str">
        <f>'15'!A4:G4</f>
        <v>(Kèm theo Nghị quyết số:             /NQ-HĐND ngày         /         /2024 của Hội đồng nhân dân huyện Đăk Glei)</v>
      </c>
      <c r="B4" s="900"/>
      <c r="C4" s="900"/>
      <c r="D4" s="900"/>
      <c r="E4" s="900"/>
      <c r="F4" s="900"/>
      <c r="G4" s="900"/>
      <c r="H4" s="900"/>
      <c r="I4" s="900"/>
      <c r="J4" s="900"/>
      <c r="K4" s="900"/>
    </row>
    <row r="5" spans="1:18" ht="25.5" customHeight="1">
      <c r="J5" s="901" t="s">
        <v>0</v>
      </c>
      <c r="K5" s="901"/>
    </row>
    <row r="6" spans="1:18" s="167" customFormat="1" ht="21.75" customHeight="1">
      <c r="A6" s="897" t="s">
        <v>79</v>
      </c>
      <c r="B6" s="897" t="s">
        <v>116</v>
      </c>
      <c r="C6" s="897" t="s">
        <v>72</v>
      </c>
      <c r="D6" s="897" t="s">
        <v>117</v>
      </c>
      <c r="E6" s="897" t="s">
        <v>118</v>
      </c>
      <c r="F6" s="897" t="s">
        <v>349</v>
      </c>
      <c r="G6" s="897" t="s">
        <v>50</v>
      </c>
      <c r="H6" s="897" t="s">
        <v>73</v>
      </c>
      <c r="I6" s="897"/>
      <c r="J6" s="897"/>
      <c r="K6" s="897" t="s">
        <v>386</v>
      </c>
      <c r="L6" s="773"/>
      <c r="M6" s="773"/>
      <c r="N6" s="773"/>
      <c r="O6" s="773"/>
      <c r="P6" s="773"/>
      <c r="Q6" s="773"/>
      <c r="R6" s="773"/>
    </row>
    <row r="7" spans="1:18" s="167" customFormat="1" ht="88.5" customHeight="1">
      <c r="A7" s="897"/>
      <c r="B7" s="897"/>
      <c r="C7" s="897"/>
      <c r="D7" s="897"/>
      <c r="E7" s="897"/>
      <c r="F7" s="897"/>
      <c r="G7" s="897"/>
      <c r="H7" s="334" t="s">
        <v>72</v>
      </c>
      <c r="I7" s="334" t="s">
        <v>55</v>
      </c>
      <c r="J7" s="334" t="s">
        <v>46</v>
      </c>
      <c r="K7" s="897"/>
      <c r="L7" s="773"/>
      <c r="M7" s="773"/>
      <c r="N7" s="773"/>
      <c r="O7" s="773"/>
      <c r="P7" s="773"/>
      <c r="Q7" s="773"/>
      <c r="R7" s="773"/>
    </row>
    <row r="8" spans="1:18">
      <c r="A8" s="789" t="s">
        <v>4</v>
      </c>
      <c r="B8" s="789" t="s">
        <v>5</v>
      </c>
      <c r="C8" s="789">
        <v>1</v>
      </c>
      <c r="D8" s="789">
        <v>2</v>
      </c>
      <c r="E8" s="789">
        <v>3</v>
      </c>
      <c r="F8" s="789">
        <v>4</v>
      </c>
      <c r="G8" s="789">
        <v>5</v>
      </c>
      <c r="H8" s="789">
        <v>6</v>
      </c>
      <c r="I8" s="789">
        <v>7</v>
      </c>
      <c r="J8" s="789">
        <v>8</v>
      </c>
      <c r="K8" s="789">
        <v>9</v>
      </c>
    </row>
    <row r="9" spans="1:18" ht="29.25" customHeight="1">
      <c r="A9" s="51"/>
      <c r="B9" s="51" t="s">
        <v>30</v>
      </c>
      <c r="C9" s="53">
        <f t="shared" ref="C9:K9" si="0">C10+C88+C89+C90+C91</f>
        <v>610179</v>
      </c>
      <c r="D9" s="53">
        <f t="shared" si="0"/>
        <v>18280</v>
      </c>
      <c r="E9" s="53">
        <f t="shared" si="0"/>
        <v>499773</v>
      </c>
      <c r="F9" s="53">
        <f t="shared" si="0"/>
        <v>9057</v>
      </c>
      <c r="G9" s="53">
        <f t="shared" si="0"/>
        <v>0</v>
      </c>
      <c r="H9" s="53">
        <f t="shared" si="0"/>
        <v>74443</v>
      </c>
      <c r="I9" s="53">
        <f t="shared" si="0"/>
        <v>72153</v>
      </c>
      <c r="J9" s="53">
        <f t="shared" si="0"/>
        <v>2290</v>
      </c>
      <c r="K9" s="53">
        <f t="shared" si="0"/>
        <v>8626</v>
      </c>
      <c r="L9" s="774">
        <v>610179</v>
      </c>
      <c r="M9" s="774">
        <f>C9-L9</f>
        <v>0</v>
      </c>
    </row>
    <row r="10" spans="1:18" ht="20.100000000000001" customHeight="1">
      <c r="A10" s="51" t="s">
        <v>8</v>
      </c>
      <c r="B10" s="52" t="s">
        <v>74</v>
      </c>
      <c r="C10" s="53">
        <f t="shared" ref="C10:K10" si="1">SUM(C11:C80)</f>
        <v>518053</v>
      </c>
      <c r="D10" s="53">
        <f t="shared" si="1"/>
        <v>18280</v>
      </c>
      <c r="E10" s="53">
        <f t="shared" si="1"/>
        <v>499773</v>
      </c>
      <c r="F10" s="53">
        <f t="shared" si="1"/>
        <v>0</v>
      </c>
      <c r="G10" s="53">
        <f t="shared" si="1"/>
        <v>0</v>
      </c>
      <c r="H10" s="53">
        <f t="shared" si="1"/>
        <v>0</v>
      </c>
      <c r="I10" s="53">
        <f t="shared" si="1"/>
        <v>0</v>
      </c>
      <c r="J10" s="53">
        <f t="shared" si="1"/>
        <v>0</v>
      </c>
      <c r="K10" s="53">
        <f t="shared" si="1"/>
        <v>0</v>
      </c>
      <c r="L10" s="774"/>
    </row>
    <row r="11" spans="1:18" ht="20.100000000000001" customHeight="1">
      <c r="A11" s="163" t="s">
        <v>87</v>
      </c>
      <c r="B11" s="164" t="s">
        <v>119</v>
      </c>
      <c r="C11" s="54">
        <f>D11+E11+F11+G11+H11+K11</f>
        <v>11004</v>
      </c>
      <c r="D11" s="54"/>
      <c r="E11" s="54">
        <f>'37'!C12</f>
        <v>11004</v>
      </c>
      <c r="F11" s="54"/>
      <c r="G11" s="54"/>
      <c r="H11" s="54">
        <f>SUM(I11:J11)</f>
        <v>0</v>
      </c>
      <c r="I11" s="54"/>
      <c r="J11" s="54"/>
      <c r="K11" s="54"/>
    </row>
    <row r="12" spans="1:18" ht="36" customHeight="1">
      <c r="A12" s="163" t="s">
        <v>88</v>
      </c>
      <c r="B12" s="164" t="s">
        <v>120</v>
      </c>
      <c r="C12" s="54">
        <f t="shared" ref="C12:C75" si="2">D12+E12+F12+G12+H12+K12</f>
        <v>3035</v>
      </c>
      <c r="D12" s="54"/>
      <c r="E12" s="54">
        <f>'37'!C13</f>
        <v>3035</v>
      </c>
      <c r="F12" s="54"/>
      <c r="G12" s="54"/>
      <c r="H12" s="54">
        <f>SUM(I12:J12)</f>
        <v>0</v>
      </c>
      <c r="I12" s="54"/>
      <c r="J12" s="54"/>
      <c r="K12" s="54"/>
    </row>
    <row r="13" spans="1:18" ht="20.100000000000001" customHeight="1">
      <c r="A13" s="163" t="s">
        <v>89</v>
      </c>
      <c r="B13" s="164" t="s">
        <v>121</v>
      </c>
      <c r="C13" s="54">
        <f t="shared" si="2"/>
        <v>1052</v>
      </c>
      <c r="D13" s="54"/>
      <c r="E13" s="54">
        <f>'37'!C14</f>
        <v>1052</v>
      </c>
      <c r="F13" s="54"/>
      <c r="G13" s="54"/>
      <c r="H13" s="54">
        <f t="shared" ref="H13:H72" si="3">SUM(I13:J13)</f>
        <v>0</v>
      </c>
      <c r="I13" s="54"/>
      <c r="J13" s="54"/>
      <c r="K13" s="54"/>
    </row>
    <row r="14" spans="1:18" ht="20.100000000000001" customHeight="1">
      <c r="A14" s="163" t="s">
        <v>90</v>
      </c>
      <c r="B14" s="164" t="s">
        <v>122</v>
      </c>
      <c r="C14" s="54">
        <f t="shared" si="2"/>
        <v>6418</v>
      </c>
      <c r="D14" s="54"/>
      <c r="E14" s="54">
        <f>'37'!C15</f>
        <v>6418</v>
      </c>
      <c r="F14" s="54"/>
      <c r="G14" s="54"/>
      <c r="H14" s="54">
        <f t="shared" si="3"/>
        <v>0</v>
      </c>
      <c r="I14" s="54"/>
      <c r="J14" s="54"/>
      <c r="K14" s="54"/>
    </row>
    <row r="15" spans="1:18" ht="20.100000000000001" customHeight="1">
      <c r="A15" s="163" t="s">
        <v>91</v>
      </c>
      <c r="B15" s="164" t="s">
        <v>123</v>
      </c>
      <c r="C15" s="54">
        <f t="shared" si="2"/>
        <v>2573</v>
      </c>
      <c r="D15" s="54"/>
      <c r="E15" s="54">
        <f>'37'!C16</f>
        <v>2573</v>
      </c>
      <c r="F15" s="54"/>
      <c r="G15" s="54"/>
      <c r="H15" s="54">
        <f t="shared" si="3"/>
        <v>0</v>
      </c>
      <c r="I15" s="54"/>
      <c r="J15" s="54"/>
      <c r="K15" s="54"/>
    </row>
    <row r="16" spans="1:18" ht="20.100000000000001" customHeight="1">
      <c r="A16" s="163" t="s">
        <v>92</v>
      </c>
      <c r="B16" s="164" t="s">
        <v>124</v>
      </c>
      <c r="C16" s="54">
        <f t="shared" si="2"/>
        <v>1316</v>
      </c>
      <c r="D16" s="54"/>
      <c r="E16" s="54">
        <f>'37'!C17</f>
        <v>1316</v>
      </c>
      <c r="F16" s="54"/>
      <c r="G16" s="54"/>
      <c r="H16" s="54">
        <f t="shared" si="3"/>
        <v>0</v>
      </c>
      <c r="I16" s="54"/>
      <c r="J16" s="54"/>
      <c r="K16" s="54"/>
    </row>
    <row r="17" spans="1:11" ht="20.100000000000001" customHeight="1">
      <c r="A17" s="163" t="s">
        <v>93</v>
      </c>
      <c r="B17" s="164" t="s">
        <v>125</v>
      </c>
      <c r="C17" s="54">
        <f t="shared" si="2"/>
        <v>1137</v>
      </c>
      <c r="D17" s="54"/>
      <c r="E17" s="54">
        <f>'37'!C18</f>
        <v>1137</v>
      </c>
      <c r="F17" s="54"/>
      <c r="G17" s="54"/>
      <c r="H17" s="54">
        <f t="shared" si="3"/>
        <v>0</v>
      </c>
      <c r="I17" s="54"/>
      <c r="J17" s="54"/>
      <c r="K17" s="54"/>
    </row>
    <row r="18" spans="1:11" ht="20.100000000000001" customHeight="1">
      <c r="A18" s="163" t="s">
        <v>94</v>
      </c>
      <c r="B18" s="164" t="s">
        <v>126</v>
      </c>
      <c r="C18" s="54">
        <f t="shared" si="2"/>
        <v>3886</v>
      </c>
      <c r="D18" s="54"/>
      <c r="E18" s="54">
        <f>'37'!C19</f>
        <v>3886</v>
      </c>
      <c r="F18" s="54"/>
      <c r="G18" s="54"/>
      <c r="H18" s="54">
        <f t="shared" si="3"/>
        <v>0</v>
      </c>
      <c r="I18" s="54"/>
      <c r="J18" s="54"/>
      <c r="K18" s="54"/>
    </row>
    <row r="19" spans="1:11" ht="20.100000000000001" customHeight="1">
      <c r="A19" s="163" t="s">
        <v>95</v>
      </c>
      <c r="B19" s="164" t="s">
        <v>127</v>
      </c>
      <c r="C19" s="54">
        <f t="shared" si="2"/>
        <v>1327</v>
      </c>
      <c r="D19" s="54"/>
      <c r="E19" s="54">
        <f>'37'!C20</f>
        <v>1327</v>
      </c>
      <c r="F19" s="54"/>
      <c r="G19" s="54"/>
      <c r="H19" s="54">
        <f t="shared" si="3"/>
        <v>0</v>
      </c>
      <c r="I19" s="54"/>
      <c r="J19" s="54"/>
      <c r="K19" s="54"/>
    </row>
    <row r="20" spans="1:11" ht="20.100000000000001" customHeight="1">
      <c r="A20" s="163" t="s">
        <v>96</v>
      </c>
      <c r="B20" s="164" t="s">
        <v>128</v>
      </c>
      <c r="C20" s="54">
        <f t="shared" si="2"/>
        <v>1637</v>
      </c>
      <c r="D20" s="54"/>
      <c r="E20" s="54">
        <f>'37'!C21</f>
        <v>1637</v>
      </c>
      <c r="F20" s="54"/>
      <c r="G20" s="54"/>
      <c r="H20" s="54">
        <f t="shared" si="3"/>
        <v>0</v>
      </c>
      <c r="I20" s="54"/>
      <c r="J20" s="54"/>
      <c r="K20" s="54"/>
    </row>
    <row r="21" spans="1:11" ht="20.100000000000001" customHeight="1">
      <c r="A21" s="163" t="s">
        <v>97</v>
      </c>
      <c r="B21" s="164" t="s">
        <v>129</v>
      </c>
      <c r="C21" s="54">
        <f t="shared" si="2"/>
        <v>24869</v>
      </c>
      <c r="D21" s="54"/>
      <c r="E21" s="54">
        <f>'37'!C22</f>
        <v>24869</v>
      </c>
      <c r="F21" s="54"/>
      <c r="G21" s="54"/>
      <c r="H21" s="54">
        <f t="shared" si="3"/>
        <v>0</v>
      </c>
      <c r="I21" s="54"/>
      <c r="J21" s="54"/>
      <c r="K21" s="54"/>
    </row>
    <row r="22" spans="1:11" ht="36" customHeight="1">
      <c r="A22" s="163" t="s">
        <v>98</v>
      </c>
      <c r="B22" s="164" t="s">
        <v>130</v>
      </c>
      <c r="C22" s="54">
        <f t="shared" si="2"/>
        <v>21233</v>
      </c>
      <c r="D22" s="54"/>
      <c r="E22" s="54">
        <f>'37'!C23</f>
        <v>21233</v>
      </c>
      <c r="F22" s="54"/>
      <c r="G22" s="54"/>
      <c r="H22" s="54">
        <f t="shared" si="3"/>
        <v>0</v>
      </c>
      <c r="I22" s="54"/>
      <c r="J22" s="54"/>
      <c r="K22" s="54"/>
    </row>
    <row r="23" spans="1:11" ht="36" customHeight="1">
      <c r="A23" s="163" t="s">
        <v>99</v>
      </c>
      <c r="B23" s="164" t="s">
        <v>131</v>
      </c>
      <c r="C23" s="54">
        <f t="shared" si="2"/>
        <v>9915</v>
      </c>
      <c r="D23" s="54">
        <f>'36'!C14</f>
        <v>6700</v>
      </c>
      <c r="E23" s="54">
        <f>'37'!C24</f>
        <v>3215</v>
      </c>
      <c r="F23" s="54"/>
      <c r="G23" s="54"/>
      <c r="H23" s="54">
        <f t="shared" si="3"/>
        <v>0</v>
      </c>
      <c r="I23" s="54"/>
      <c r="J23" s="54"/>
      <c r="K23" s="54"/>
    </row>
    <row r="24" spans="1:11" ht="20.100000000000001" customHeight="1">
      <c r="A24" s="163" t="s">
        <v>100</v>
      </c>
      <c r="B24" s="164" t="s">
        <v>132</v>
      </c>
      <c r="C24" s="54">
        <f t="shared" si="2"/>
        <v>40</v>
      </c>
      <c r="D24" s="54"/>
      <c r="E24" s="54">
        <f>'37'!C25</f>
        <v>40</v>
      </c>
      <c r="F24" s="54"/>
      <c r="G24" s="54"/>
      <c r="H24" s="54">
        <f>SUM(I24:J24)</f>
        <v>0</v>
      </c>
      <c r="I24" s="54"/>
      <c r="J24" s="54"/>
      <c r="K24" s="54"/>
    </row>
    <row r="25" spans="1:11" ht="20.100000000000001" customHeight="1">
      <c r="A25" s="163" t="s">
        <v>133</v>
      </c>
      <c r="B25" s="164" t="s">
        <v>134</v>
      </c>
      <c r="C25" s="54">
        <f t="shared" si="2"/>
        <v>16791</v>
      </c>
      <c r="D25" s="54"/>
      <c r="E25" s="54">
        <f>'37'!C26</f>
        <v>16791</v>
      </c>
      <c r="F25" s="54"/>
      <c r="G25" s="54"/>
      <c r="H25" s="54">
        <f t="shared" si="3"/>
        <v>0</v>
      </c>
      <c r="I25" s="54"/>
      <c r="J25" s="54"/>
      <c r="K25" s="54"/>
    </row>
    <row r="26" spans="1:11" ht="36" customHeight="1">
      <c r="A26" s="163" t="s">
        <v>135</v>
      </c>
      <c r="B26" s="164" t="s">
        <v>136</v>
      </c>
      <c r="C26" s="54">
        <f t="shared" si="2"/>
        <v>3270</v>
      </c>
      <c r="D26" s="54"/>
      <c r="E26" s="54">
        <f>'37'!C27</f>
        <v>3270</v>
      </c>
      <c r="F26" s="54"/>
      <c r="G26" s="54"/>
      <c r="H26" s="54">
        <f t="shared" si="3"/>
        <v>0</v>
      </c>
      <c r="I26" s="54"/>
      <c r="J26" s="54"/>
      <c r="K26" s="54"/>
    </row>
    <row r="27" spans="1:11" ht="20.100000000000001" customHeight="1">
      <c r="A27" s="163" t="s">
        <v>137</v>
      </c>
      <c r="B27" s="164" t="s">
        <v>138</v>
      </c>
      <c r="C27" s="54">
        <f t="shared" si="2"/>
        <v>2093</v>
      </c>
      <c r="D27" s="54"/>
      <c r="E27" s="54">
        <f>'37'!C28</f>
        <v>2093</v>
      </c>
      <c r="F27" s="54"/>
      <c r="G27" s="54"/>
      <c r="H27" s="54">
        <f t="shared" si="3"/>
        <v>0</v>
      </c>
      <c r="I27" s="54"/>
      <c r="J27" s="54"/>
      <c r="K27" s="54"/>
    </row>
    <row r="28" spans="1:11" ht="20.100000000000001" customHeight="1">
      <c r="A28" s="163" t="s">
        <v>139</v>
      </c>
      <c r="B28" s="164" t="s">
        <v>140</v>
      </c>
      <c r="C28" s="54">
        <f t="shared" si="2"/>
        <v>1475</v>
      </c>
      <c r="D28" s="54"/>
      <c r="E28" s="54">
        <f>'37'!C29</f>
        <v>1475</v>
      </c>
      <c r="F28" s="54"/>
      <c r="G28" s="54"/>
      <c r="H28" s="54">
        <f t="shared" si="3"/>
        <v>0</v>
      </c>
      <c r="I28" s="54"/>
      <c r="J28" s="54"/>
      <c r="K28" s="54"/>
    </row>
    <row r="29" spans="1:11" ht="20.100000000000001" customHeight="1">
      <c r="A29" s="163" t="s">
        <v>141</v>
      </c>
      <c r="B29" s="164" t="s">
        <v>142</v>
      </c>
      <c r="C29" s="54">
        <f t="shared" si="2"/>
        <v>1271</v>
      </c>
      <c r="D29" s="54"/>
      <c r="E29" s="54">
        <f>'37'!C30</f>
        <v>1271</v>
      </c>
      <c r="F29" s="54"/>
      <c r="G29" s="54"/>
      <c r="H29" s="54">
        <f t="shared" si="3"/>
        <v>0</v>
      </c>
      <c r="I29" s="54"/>
      <c r="J29" s="54"/>
      <c r="K29" s="54"/>
    </row>
    <row r="30" spans="1:11" ht="20.100000000000001" customHeight="1">
      <c r="A30" s="163" t="s">
        <v>143</v>
      </c>
      <c r="B30" s="164" t="s">
        <v>144</v>
      </c>
      <c r="C30" s="54">
        <f t="shared" si="2"/>
        <v>1102</v>
      </c>
      <c r="D30" s="54"/>
      <c r="E30" s="54">
        <f>'37'!C31</f>
        <v>1102</v>
      </c>
      <c r="F30" s="54"/>
      <c r="G30" s="54"/>
      <c r="H30" s="54">
        <f t="shared" si="3"/>
        <v>0</v>
      </c>
      <c r="I30" s="54"/>
      <c r="J30" s="54"/>
      <c r="K30" s="54"/>
    </row>
    <row r="31" spans="1:11" ht="20.100000000000001" customHeight="1">
      <c r="A31" s="163" t="s">
        <v>145</v>
      </c>
      <c r="B31" s="164" t="s">
        <v>147</v>
      </c>
      <c r="C31" s="54">
        <f t="shared" si="2"/>
        <v>320</v>
      </c>
      <c r="D31" s="54"/>
      <c r="E31" s="54">
        <f>'37'!C32</f>
        <v>320</v>
      </c>
      <c r="F31" s="54"/>
      <c r="G31" s="54"/>
      <c r="H31" s="54">
        <f t="shared" si="3"/>
        <v>0</v>
      </c>
      <c r="I31" s="54"/>
      <c r="J31" s="54"/>
      <c r="K31" s="54"/>
    </row>
    <row r="32" spans="1:11" ht="20.100000000000001" customHeight="1">
      <c r="A32" s="163" t="s">
        <v>146</v>
      </c>
      <c r="B32" s="166" t="s">
        <v>149</v>
      </c>
      <c r="C32" s="54">
        <f t="shared" si="2"/>
        <v>285</v>
      </c>
      <c r="D32" s="54"/>
      <c r="E32" s="54">
        <f>'37'!C33</f>
        <v>285</v>
      </c>
      <c r="F32" s="54"/>
      <c r="G32" s="54"/>
      <c r="H32" s="54">
        <f t="shared" si="3"/>
        <v>0</v>
      </c>
      <c r="I32" s="54"/>
      <c r="J32" s="54"/>
      <c r="K32" s="54"/>
    </row>
    <row r="33" spans="1:11" ht="36" customHeight="1">
      <c r="A33" s="163" t="s">
        <v>148</v>
      </c>
      <c r="B33" s="166" t="s">
        <v>151</v>
      </c>
      <c r="C33" s="54">
        <f t="shared" si="2"/>
        <v>305</v>
      </c>
      <c r="D33" s="54"/>
      <c r="E33" s="54">
        <f>'37'!C34</f>
        <v>305</v>
      </c>
      <c r="F33" s="54"/>
      <c r="G33" s="54"/>
      <c r="H33" s="54">
        <f>SUM(I33:J33)</f>
        <v>0</v>
      </c>
      <c r="I33" s="54"/>
      <c r="J33" s="54"/>
      <c r="K33" s="54"/>
    </row>
    <row r="34" spans="1:11" ht="20.100000000000001" customHeight="1">
      <c r="A34" s="163" t="s">
        <v>150</v>
      </c>
      <c r="B34" s="166" t="s">
        <v>153</v>
      </c>
      <c r="C34" s="54">
        <f t="shared" si="2"/>
        <v>11</v>
      </c>
      <c r="D34" s="54"/>
      <c r="E34" s="54">
        <f>'37'!C35</f>
        <v>11</v>
      </c>
      <c r="F34" s="54"/>
      <c r="G34" s="54"/>
      <c r="H34" s="54">
        <f>SUM(I34:J34)</f>
        <v>0</v>
      </c>
      <c r="I34" s="54"/>
      <c r="J34" s="54"/>
      <c r="K34" s="54"/>
    </row>
    <row r="35" spans="1:11" ht="36" customHeight="1">
      <c r="A35" s="163" t="s">
        <v>152</v>
      </c>
      <c r="B35" s="166" t="s">
        <v>155</v>
      </c>
      <c r="C35" s="54">
        <f t="shared" si="2"/>
        <v>255</v>
      </c>
      <c r="D35" s="54"/>
      <c r="E35" s="54">
        <f>'37'!C36</f>
        <v>255</v>
      </c>
      <c r="F35" s="54"/>
      <c r="G35" s="54"/>
      <c r="H35" s="54">
        <f>SUM(I35:J35)</f>
        <v>0</v>
      </c>
      <c r="I35" s="54"/>
      <c r="J35" s="54"/>
      <c r="K35" s="54"/>
    </row>
    <row r="36" spans="1:11" ht="34.5">
      <c r="A36" s="163" t="s">
        <v>154</v>
      </c>
      <c r="B36" s="164" t="s">
        <v>157</v>
      </c>
      <c r="C36" s="54">
        <f t="shared" si="2"/>
        <v>5357</v>
      </c>
      <c r="D36" s="54"/>
      <c r="E36" s="54">
        <f>'37'!C37</f>
        <v>5357</v>
      </c>
      <c r="F36" s="54"/>
      <c r="G36" s="54"/>
      <c r="H36" s="54">
        <f>SUM(I36:J36)</f>
        <v>0</v>
      </c>
      <c r="I36" s="54"/>
      <c r="J36" s="54"/>
      <c r="K36" s="54"/>
    </row>
    <row r="37" spans="1:11" ht="36" customHeight="1">
      <c r="A37" s="163" t="s">
        <v>156</v>
      </c>
      <c r="B37" s="164" t="s">
        <v>159</v>
      </c>
      <c r="C37" s="54">
        <f t="shared" si="2"/>
        <v>2053</v>
      </c>
      <c r="D37" s="54"/>
      <c r="E37" s="54">
        <f>'37'!C38</f>
        <v>2053</v>
      </c>
      <c r="F37" s="54"/>
      <c r="G37" s="54"/>
      <c r="H37" s="54">
        <f t="shared" si="3"/>
        <v>0</v>
      </c>
      <c r="I37" s="54"/>
      <c r="J37" s="54"/>
      <c r="K37" s="54"/>
    </row>
    <row r="38" spans="1:11" ht="20.100000000000001" customHeight="1">
      <c r="A38" s="163" t="s">
        <v>158</v>
      </c>
      <c r="B38" s="164" t="s">
        <v>161</v>
      </c>
      <c r="C38" s="54">
        <f t="shared" si="2"/>
        <v>1683</v>
      </c>
      <c r="D38" s="54"/>
      <c r="E38" s="54">
        <f>'37'!C39</f>
        <v>1683</v>
      </c>
      <c r="F38" s="54"/>
      <c r="G38" s="54"/>
      <c r="H38" s="54">
        <f t="shared" si="3"/>
        <v>0</v>
      </c>
      <c r="I38" s="54"/>
      <c r="J38" s="54"/>
      <c r="K38" s="54"/>
    </row>
    <row r="39" spans="1:11" ht="20.100000000000001" customHeight="1">
      <c r="A39" s="163" t="s">
        <v>160</v>
      </c>
      <c r="B39" s="164" t="s">
        <v>976</v>
      </c>
      <c r="C39" s="54">
        <f t="shared" si="2"/>
        <v>3125</v>
      </c>
      <c r="D39" s="54"/>
      <c r="E39" s="54">
        <f>'37'!C40</f>
        <v>3125</v>
      </c>
      <c r="F39" s="54"/>
      <c r="G39" s="54"/>
      <c r="H39" s="54">
        <f t="shared" si="3"/>
        <v>0</v>
      </c>
      <c r="I39" s="54"/>
      <c r="J39" s="54"/>
      <c r="K39" s="54"/>
    </row>
    <row r="40" spans="1:11" ht="36" customHeight="1">
      <c r="A40" s="163" t="s">
        <v>162</v>
      </c>
      <c r="B40" s="166" t="s">
        <v>978</v>
      </c>
      <c r="C40" s="54">
        <f t="shared" si="2"/>
        <v>3000</v>
      </c>
      <c r="D40" s="54"/>
      <c r="E40" s="54">
        <f>'37'!C41</f>
        <v>3000</v>
      </c>
      <c r="F40" s="54"/>
      <c r="G40" s="54"/>
      <c r="H40" s="54">
        <f t="shared" si="3"/>
        <v>0</v>
      </c>
      <c r="I40" s="54"/>
      <c r="J40" s="54"/>
      <c r="K40" s="54"/>
    </row>
    <row r="41" spans="1:11" ht="20.100000000000001" customHeight="1">
      <c r="A41" s="163" t="s">
        <v>163</v>
      </c>
      <c r="B41" s="166" t="s">
        <v>165</v>
      </c>
      <c r="C41" s="54">
        <f t="shared" si="2"/>
        <v>183</v>
      </c>
      <c r="D41" s="54"/>
      <c r="E41" s="54">
        <f>'37'!C42</f>
        <v>183</v>
      </c>
      <c r="F41" s="54"/>
      <c r="G41" s="54"/>
      <c r="H41" s="54">
        <f t="shared" si="3"/>
        <v>0</v>
      </c>
      <c r="I41" s="54"/>
      <c r="J41" s="54"/>
      <c r="K41" s="54"/>
    </row>
    <row r="42" spans="1:11" ht="20.100000000000001" customHeight="1">
      <c r="A42" s="163" t="s">
        <v>164</v>
      </c>
      <c r="B42" s="166" t="s">
        <v>482</v>
      </c>
      <c r="C42" s="54">
        <f t="shared" si="2"/>
        <v>1315</v>
      </c>
      <c r="D42" s="54"/>
      <c r="E42" s="54">
        <f>'37'!C43</f>
        <v>1315</v>
      </c>
      <c r="F42" s="54"/>
      <c r="G42" s="54"/>
      <c r="H42" s="54">
        <f t="shared" si="3"/>
        <v>0</v>
      </c>
      <c r="I42" s="54"/>
      <c r="J42" s="54"/>
      <c r="K42" s="54"/>
    </row>
    <row r="43" spans="1:11" ht="36" customHeight="1">
      <c r="A43" s="163" t="s">
        <v>166</v>
      </c>
      <c r="B43" s="166" t="s">
        <v>168</v>
      </c>
      <c r="C43" s="54">
        <f t="shared" si="2"/>
        <v>2815</v>
      </c>
      <c r="D43" s="54"/>
      <c r="E43" s="54">
        <f>'37'!C44</f>
        <v>2815</v>
      </c>
      <c r="F43" s="54"/>
      <c r="G43" s="54"/>
      <c r="H43" s="54">
        <f t="shared" si="3"/>
        <v>0</v>
      </c>
      <c r="I43" s="54"/>
      <c r="J43" s="54"/>
      <c r="K43" s="54"/>
    </row>
    <row r="44" spans="1:11" ht="36" customHeight="1">
      <c r="A44" s="163" t="s">
        <v>167</v>
      </c>
      <c r="B44" s="164" t="s">
        <v>170</v>
      </c>
      <c r="C44" s="54">
        <f t="shared" si="2"/>
        <v>5268</v>
      </c>
      <c r="D44" s="54"/>
      <c r="E44" s="54">
        <f>'37'!C45</f>
        <v>5268</v>
      </c>
      <c r="F44" s="54"/>
      <c r="G44" s="54"/>
      <c r="H44" s="54">
        <f t="shared" si="3"/>
        <v>0</v>
      </c>
      <c r="I44" s="54"/>
      <c r="J44" s="54"/>
      <c r="K44" s="54"/>
    </row>
    <row r="45" spans="1:11" ht="20.100000000000001" customHeight="1">
      <c r="A45" s="163" t="s">
        <v>169</v>
      </c>
      <c r="B45" s="164" t="s">
        <v>172</v>
      </c>
      <c r="C45" s="54">
        <f t="shared" si="2"/>
        <v>2691</v>
      </c>
      <c r="D45" s="54"/>
      <c r="E45" s="54">
        <f>'37'!C46</f>
        <v>2691</v>
      </c>
      <c r="F45" s="54"/>
      <c r="G45" s="54"/>
      <c r="H45" s="54">
        <f t="shared" si="3"/>
        <v>0</v>
      </c>
      <c r="I45" s="54"/>
      <c r="J45" s="54"/>
      <c r="K45" s="54"/>
    </row>
    <row r="46" spans="1:11" ht="36" customHeight="1">
      <c r="A46" s="163" t="s">
        <v>171</v>
      </c>
      <c r="B46" s="164" t="s">
        <v>174</v>
      </c>
      <c r="C46" s="54">
        <f t="shared" si="2"/>
        <v>3044</v>
      </c>
      <c r="D46" s="54"/>
      <c r="E46" s="54">
        <f>'37'!C47</f>
        <v>3044</v>
      </c>
      <c r="F46" s="54"/>
      <c r="G46" s="54"/>
      <c r="H46" s="54">
        <f t="shared" si="3"/>
        <v>0</v>
      </c>
      <c r="I46" s="54"/>
      <c r="J46" s="54"/>
      <c r="K46" s="54"/>
    </row>
    <row r="47" spans="1:11" ht="36" customHeight="1">
      <c r="A47" s="163" t="s">
        <v>173</v>
      </c>
      <c r="B47" s="164" t="s">
        <v>176</v>
      </c>
      <c r="C47" s="54">
        <f t="shared" si="2"/>
        <v>5666</v>
      </c>
      <c r="D47" s="54"/>
      <c r="E47" s="54">
        <f>'37'!C48</f>
        <v>5666</v>
      </c>
      <c r="F47" s="54"/>
      <c r="G47" s="54"/>
      <c r="H47" s="54">
        <f t="shared" si="3"/>
        <v>0</v>
      </c>
      <c r="I47" s="54"/>
      <c r="J47" s="54"/>
      <c r="K47" s="54"/>
    </row>
    <row r="48" spans="1:11" ht="36" customHeight="1">
      <c r="A48" s="163" t="s">
        <v>175</v>
      </c>
      <c r="B48" s="164" t="s">
        <v>178</v>
      </c>
      <c r="C48" s="54">
        <f t="shared" si="2"/>
        <v>2649</v>
      </c>
      <c r="D48" s="54"/>
      <c r="E48" s="54">
        <f>'37'!C49</f>
        <v>2649</v>
      </c>
      <c r="F48" s="54"/>
      <c r="G48" s="54"/>
      <c r="H48" s="54">
        <f t="shared" si="3"/>
        <v>0</v>
      </c>
      <c r="I48" s="54"/>
      <c r="J48" s="54"/>
      <c r="K48" s="54"/>
    </row>
    <row r="49" spans="1:11" ht="36" customHeight="1">
      <c r="A49" s="163" t="s">
        <v>177</v>
      </c>
      <c r="B49" s="164" t="s">
        <v>180</v>
      </c>
      <c r="C49" s="54">
        <f t="shared" si="2"/>
        <v>11296</v>
      </c>
      <c r="D49" s="54"/>
      <c r="E49" s="54">
        <f>'37'!C50</f>
        <v>11296</v>
      </c>
      <c r="F49" s="54"/>
      <c r="G49" s="54"/>
      <c r="H49" s="54">
        <f t="shared" si="3"/>
        <v>0</v>
      </c>
      <c r="I49" s="54"/>
      <c r="J49" s="54"/>
      <c r="K49" s="54"/>
    </row>
    <row r="50" spans="1:11" ht="36" customHeight="1">
      <c r="A50" s="163" t="s">
        <v>179</v>
      </c>
      <c r="B50" s="164" t="s">
        <v>182</v>
      </c>
      <c r="C50" s="54">
        <f t="shared" si="2"/>
        <v>6042</v>
      </c>
      <c r="D50" s="54"/>
      <c r="E50" s="54">
        <f>'37'!C51</f>
        <v>6042</v>
      </c>
      <c r="F50" s="54"/>
      <c r="G50" s="54"/>
      <c r="H50" s="54">
        <f t="shared" si="3"/>
        <v>0</v>
      </c>
      <c r="I50" s="54"/>
      <c r="J50" s="54"/>
      <c r="K50" s="54"/>
    </row>
    <row r="51" spans="1:11" ht="36" customHeight="1">
      <c r="A51" s="163" t="s">
        <v>181</v>
      </c>
      <c r="B51" s="164" t="s">
        <v>184</v>
      </c>
      <c r="C51" s="54">
        <f t="shared" si="2"/>
        <v>4091</v>
      </c>
      <c r="D51" s="54"/>
      <c r="E51" s="54">
        <f>'37'!C52</f>
        <v>4091</v>
      </c>
      <c r="F51" s="54"/>
      <c r="G51" s="54"/>
      <c r="H51" s="54">
        <f t="shared" si="3"/>
        <v>0</v>
      </c>
      <c r="I51" s="54"/>
      <c r="J51" s="54"/>
      <c r="K51" s="54"/>
    </row>
    <row r="52" spans="1:11" ht="36" customHeight="1">
      <c r="A52" s="163" t="s">
        <v>183</v>
      </c>
      <c r="B52" s="164" t="s">
        <v>186</v>
      </c>
      <c r="C52" s="54">
        <f t="shared" si="2"/>
        <v>6408</v>
      </c>
      <c r="D52" s="54"/>
      <c r="E52" s="54">
        <f>'37'!C53</f>
        <v>6408</v>
      </c>
      <c r="F52" s="54"/>
      <c r="G52" s="54"/>
      <c r="H52" s="54">
        <f t="shared" si="3"/>
        <v>0</v>
      </c>
      <c r="I52" s="54"/>
      <c r="J52" s="54"/>
      <c r="K52" s="54"/>
    </row>
    <row r="53" spans="1:11" ht="36" customHeight="1">
      <c r="A53" s="163" t="s">
        <v>185</v>
      </c>
      <c r="B53" s="164" t="s">
        <v>188</v>
      </c>
      <c r="C53" s="54">
        <f t="shared" si="2"/>
        <v>6466</v>
      </c>
      <c r="D53" s="54"/>
      <c r="E53" s="54">
        <f>'37'!C54</f>
        <v>6466</v>
      </c>
      <c r="F53" s="54"/>
      <c r="G53" s="54"/>
      <c r="H53" s="54">
        <f t="shared" si="3"/>
        <v>0</v>
      </c>
      <c r="I53" s="54"/>
      <c r="J53" s="54"/>
      <c r="K53" s="54"/>
    </row>
    <row r="54" spans="1:11" ht="36" customHeight="1">
      <c r="A54" s="163" t="s">
        <v>187</v>
      </c>
      <c r="B54" s="164" t="s">
        <v>190</v>
      </c>
      <c r="C54" s="54">
        <f t="shared" si="2"/>
        <v>9042</v>
      </c>
      <c r="D54" s="54"/>
      <c r="E54" s="54">
        <f>'37'!C55</f>
        <v>9042</v>
      </c>
      <c r="F54" s="54"/>
      <c r="G54" s="54"/>
      <c r="H54" s="54">
        <f t="shared" si="3"/>
        <v>0</v>
      </c>
      <c r="I54" s="54"/>
      <c r="J54" s="54"/>
      <c r="K54" s="54"/>
    </row>
    <row r="55" spans="1:11" ht="36" customHeight="1">
      <c r="A55" s="163" t="s">
        <v>189</v>
      </c>
      <c r="B55" s="164" t="s">
        <v>192</v>
      </c>
      <c r="C55" s="54">
        <f t="shared" si="2"/>
        <v>10398</v>
      </c>
      <c r="D55" s="54"/>
      <c r="E55" s="54">
        <f>'37'!C56</f>
        <v>10398</v>
      </c>
      <c r="F55" s="54"/>
      <c r="G55" s="54"/>
      <c r="H55" s="54">
        <f t="shared" si="3"/>
        <v>0</v>
      </c>
      <c r="I55" s="54"/>
      <c r="J55" s="54"/>
      <c r="K55" s="54"/>
    </row>
    <row r="56" spans="1:11" ht="20.100000000000001" customHeight="1">
      <c r="A56" s="163" t="s">
        <v>191</v>
      </c>
      <c r="B56" s="164" t="s">
        <v>194</v>
      </c>
      <c r="C56" s="54">
        <f t="shared" si="2"/>
        <v>11272</v>
      </c>
      <c r="D56" s="54"/>
      <c r="E56" s="54">
        <f>'37'!C57</f>
        <v>11272</v>
      </c>
      <c r="F56" s="54"/>
      <c r="G56" s="54"/>
      <c r="H56" s="54">
        <f t="shared" si="3"/>
        <v>0</v>
      </c>
      <c r="I56" s="54"/>
      <c r="J56" s="54"/>
      <c r="K56" s="54"/>
    </row>
    <row r="57" spans="1:11" ht="20.100000000000001" customHeight="1">
      <c r="A57" s="163" t="s">
        <v>193</v>
      </c>
      <c r="B57" s="164" t="s">
        <v>200</v>
      </c>
      <c r="C57" s="54">
        <f t="shared" si="2"/>
        <v>8599</v>
      </c>
      <c r="D57" s="54"/>
      <c r="E57" s="54">
        <f>'37'!C58</f>
        <v>8599</v>
      </c>
      <c r="F57" s="54"/>
      <c r="G57" s="54"/>
      <c r="H57" s="54">
        <f t="shared" si="3"/>
        <v>0</v>
      </c>
      <c r="I57" s="54"/>
      <c r="J57" s="54"/>
      <c r="K57" s="54"/>
    </row>
    <row r="58" spans="1:11" ht="36" customHeight="1">
      <c r="A58" s="163" t="s">
        <v>195</v>
      </c>
      <c r="B58" s="164" t="s">
        <v>202</v>
      </c>
      <c r="C58" s="54">
        <f t="shared" si="2"/>
        <v>20833</v>
      </c>
      <c r="D58" s="54"/>
      <c r="E58" s="54">
        <f>'37'!C59</f>
        <v>20833</v>
      </c>
      <c r="F58" s="54"/>
      <c r="G58" s="54"/>
      <c r="H58" s="54">
        <f t="shared" si="3"/>
        <v>0</v>
      </c>
      <c r="I58" s="54"/>
      <c r="J58" s="54"/>
      <c r="K58" s="54"/>
    </row>
    <row r="59" spans="1:11" ht="36" customHeight="1">
      <c r="A59" s="163" t="s">
        <v>196</v>
      </c>
      <c r="B59" s="164" t="s">
        <v>204</v>
      </c>
      <c r="C59" s="54">
        <f t="shared" si="2"/>
        <v>11519</v>
      </c>
      <c r="D59" s="54"/>
      <c r="E59" s="54">
        <f>'37'!C60</f>
        <v>11519</v>
      </c>
      <c r="F59" s="54"/>
      <c r="G59" s="54"/>
      <c r="H59" s="54">
        <f t="shared" si="3"/>
        <v>0</v>
      </c>
      <c r="I59" s="54"/>
      <c r="J59" s="54"/>
      <c r="K59" s="54"/>
    </row>
    <row r="60" spans="1:11" ht="36" customHeight="1">
      <c r="A60" s="163" t="s">
        <v>197</v>
      </c>
      <c r="B60" s="164" t="s">
        <v>206</v>
      </c>
      <c r="C60" s="54">
        <f t="shared" si="2"/>
        <v>10082</v>
      </c>
      <c r="D60" s="54"/>
      <c r="E60" s="54">
        <f>'37'!C61</f>
        <v>10082</v>
      </c>
      <c r="F60" s="54"/>
      <c r="G60" s="54"/>
      <c r="H60" s="54">
        <f t="shared" si="3"/>
        <v>0</v>
      </c>
      <c r="I60" s="54"/>
      <c r="J60" s="54"/>
      <c r="K60" s="54"/>
    </row>
    <row r="61" spans="1:11" ht="36" customHeight="1">
      <c r="A61" s="163" t="s">
        <v>198</v>
      </c>
      <c r="B61" s="164" t="s">
        <v>214</v>
      </c>
      <c r="C61" s="54">
        <f>D61+E61+F61+G61+H61+K61</f>
        <v>11750</v>
      </c>
      <c r="D61" s="54"/>
      <c r="E61" s="54">
        <f>'37'!C62</f>
        <v>11750</v>
      </c>
      <c r="F61" s="54"/>
      <c r="G61" s="54"/>
      <c r="H61" s="54">
        <f t="shared" si="3"/>
        <v>0</v>
      </c>
      <c r="I61" s="54"/>
      <c r="J61" s="54"/>
      <c r="K61" s="54"/>
    </row>
    <row r="62" spans="1:11" ht="20.100000000000001" customHeight="1">
      <c r="A62" s="163" t="s">
        <v>199</v>
      </c>
      <c r="B62" s="164" t="s">
        <v>221</v>
      </c>
      <c r="C62" s="54">
        <f t="shared" si="2"/>
        <v>6628</v>
      </c>
      <c r="D62" s="54"/>
      <c r="E62" s="54">
        <f>'37'!C63</f>
        <v>6628</v>
      </c>
      <c r="F62" s="54"/>
      <c r="G62" s="54"/>
      <c r="H62" s="54">
        <f t="shared" si="3"/>
        <v>0</v>
      </c>
      <c r="I62" s="54"/>
      <c r="J62" s="54"/>
      <c r="K62" s="54"/>
    </row>
    <row r="63" spans="1:11" ht="36" customHeight="1">
      <c r="A63" s="163" t="s">
        <v>201</v>
      </c>
      <c r="B63" s="164" t="s">
        <v>224</v>
      </c>
      <c r="C63" s="54">
        <f t="shared" si="2"/>
        <v>18371</v>
      </c>
      <c r="D63" s="54"/>
      <c r="E63" s="54">
        <f>'37'!C64</f>
        <v>18371</v>
      </c>
      <c r="F63" s="54"/>
      <c r="G63" s="54"/>
      <c r="H63" s="54">
        <f t="shared" si="3"/>
        <v>0</v>
      </c>
      <c r="I63" s="54"/>
      <c r="J63" s="54"/>
      <c r="K63" s="54"/>
    </row>
    <row r="64" spans="1:11" ht="20.100000000000001" customHeight="1">
      <c r="A64" s="163" t="s">
        <v>203</v>
      </c>
      <c r="B64" s="164" t="s">
        <v>226</v>
      </c>
      <c r="C64" s="54">
        <f t="shared" si="2"/>
        <v>9737</v>
      </c>
      <c r="D64" s="54"/>
      <c r="E64" s="54">
        <f>'37'!C65</f>
        <v>9737</v>
      </c>
      <c r="F64" s="54"/>
      <c r="G64" s="54"/>
      <c r="H64" s="54">
        <f t="shared" si="3"/>
        <v>0</v>
      </c>
      <c r="I64" s="54"/>
      <c r="J64" s="54"/>
      <c r="K64" s="54"/>
    </row>
    <row r="65" spans="1:11" ht="36" customHeight="1">
      <c r="A65" s="163" t="s">
        <v>205</v>
      </c>
      <c r="B65" s="164" t="s">
        <v>477</v>
      </c>
      <c r="C65" s="54">
        <f t="shared" si="2"/>
        <v>13703</v>
      </c>
      <c r="D65" s="54"/>
      <c r="E65" s="54">
        <f>'37'!C66</f>
        <v>13703</v>
      </c>
      <c r="F65" s="54"/>
      <c r="G65" s="54"/>
      <c r="H65" s="54">
        <f t="shared" si="3"/>
        <v>0</v>
      </c>
      <c r="I65" s="54"/>
      <c r="J65" s="54"/>
      <c r="K65" s="54"/>
    </row>
    <row r="66" spans="1:11" ht="36" customHeight="1">
      <c r="A66" s="163" t="s">
        <v>207</v>
      </c>
      <c r="B66" s="164" t="s">
        <v>216</v>
      </c>
      <c r="C66" s="54">
        <f t="shared" si="2"/>
        <v>8278</v>
      </c>
      <c r="D66" s="54"/>
      <c r="E66" s="54">
        <f>'37'!C67</f>
        <v>8278</v>
      </c>
      <c r="F66" s="54"/>
      <c r="G66" s="54"/>
      <c r="H66" s="54">
        <f t="shared" si="3"/>
        <v>0</v>
      </c>
      <c r="I66" s="54"/>
      <c r="J66" s="54"/>
      <c r="K66" s="54"/>
    </row>
    <row r="67" spans="1:11" ht="36" customHeight="1">
      <c r="A67" s="163" t="s">
        <v>208</v>
      </c>
      <c r="B67" s="164" t="s">
        <v>212</v>
      </c>
      <c r="C67" s="54">
        <f t="shared" si="2"/>
        <v>8302</v>
      </c>
      <c r="D67" s="54"/>
      <c r="E67" s="54">
        <f>'37'!C68</f>
        <v>8302</v>
      </c>
      <c r="F67" s="54"/>
      <c r="G67" s="54"/>
      <c r="H67" s="54">
        <f t="shared" si="3"/>
        <v>0</v>
      </c>
      <c r="I67" s="54"/>
      <c r="J67" s="54"/>
      <c r="K67" s="54"/>
    </row>
    <row r="68" spans="1:11" ht="36" customHeight="1">
      <c r="A68" s="163" t="s">
        <v>210</v>
      </c>
      <c r="B68" s="164" t="s">
        <v>209</v>
      </c>
      <c r="C68" s="54">
        <f t="shared" si="2"/>
        <v>15115</v>
      </c>
      <c r="D68" s="54"/>
      <c r="E68" s="54">
        <f>'37'!C69</f>
        <v>15115</v>
      </c>
      <c r="F68" s="54"/>
      <c r="G68" s="54"/>
      <c r="H68" s="54">
        <f t="shared" si="3"/>
        <v>0</v>
      </c>
      <c r="I68" s="54"/>
      <c r="J68" s="54"/>
      <c r="K68" s="54"/>
    </row>
    <row r="69" spans="1:11" ht="36" customHeight="1">
      <c r="A69" s="163" t="s">
        <v>211</v>
      </c>
      <c r="B69" s="164" t="s">
        <v>478</v>
      </c>
      <c r="C69" s="54">
        <f t="shared" si="2"/>
        <v>9951</v>
      </c>
      <c r="D69" s="54"/>
      <c r="E69" s="54">
        <f>'37'!C70</f>
        <v>9951</v>
      </c>
      <c r="F69" s="54"/>
      <c r="G69" s="54"/>
      <c r="H69" s="54">
        <f t="shared" si="3"/>
        <v>0</v>
      </c>
      <c r="I69" s="54"/>
      <c r="J69" s="54"/>
      <c r="K69" s="54"/>
    </row>
    <row r="70" spans="1:11" ht="36" customHeight="1">
      <c r="A70" s="163" t="s">
        <v>213</v>
      </c>
      <c r="B70" s="164" t="s">
        <v>479</v>
      </c>
      <c r="C70" s="54">
        <f t="shared" si="2"/>
        <v>14048</v>
      </c>
      <c r="D70" s="54"/>
      <c r="E70" s="54">
        <f>'37'!C71</f>
        <v>14048</v>
      </c>
      <c r="F70" s="54"/>
      <c r="G70" s="54"/>
      <c r="H70" s="54">
        <f t="shared" si="3"/>
        <v>0</v>
      </c>
      <c r="I70" s="54"/>
      <c r="J70" s="54"/>
      <c r="K70" s="54"/>
    </row>
    <row r="71" spans="1:11" ht="36" customHeight="1">
      <c r="A71" s="163" t="s">
        <v>215</v>
      </c>
      <c r="B71" s="164" t="s">
        <v>480</v>
      </c>
      <c r="C71" s="54">
        <f t="shared" si="2"/>
        <v>14734</v>
      </c>
      <c r="D71" s="54"/>
      <c r="E71" s="54">
        <f>'37'!C72</f>
        <v>14734</v>
      </c>
      <c r="F71" s="54"/>
      <c r="G71" s="54"/>
      <c r="H71" s="54">
        <f t="shared" si="3"/>
        <v>0</v>
      </c>
      <c r="I71" s="54"/>
      <c r="J71" s="54"/>
      <c r="K71" s="54"/>
    </row>
    <row r="72" spans="1:11" ht="36" customHeight="1">
      <c r="A72" s="163" t="s">
        <v>217</v>
      </c>
      <c r="B72" s="164" t="s">
        <v>481</v>
      </c>
      <c r="C72" s="54">
        <f t="shared" si="2"/>
        <v>14906</v>
      </c>
      <c r="D72" s="54"/>
      <c r="E72" s="54">
        <f>'37'!C73</f>
        <v>14906</v>
      </c>
      <c r="F72" s="54"/>
      <c r="G72" s="54"/>
      <c r="H72" s="54">
        <f t="shared" si="3"/>
        <v>0</v>
      </c>
      <c r="I72" s="54"/>
      <c r="J72" s="54"/>
      <c r="K72" s="54"/>
    </row>
    <row r="73" spans="1:11" ht="36" customHeight="1">
      <c r="A73" s="163" t="s">
        <v>218</v>
      </c>
      <c r="B73" s="164" t="s">
        <v>974</v>
      </c>
      <c r="C73" s="54">
        <f t="shared" si="2"/>
        <v>17187</v>
      </c>
      <c r="D73" s="54"/>
      <c r="E73" s="54">
        <f>'37'!C74</f>
        <v>17187</v>
      </c>
      <c r="F73" s="54"/>
      <c r="G73" s="54"/>
      <c r="H73" s="54">
        <f t="shared" ref="H73:H77" si="4">SUM(I73:J73)</f>
        <v>0</v>
      </c>
      <c r="I73" s="54"/>
      <c r="J73" s="54"/>
      <c r="K73" s="54"/>
    </row>
    <row r="74" spans="1:11" ht="54.95" customHeight="1">
      <c r="A74" s="163" t="s">
        <v>219</v>
      </c>
      <c r="B74" s="166" t="s">
        <v>228</v>
      </c>
      <c r="C74" s="54">
        <f t="shared" si="2"/>
        <v>480</v>
      </c>
      <c r="D74" s="54"/>
      <c r="E74" s="54">
        <f>'37'!C75</f>
        <v>480</v>
      </c>
      <c r="F74" s="54"/>
      <c r="G74" s="54"/>
      <c r="H74" s="54">
        <f t="shared" si="4"/>
        <v>0</v>
      </c>
      <c r="I74" s="54"/>
      <c r="J74" s="54"/>
      <c r="K74" s="54"/>
    </row>
    <row r="75" spans="1:11" ht="20.100000000000001" customHeight="1">
      <c r="A75" s="163" t="s">
        <v>220</v>
      </c>
      <c r="B75" s="166" t="s">
        <v>229</v>
      </c>
      <c r="C75" s="54">
        <f t="shared" si="2"/>
        <v>21087</v>
      </c>
      <c r="D75" s="54">
        <f>'36'!C12</f>
        <v>11480</v>
      </c>
      <c r="E75" s="54">
        <f>'37'!C76</f>
        <v>9607</v>
      </c>
      <c r="F75" s="54"/>
      <c r="G75" s="54"/>
      <c r="H75" s="54"/>
      <c r="I75" s="54"/>
      <c r="J75" s="54"/>
      <c r="K75" s="54"/>
    </row>
    <row r="76" spans="1:11" ht="36" customHeight="1">
      <c r="A76" s="163" t="s">
        <v>222</v>
      </c>
      <c r="B76" s="166" t="s">
        <v>453</v>
      </c>
      <c r="C76" s="54">
        <f>D76+E76+F76+G76+H76+K76</f>
        <v>100</v>
      </c>
      <c r="D76" s="54"/>
      <c r="E76" s="54">
        <f>'37'!C77</f>
        <v>100</v>
      </c>
      <c r="F76" s="54"/>
      <c r="G76" s="54"/>
      <c r="H76" s="54"/>
      <c r="I76" s="54"/>
      <c r="J76" s="54"/>
      <c r="K76" s="54"/>
    </row>
    <row r="77" spans="1:11" ht="36" customHeight="1">
      <c r="A77" s="163" t="s">
        <v>223</v>
      </c>
      <c r="B77" s="166" t="s">
        <v>977</v>
      </c>
      <c r="C77" s="54">
        <f>D77+E77+F77+G77+H77+K77</f>
        <v>250</v>
      </c>
      <c r="D77" s="54"/>
      <c r="E77" s="54">
        <f>'37'!C78</f>
        <v>250</v>
      </c>
      <c r="F77" s="54"/>
      <c r="G77" s="54"/>
      <c r="H77" s="54">
        <f t="shared" si="4"/>
        <v>0</v>
      </c>
      <c r="I77" s="54"/>
      <c r="J77" s="54"/>
      <c r="K77" s="54"/>
    </row>
    <row r="78" spans="1:11" ht="20.100000000000001" customHeight="1">
      <c r="A78" s="163" t="s">
        <v>225</v>
      </c>
      <c r="B78" s="166" t="s">
        <v>979</v>
      </c>
      <c r="C78" s="54">
        <f t="shared" ref="C78:C87" si="5">D78+E78+F78+G78+H78+K78</f>
        <v>41307</v>
      </c>
      <c r="D78" s="54"/>
      <c r="E78" s="54">
        <f>'37'!C79</f>
        <v>41307</v>
      </c>
      <c r="F78" s="54"/>
      <c r="G78" s="54"/>
      <c r="H78" s="54"/>
      <c r="I78" s="54"/>
      <c r="J78" s="54"/>
      <c r="K78" s="54"/>
    </row>
    <row r="79" spans="1:11" ht="20.100000000000001" customHeight="1">
      <c r="A79" s="163" t="s">
        <v>227</v>
      </c>
      <c r="B79" s="755" t="s">
        <v>956</v>
      </c>
      <c r="C79" s="54">
        <f t="shared" si="5"/>
        <v>-2273</v>
      </c>
      <c r="D79" s="54"/>
      <c r="E79" s="54">
        <f>'37'!C80</f>
        <v>-2273</v>
      </c>
      <c r="F79" s="54"/>
      <c r="G79" s="54"/>
      <c r="H79" s="54"/>
      <c r="I79" s="54"/>
      <c r="J79" s="54"/>
      <c r="K79" s="54"/>
    </row>
    <row r="80" spans="1:11" ht="20.100000000000001" customHeight="1">
      <c r="A80" s="163" t="s">
        <v>452</v>
      </c>
      <c r="B80" s="166" t="s">
        <v>462</v>
      </c>
      <c r="C80" s="54">
        <f>SUM(C81:C87)+100</f>
        <v>22875</v>
      </c>
      <c r="D80" s="54">
        <v>100</v>
      </c>
      <c r="E80" s="54">
        <f t="shared" ref="E80:K80" si="6">SUM(E81:E87)</f>
        <v>22775</v>
      </c>
      <c r="F80" s="54">
        <f t="shared" si="6"/>
        <v>0</v>
      </c>
      <c r="G80" s="54">
        <f t="shared" si="6"/>
        <v>0</v>
      </c>
      <c r="H80" s="54">
        <f t="shared" si="6"/>
        <v>0</v>
      </c>
      <c r="I80" s="54">
        <f t="shared" si="6"/>
        <v>0</v>
      </c>
      <c r="J80" s="54">
        <f t="shared" si="6"/>
        <v>0</v>
      </c>
      <c r="K80" s="54">
        <f t="shared" si="6"/>
        <v>0</v>
      </c>
    </row>
    <row r="81" spans="1:18" ht="20.100000000000001" customHeight="1">
      <c r="A81" s="292" t="s">
        <v>12</v>
      </c>
      <c r="B81" s="293" t="s">
        <v>409</v>
      </c>
      <c r="C81" s="54">
        <f t="shared" si="5"/>
        <v>2044</v>
      </c>
      <c r="D81" s="54"/>
      <c r="E81" s="54">
        <f>'37'!C82</f>
        <v>2044</v>
      </c>
      <c r="F81" s="54"/>
      <c r="G81" s="54"/>
      <c r="H81" s="54"/>
      <c r="I81" s="54"/>
      <c r="J81" s="54"/>
      <c r="K81" s="54"/>
    </row>
    <row r="82" spans="1:18" ht="90" customHeight="1">
      <c r="A82" s="292" t="s">
        <v>12</v>
      </c>
      <c r="B82" s="293" t="s">
        <v>983</v>
      </c>
      <c r="C82" s="54">
        <f t="shared" si="5"/>
        <v>2000</v>
      </c>
      <c r="D82" s="54"/>
      <c r="E82" s="54">
        <f>'37'!C83</f>
        <v>2000</v>
      </c>
      <c r="F82" s="54"/>
      <c r="G82" s="54"/>
      <c r="H82" s="54"/>
      <c r="I82" s="54"/>
      <c r="J82" s="54"/>
      <c r="K82" s="54"/>
    </row>
    <row r="83" spans="1:18" ht="54.95" customHeight="1">
      <c r="A83" s="292" t="s">
        <v>12</v>
      </c>
      <c r="B83" s="293" t="s">
        <v>460</v>
      </c>
      <c r="C83" s="54">
        <f t="shared" si="5"/>
        <v>6409</v>
      </c>
      <c r="D83" s="54">
        <f>SUM(D84:D87)</f>
        <v>0</v>
      </c>
      <c r="E83" s="54">
        <f>'37'!C84</f>
        <v>6409</v>
      </c>
      <c r="F83" s="54">
        <f t="shared" ref="F83:K83" si="7">SUM(F84:F87)</f>
        <v>0</v>
      </c>
      <c r="G83" s="54">
        <f t="shared" si="7"/>
        <v>0</v>
      </c>
      <c r="H83" s="54">
        <f t="shared" si="7"/>
        <v>0</v>
      </c>
      <c r="I83" s="54">
        <f t="shared" si="7"/>
        <v>0</v>
      </c>
      <c r="J83" s="54">
        <f t="shared" si="7"/>
        <v>0</v>
      </c>
      <c r="K83" s="54">
        <f t="shared" si="7"/>
        <v>0</v>
      </c>
    </row>
    <row r="84" spans="1:18" ht="36" customHeight="1">
      <c r="A84" s="292" t="s">
        <v>12</v>
      </c>
      <c r="B84" s="293" t="s">
        <v>500</v>
      </c>
      <c r="C84" s="54">
        <f t="shared" si="5"/>
        <v>300</v>
      </c>
      <c r="D84" s="54"/>
      <c r="E84" s="54">
        <f>'37'!C85</f>
        <v>300</v>
      </c>
      <c r="F84" s="54"/>
      <c r="G84" s="54"/>
      <c r="H84" s="54"/>
      <c r="I84" s="54"/>
      <c r="J84" s="54"/>
      <c r="K84" s="54"/>
    </row>
    <row r="85" spans="1:18" ht="54.95" customHeight="1">
      <c r="A85" s="292" t="s">
        <v>12</v>
      </c>
      <c r="B85" s="293" t="s">
        <v>499</v>
      </c>
      <c r="C85" s="54">
        <f t="shared" si="5"/>
        <v>2675</v>
      </c>
      <c r="D85" s="54"/>
      <c r="E85" s="54">
        <f>'37'!C86</f>
        <v>2675</v>
      </c>
      <c r="F85" s="54"/>
      <c r="G85" s="54"/>
      <c r="H85" s="54"/>
      <c r="I85" s="54"/>
      <c r="J85" s="54"/>
      <c r="K85" s="54"/>
    </row>
    <row r="86" spans="1:18" s="341" customFormat="1" ht="90" customHeight="1">
      <c r="A86" s="292" t="s">
        <v>12</v>
      </c>
      <c r="B86" s="293" t="s">
        <v>980</v>
      </c>
      <c r="C86" s="54">
        <f t="shared" si="5"/>
        <v>1291</v>
      </c>
      <c r="D86" s="294"/>
      <c r="E86" s="54">
        <f>'37'!C87</f>
        <v>1291</v>
      </c>
      <c r="F86" s="152"/>
      <c r="G86" s="152"/>
      <c r="H86" s="152"/>
      <c r="I86" s="152"/>
      <c r="J86" s="152"/>
      <c r="K86" s="152"/>
      <c r="L86" s="775"/>
      <c r="M86" s="775"/>
      <c r="N86" s="775"/>
      <c r="O86" s="775"/>
      <c r="P86" s="775"/>
      <c r="Q86" s="775"/>
      <c r="R86" s="775"/>
    </row>
    <row r="87" spans="1:18" s="341" customFormat="1" ht="141.94999999999999" customHeight="1">
      <c r="A87" s="292" t="s">
        <v>12</v>
      </c>
      <c r="B87" s="293" t="s">
        <v>975</v>
      </c>
      <c r="C87" s="54">
        <f t="shared" si="5"/>
        <v>8056</v>
      </c>
      <c r="D87" s="294"/>
      <c r="E87" s="54">
        <f>'37'!C88</f>
        <v>8056</v>
      </c>
      <c r="F87" s="152"/>
      <c r="G87" s="152"/>
      <c r="H87" s="152"/>
      <c r="I87" s="152"/>
      <c r="J87" s="152"/>
      <c r="K87" s="152"/>
      <c r="L87" s="775"/>
      <c r="M87" s="775"/>
      <c r="N87" s="775"/>
      <c r="O87" s="775"/>
      <c r="P87" s="775"/>
      <c r="Q87" s="775"/>
      <c r="R87" s="775"/>
    </row>
    <row r="88" spans="1:18" ht="36" customHeight="1">
      <c r="A88" s="55" t="s">
        <v>17</v>
      </c>
      <c r="B88" s="52" t="s">
        <v>350</v>
      </c>
      <c r="C88" s="56">
        <f>D88+E88+F88+G88+H88+K88</f>
        <v>9057</v>
      </c>
      <c r="D88" s="53"/>
      <c r="E88" s="53"/>
      <c r="F88" s="53">
        <v>9057</v>
      </c>
      <c r="G88" s="53"/>
      <c r="H88" s="56"/>
      <c r="I88" s="53"/>
      <c r="J88" s="53"/>
      <c r="K88" s="53"/>
    </row>
    <row r="89" spans="1:18" ht="36" customHeight="1">
      <c r="A89" s="55" t="s">
        <v>23</v>
      </c>
      <c r="B89" s="52" t="s">
        <v>406</v>
      </c>
      <c r="C89" s="56">
        <f>D89+E89+F89+G89+H89+K89</f>
        <v>8626</v>
      </c>
      <c r="D89" s="53"/>
      <c r="E89" s="53"/>
      <c r="F89" s="53"/>
      <c r="G89" s="53"/>
      <c r="H89" s="56">
        <f>SUM(I89:J89)</f>
        <v>0</v>
      </c>
      <c r="I89" s="53"/>
      <c r="J89" s="53"/>
      <c r="K89" s="53">
        <v>8626</v>
      </c>
    </row>
    <row r="90" spans="1:18" ht="36" customHeight="1">
      <c r="A90" s="55" t="s">
        <v>48</v>
      </c>
      <c r="B90" s="52" t="s">
        <v>982</v>
      </c>
      <c r="C90" s="56">
        <f>D90+E90+F90+G90+H90+K90</f>
        <v>74443</v>
      </c>
      <c r="D90" s="53"/>
      <c r="E90" s="53"/>
      <c r="F90" s="53"/>
      <c r="G90" s="53"/>
      <c r="H90" s="56">
        <f t="shared" ref="H90:H91" si="8">SUM(I90:J90)</f>
        <v>74443</v>
      </c>
      <c r="I90" s="53">
        <v>72153</v>
      </c>
      <c r="J90" s="53">
        <v>2290</v>
      </c>
      <c r="K90" s="53"/>
    </row>
    <row r="91" spans="1:18" ht="36" customHeight="1">
      <c r="A91" s="57" t="s">
        <v>244</v>
      </c>
      <c r="B91" s="58" t="s">
        <v>407</v>
      </c>
      <c r="C91" s="296">
        <f>SUM(D91:K91)</f>
        <v>0</v>
      </c>
      <c r="D91" s="59"/>
      <c r="E91" s="59"/>
      <c r="F91" s="59"/>
      <c r="G91" s="59"/>
      <c r="H91" s="296">
        <f t="shared" si="8"/>
        <v>0</v>
      </c>
      <c r="I91" s="59"/>
      <c r="J91" s="59"/>
      <c r="K91" s="59"/>
    </row>
    <row r="92" spans="1:18">
      <c r="A92" s="342"/>
    </row>
    <row r="93" spans="1:18">
      <c r="C93" s="194"/>
    </row>
    <row r="94" spans="1:18">
      <c r="C94" s="194"/>
    </row>
    <row r="95" spans="1:18">
      <c r="C95" s="194"/>
    </row>
    <row r="96" spans="1:18">
      <c r="C96" s="194"/>
    </row>
  </sheetData>
  <mergeCells count="13">
    <mergeCell ref="G6:G7"/>
    <mergeCell ref="H6:J6"/>
    <mergeCell ref="K6:K7"/>
    <mergeCell ref="J1:K1"/>
    <mergeCell ref="A3:K3"/>
    <mergeCell ref="A4:K4"/>
    <mergeCell ref="J5:K5"/>
    <mergeCell ref="A6:A7"/>
    <mergeCell ref="B6:B7"/>
    <mergeCell ref="C6:C7"/>
    <mergeCell ref="D6:D7"/>
    <mergeCell ref="E6:E7"/>
    <mergeCell ref="F6:F7"/>
  </mergeCells>
  <phoneticPr fontId="45" type="noConversion"/>
  <pageMargins left="0.64" right="0.24" top="0.54" bottom="0.49" header="0.16" footer="0.2"/>
  <pageSetup paperSize="9" scale="69" fitToHeight="0" orientation="portrait" r:id="rId1"/>
  <headerFooter>
    <oddFooter>&amp;C&amp;"Times New Roman,thường"&amp;14&amp;P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U17"/>
  <sheetViews>
    <sheetView showZeros="0" workbookViewId="0">
      <selection activeCell="A5" sqref="A5"/>
    </sheetView>
  </sheetViews>
  <sheetFormatPr defaultColWidth="9" defaultRowHeight="17.25"/>
  <cols>
    <col min="1" max="1" width="4.21875" style="65" customWidth="1"/>
    <col min="2" max="2" width="22.33203125" style="65" customWidth="1"/>
    <col min="3" max="3" width="9.21875" style="65" customWidth="1"/>
    <col min="4" max="6" width="10.109375" style="65" bestFit="1" customWidth="1"/>
    <col min="7" max="7" width="9.109375" style="65" customWidth="1"/>
    <col min="8" max="8" width="10.109375" style="65" customWidth="1"/>
    <col min="9" max="9" width="8.44140625" style="65" customWidth="1"/>
    <col min="10" max="10" width="8.6640625" style="65" customWidth="1"/>
    <col min="11" max="12" width="10.21875" style="65" bestFit="1" customWidth="1"/>
    <col min="13" max="13" width="13.6640625" style="65" customWidth="1"/>
    <col min="14" max="14" width="15.77734375" style="65" customWidth="1"/>
    <col min="15" max="17" width="8.77734375" style="65" customWidth="1"/>
    <col min="18" max="16384" width="9" style="65"/>
  </cols>
  <sheetData>
    <row r="1" spans="1:21" s="60" customFormat="1" ht="18.75">
      <c r="A1" s="49"/>
      <c r="B1" s="50"/>
      <c r="I1" s="61"/>
      <c r="N1" s="898" t="s">
        <v>351</v>
      </c>
      <c r="O1" s="898"/>
      <c r="P1" s="898"/>
      <c r="Q1" s="201"/>
    </row>
    <row r="2" spans="1:21" s="60" customFormat="1">
      <c r="A2" s="49"/>
    </row>
    <row r="3" spans="1:21" s="62" customFormat="1" ht="17.25" customHeight="1">
      <c r="A3" s="904" t="s">
        <v>971</v>
      </c>
      <c r="B3" s="904"/>
      <c r="C3" s="904"/>
      <c r="D3" s="904"/>
      <c r="E3" s="904"/>
      <c r="F3" s="904"/>
      <c r="G3" s="904"/>
      <c r="H3" s="904"/>
      <c r="I3" s="904"/>
      <c r="J3" s="904"/>
      <c r="K3" s="904"/>
      <c r="L3" s="904"/>
      <c r="M3" s="904"/>
      <c r="N3" s="904"/>
      <c r="O3" s="904"/>
      <c r="P3" s="904"/>
      <c r="Q3" s="202"/>
    </row>
    <row r="4" spans="1:21" s="60" customFormat="1" ht="33.75" customHeight="1">
      <c r="A4" s="905" t="str">
        <f>'15'!A4:G4</f>
        <v>(Kèm theo Nghị quyết số:             /NQ-HĐND ngày         /         /2024 của Hội đồng nhân dân huyện Đăk Glei)</v>
      </c>
      <c r="B4" s="905"/>
      <c r="C4" s="905"/>
      <c r="D4" s="905"/>
      <c r="E4" s="905"/>
      <c r="F4" s="905"/>
      <c r="G4" s="905"/>
      <c r="H4" s="905"/>
      <c r="I4" s="905"/>
      <c r="J4" s="905"/>
      <c r="K4" s="905"/>
      <c r="L4" s="905"/>
      <c r="M4" s="905"/>
      <c r="N4" s="905"/>
      <c r="O4" s="905"/>
      <c r="P4" s="905"/>
      <c r="Q4" s="200"/>
    </row>
    <row r="5" spans="1:21" ht="25.5" customHeight="1">
      <c r="A5" s="63" t="s">
        <v>230</v>
      </c>
      <c r="B5" s="63"/>
      <c r="C5" s="64"/>
      <c r="N5" s="66" t="s">
        <v>0</v>
      </c>
    </row>
    <row r="6" spans="1:21" s="247" customFormat="1">
      <c r="A6" s="906" t="s">
        <v>231</v>
      </c>
      <c r="B6" s="906" t="s">
        <v>28</v>
      </c>
      <c r="C6" s="902" t="s">
        <v>72</v>
      </c>
      <c r="D6" s="902" t="s">
        <v>75</v>
      </c>
      <c r="E6" s="902"/>
      <c r="F6" s="902"/>
      <c r="G6" s="902"/>
      <c r="H6" s="902"/>
      <c r="I6" s="902"/>
      <c r="J6" s="902"/>
      <c r="K6" s="902"/>
      <c r="L6" s="902"/>
      <c r="M6" s="902"/>
      <c r="N6" s="902"/>
      <c r="O6" s="902"/>
      <c r="P6" s="902"/>
      <c r="Q6" s="246"/>
      <c r="T6" s="247" t="s">
        <v>352</v>
      </c>
    </row>
    <row r="7" spans="1:21" s="247" customFormat="1" ht="16.5" customHeight="1">
      <c r="A7" s="906"/>
      <c r="B7" s="906"/>
      <c r="C7" s="902"/>
      <c r="D7" s="902" t="s">
        <v>56</v>
      </c>
      <c r="E7" s="902" t="s">
        <v>57</v>
      </c>
      <c r="F7" s="902" t="s">
        <v>60</v>
      </c>
      <c r="G7" s="902" t="s">
        <v>61</v>
      </c>
      <c r="H7" s="902" t="s">
        <v>232</v>
      </c>
      <c r="I7" s="902" t="s">
        <v>63</v>
      </c>
      <c r="J7" s="902" t="s">
        <v>64</v>
      </c>
      <c r="K7" s="902" t="s">
        <v>65</v>
      </c>
      <c r="L7" s="903" t="s">
        <v>75</v>
      </c>
      <c r="M7" s="903"/>
      <c r="N7" s="902" t="s">
        <v>233</v>
      </c>
      <c r="O7" s="902" t="s">
        <v>67</v>
      </c>
      <c r="P7" s="902" t="s">
        <v>68</v>
      </c>
      <c r="Q7" s="246"/>
    </row>
    <row r="8" spans="1:21" s="247" customFormat="1" ht="15" customHeight="1">
      <c r="A8" s="906"/>
      <c r="B8" s="906"/>
      <c r="C8" s="902"/>
      <c r="D8" s="902"/>
      <c r="E8" s="902"/>
      <c r="F8" s="902"/>
      <c r="G8" s="902"/>
      <c r="H8" s="902"/>
      <c r="I8" s="902"/>
      <c r="J8" s="902"/>
      <c r="K8" s="902"/>
      <c r="L8" s="902" t="s">
        <v>76</v>
      </c>
      <c r="M8" s="902" t="s">
        <v>77</v>
      </c>
      <c r="N8" s="902"/>
      <c r="O8" s="902"/>
      <c r="P8" s="902"/>
      <c r="Q8" s="246"/>
    </row>
    <row r="9" spans="1:21" s="247" customFormat="1" ht="66" customHeight="1">
      <c r="A9" s="906"/>
      <c r="B9" s="906"/>
      <c r="C9" s="902"/>
      <c r="D9" s="902"/>
      <c r="E9" s="902"/>
      <c r="F9" s="902"/>
      <c r="G9" s="902"/>
      <c r="H9" s="902"/>
      <c r="I9" s="902"/>
      <c r="J9" s="902"/>
      <c r="K9" s="902"/>
      <c r="L9" s="902"/>
      <c r="M9" s="902"/>
      <c r="N9" s="902"/>
      <c r="O9" s="902"/>
      <c r="P9" s="902"/>
      <c r="Q9" s="246"/>
    </row>
    <row r="10" spans="1:21">
      <c r="A10" s="99" t="s">
        <v>4</v>
      </c>
      <c r="B10" s="99" t="s">
        <v>5</v>
      </c>
      <c r="C10" s="100">
        <v>1</v>
      </c>
      <c r="D10" s="100">
        <v>2</v>
      </c>
      <c r="E10" s="100">
        <v>3</v>
      </c>
      <c r="F10" s="100">
        <v>4</v>
      </c>
      <c r="G10" s="100">
        <v>5</v>
      </c>
      <c r="H10" s="100">
        <v>6</v>
      </c>
      <c r="I10" s="100">
        <v>7</v>
      </c>
      <c r="J10" s="100">
        <v>8</v>
      </c>
      <c r="K10" s="100">
        <v>9</v>
      </c>
      <c r="L10" s="100">
        <v>10</v>
      </c>
      <c r="M10" s="100">
        <v>11</v>
      </c>
      <c r="N10" s="100">
        <v>12</v>
      </c>
      <c r="O10" s="100">
        <v>13</v>
      </c>
      <c r="P10" s="100">
        <v>13</v>
      </c>
      <c r="Q10" s="243"/>
    </row>
    <row r="11" spans="1:21" s="70" customFormat="1" ht="27" customHeight="1">
      <c r="A11" s="67"/>
      <c r="B11" s="68" t="s">
        <v>72</v>
      </c>
      <c r="C11" s="69">
        <f t="shared" ref="C11:P11" si="0">SUM(C12:C15)</f>
        <v>18280</v>
      </c>
      <c r="D11" s="69">
        <f t="shared" si="0"/>
        <v>2770</v>
      </c>
      <c r="E11" s="69">
        <f t="shared" si="0"/>
        <v>0</v>
      </c>
      <c r="F11" s="69">
        <f t="shared" si="0"/>
        <v>0</v>
      </c>
      <c r="G11" s="69">
        <f t="shared" si="0"/>
        <v>0</v>
      </c>
      <c r="H11" s="69">
        <f t="shared" si="0"/>
        <v>0</v>
      </c>
      <c r="I11" s="69">
        <f t="shared" si="0"/>
        <v>0</v>
      </c>
      <c r="J11" s="69">
        <f t="shared" si="0"/>
        <v>0</v>
      </c>
      <c r="K11" s="69">
        <f t="shared" si="0"/>
        <v>0</v>
      </c>
      <c r="L11" s="69">
        <f t="shared" si="0"/>
        <v>0</v>
      </c>
      <c r="M11" s="69">
        <f t="shared" si="0"/>
        <v>0</v>
      </c>
      <c r="N11" s="69">
        <f t="shared" si="0"/>
        <v>8710</v>
      </c>
      <c r="O11" s="69">
        <f t="shared" si="0"/>
        <v>0</v>
      </c>
      <c r="P11" s="69">
        <f t="shared" si="0"/>
        <v>6800</v>
      </c>
      <c r="Q11" s="244"/>
      <c r="R11" s="70">
        <v>26200</v>
      </c>
      <c r="S11" s="744">
        <f>R11-C11</f>
        <v>7920</v>
      </c>
    </row>
    <row r="12" spans="1:21" ht="39.75" customHeight="1">
      <c r="A12" s="71" t="s">
        <v>87</v>
      </c>
      <c r="B12" s="72" t="s">
        <v>234</v>
      </c>
      <c r="C12" s="73">
        <f>D12+E12+F12+G12+H12+I12+J12+K12+N12+O12+P12</f>
        <v>11480</v>
      </c>
      <c r="D12" s="73">
        <v>2770</v>
      </c>
      <c r="E12" s="73"/>
      <c r="F12" s="73"/>
      <c r="G12" s="73"/>
      <c r="H12" s="73">
        <f>'34'!C19</f>
        <v>0</v>
      </c>
      <c r="I12" s="73"/>
      <c r="J12" s="73"/>
      <c r="K12" s="73"/>
      <c r="L12" s="73"/>
      <c r="M12" s="73"/>
      <c r="N12" s="73">
        <v>8710</v>
      </c>
      <c r="O12" s="73"/>
      <c r="P12" s="73"/>
      <c r="Q12" s="245"/>
      <c r="R12" s="153">
        <f>N11+M11+L11+K11+J11+I11+H11+G11+F11+E11+D11</f>
        <v>11480</v>
      </c>
      <c r="T12" s="65">
        <v>80457</v>
      </c>
      <c r="U12" s="65">
        <v>1084</v>
      </c>
    </row>
    <row r="13" spans="1:21" ht="20.100000000000001" customHeight="1">
      <c r="A13" s="71" t="s">
        <v>88</v>
      </c>
      <c r="B13" s="72" t="s">
        <v>955</v>
      </c>
      <c r="C13" s="73">
        <f t="shared" ref="C13:C14" si="1">D13+E13+F13+G13+H13+I13+J13+K13+N13+O13+P13</f>
        <v>100</v>
      </c>
      <c r="D13" s="73"/>
      <c r="E13" s="73"/>
      <c r="F13" s="73"/>
      <c r="G13" s="73"/>
      <c r="H13" s="73"/>
      <c r="I13" s="73"/>
      <c r="J13" s="73"/>
      <c r="K13" s="73"/>
      <c r="L13" s="73"/>
      <c r="M13" s="73"/>
      <c r="N13" s="73"/>
      <c r="O13" s="73"/>
      <c r="P13" s="73">
        <v>100</v>
      </c>
      <c r="Q13" s="245"/>
      <c r="R13" s="153"/>
    </row>
    <row r="14" spans="1:21" ht="107.25" customHeight="1">
      <c r="A14" s="71" t="s">
        <v>89</v>
      </c>
      <c r="B14" s="72" t="s">
        <v>235</v>
      </c>
      <c r="C14" s="73">
        <f t="shared" si="1"/>
        <v>6700</v>
      </c>
      <c r="D14" s="73"/>
      <c r="E14" s="73"/>
      <c r="F14" s="73"/>
      <c r="G14" s="73"/>
      <c r="H14" s="73"/>
      <c r="I14" s="73"/>
      <c r="J14" s="73"/>
      <c r="K14" s="73"/>
      <c r="L14" s="73"/>
      <c r="M14" s="73"/>
      <c r="N14" s="73"/>
      <c r="O14" s="73"/>
      <c r="P14" s="73">
        <f>100+1500+5100</f>
        <v>6700</v>
      </c>
      <c r="Q14" s="245"/>
      <c r="T14" s="153"/>
    </row>
    <row r="15" spans="1:21">
      <c r="A15" s="74"/>
      <c r="B15" s="75"/>
      <c r="C15" s="76"/>
      <c r="D15" s="76"/>
      <c r="E15" s="76"/>
      <c r="F15" s="76"/>
      <c r="G15" s="76"/>
      <c r="H15" s="76"/>
      <c r="I15" s="76"/>
      <c r="J15" s="76"/>
      <c r="K15" s="76"/>
      <c r="L15" s="76"/>
      <c r="M15" s="76"/>
      <c r="N15" s="76"/>
      <c r="O15" s="76"/>
      <c r="P15" s="76"/>
      <c r="Q15" s="245"/>
      <c r="R15" s="153"/>
      <c r="T15" s="153"/>
    </row>
    <row r="16" spans="1:21">
      <c r="R16" s="153"/>
    </row>
    <row r="17" spans="19:19">
      <c r="S17" s="153">
        <f>R16-S16</f>
        <v>0</v>
      </c>
    </row>
  </sheetData>
  <mergeCells count="21">
    <mergeCell ref="N1:P1"/>
    <mergeCell ref="A3:P3"/>
    <mergeCell ref="A4:P4"/>
    <mergeCell ref="A6:A9"/>
    <mergeCell ref="B6:B9"/>
    <mergeCell ref="C6:C9"/>
    <mergeCell ref="D6:P6"/>
    <mergeCell ref="D7:D9"/>
    <mergeCell ref="E7:E9"/>
    <mergeCell ref="F7:F9"/>
    <mergeCell ref="N7:N9"/>
    <mergeCell ref="P7:P9"/>
    <mergeCell ref="L8:L9"/>
    <mergeCell ref="M8:M9"/>
    <mergeCell ref="G7:G9"/>
    <mergeCell ref="H7:H9"/>
    <mergeCell ref="I7:I9"/>
    <mergeCell ref="J7:J9"/>
    <mergeCell ref="K7:K9"/>
    <mergeCell ref="L7:M7"/>
    <mergeCell ref="O7:O9"/>
  </mergeCells>
  <phoneticPr fontId="45" type="noConversion"/>
  <pageMargins left="0.61" right="0.196850393700787" top="0.47" bottom="0.15748031496063" header="0.2" footer="0.31496062992126"/>
  <pageSetup paperSize="9" scale="76"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S89"/>
  <sheetViews>
    <sheetView showZeros="0" workbookViewId="0">
      <selection activeCell="A5" sqref="A5"/>
    </sheetView>
  </sheetViews>
  <sheetFormatPr defaultColWidth="9" defaultRowHeight="16.5"/>
  <cols>
    <col min="1" max="1" width="5.109375" style="159" customWidth="1"/>
    <col min="2" max="2" width="29" style="159" customWidth="1"/>
    <col min="3" max="3" width="9.88671875" style="159" customWidth="1"/>
    <col min="4" max="4" width="9" style="159"/>
    <col min="5" max="6" width="9.33203125" style="159" customWidth="1"/>
    <col min="7" max="9" width="9" style="159"/>
    <col min="10" max="10" width="10" style="159" customWidth="1"/>
    <col min="11" max="11" width="9" style="159"/>
    <col min="12" max="12" width="9.44140625" style="159" customWidth="1"/>
    <col min="13" max="13" width="9" style="159"/>
    <col min="14" max="14" width="9.21875" style="159" customWidth="1"/>
    <col min="15" max="15" width="13.21875" style="159" customWidth="1"/>
    <col min="16" max="16" width="12.44140625" style="159" customWidth="1"/>
    <col min="17" max="16384" width="9" style="159"/>
  </cols>
  <sheetData>
    <row r="1" spans="1:19" s="156" customFormat="1" ht="18.75">
      <c r="A1" s="154"/>
      <c r="B1" s="155"/>
      <c r="M1" s="157"/>
      <c r="P1" s="910" t="s">
        <v>236</v>
      </c>
      <c r="Q1" s="910"/>
      <c r="R1" s="910"/>
      <c r="S1" s="910"/>
    </row>
    <row r="2" spans="1:19" s="156" customFormat="1" ht="8.25" customHeight="1">
      <c r="A2" s="154"/>
      <c r="B2" s="155"/>
      <c r="C2" s="154"/>
    </row>
    <row r="3" spans="1:19" s="158" customFormat="1" ht="20.25">
      <c r="A3" s="911" t="s">
        <v>973</v>
      </c>
      <c r="B3" s="911"/>
      <c r="C3" s="911"/>
      <c r="D3" s="911"/>
      <c r="E3" s="911"/>
      <c r="F3" s="911"/>
      <c r="G3" s="911"/>
      <c r="H3" s="911"/>
      <c r="I3" s="911"/>
      <c r="J3" s="911"/>
      <c r="K3" s="911"/>
      <c r="L3" s="911"/>
      <c r="M3" s="911"/>
      <c r="N3" s="911"/>
      <c r="O3" s="911"/>
      <c r="P3" s="911"/>
      <c r="Q3" s="911"/>
      <c r="R3" s="911"/>
      <c r="S3" s="911"/>
    </row>
    <row r="4" spans="1:19" s="158" customFormat="1" ht="25.5" customHeight="1">
      <c r="A4" s="912" t="str">
        <f>'15'!A4:G4</f>
        <v>(Kèm theo Nghị quyết số:             /NQ-HĐND ngày         /         /2024 của Hội đồng nhân dân huyện Đăk Glei)</v>
      </c>
      <c r="B4" s="912"/>
      <c r="C4" s="912"/>
      <c r="D4" s="912"/>
      <c r="E4" s="912"/>
      <c r="F4" s="912"/>
      <c r="G4" s="912"/>
      <c r="H4" s="912"/>
      <c r="I4" s="912"/>
      <c r="J4" s="912"/>
      <c r="K4" s="912"/>
      <c r="L4" s="912"/>
      <c r="M4" s="912"/>
      <c r="N4" s="912"/>
      <c r="O4" s="912"/>
      <c r="P4" s="912"/>
      <c r="Q4" s="912"/>
      <c r="R4" s="912"/>
      <c r="S4" s="912"/>
    </row>
    <row r="5" spans="1:19" ht="9.75" customHeight="1"/>
    <row r="6" spans="1:19" ht="17.25">
      <c r="A6" s="156"/>
      <c r="B6" s="156"/>
      <c r="C6" s="156"/>
      <c r="D6" s="156"/>
      <c r="E6" s="156"/>
      <c r="F6" s="156"/>
      <c r="G6" s="156"/>
      <c r="H6" s="156"/>
      <c r="I6" s="156"/>
      <c r="J6" s="156"/>
      <c r="K6" s="156"/>
      <c r="L6" s="156"/>
      <c r="M6" s="156"/>
      <c r="N6" s="156"/>
      <c r="O6" s="156"/>
      <c r="P6" s="913" t="s">
        <v>0</v>
      </c>
      <c r="Q6" s="913"/>
      <c r="R6" s="913"/>
      <c r="S6" s="913"/>
    </row>
    <row r="7" spans="1:19" ht="22.5" customHeight="1">
      <c r="A7" s="907" t="s">
        <v>79</v>
      </c>
      <c r="B7" s="907" t="s">
        <v>28</v>
      </c>
      <c r="C7" s="907" t="s">
        <v>72</v>
      </c>
      <c r="D7" s="907" t="s">
        <v>75</v>
      </c>
      <c r="E7" s="907"/>
      <c r="F7" s="907"/>
      <c r="G7" s="907"/>
      <c r="H7" s="907"/>
      <c r="I7" s="907"/>
      <c r="J7" s="907"/>
      <c r="K7" s="907"/>
      <c r="L7" s="907"/>
      <c r="M7" s="907"/>
      <c r="N7" s="907"/>
      <c r="O7" s="907"/>
      <c r="P7" s="907"/>
      <c r="Q7" s="907"/>
      <c r="R7" s="907"/>
      <c r="S7" s="907"/>
    </row>
    <row r="8" spans="1:19" ht="18">
      <c r="A8" s="907"/>
      <c r="B8" s="907"/>
      <c r="C8" s="907"/>
      <c r="D8" s="907" t="s">
        <v>56</v>
      </c>
      <c r="E8" s="907" t="s">
        <v>57</v>
      </c>
      <c r="F8" s="908" t="s">
        <v>433</v>
      </c>
      <c r="G8" s="907" t="s">
        <v>483</v>
      </c>
      <c r="H8" s="908" t="s">
        <v>484</v>
      </c>
      <c r="I8" s="907" t="s">
        <v>61</v>
      </c>
      <c r="J8" s="907" t="s">
        <v>62</v>
      </c>
      <c r="K8" s="907" t="s">
        <v>63</v>
      </c>
      <c r="L8" s="907" t="s">
        <v>64</v>
      </c>
      <c r="M8" s="907" t="s">
        <v>65</v>
      </c>
      <c r="N8" s="914" t="s">
        <v>75</v>
      </c>
      <c r="O8" s="914"/>
      <c r="P8" s="907" t="s">
        <v>237</v>
      </c>
      <c r="Q8" s="907" t="s">
        <v>67</v>
      </c>
      <c r="R8" s="908" t="s">
        <v>440</v>
      </c>
      <c r="S8" s="907" t="s">
        <v>69</v>
      </c>
    </row>
    <row r="9" spans="1:19" ht="93" customHeight="1">
      <c r="A9" s="907"/>
      <c r="B9" s="907"/>
      <c r="C9" s="907"/>
      <c r="D9" s="907"/>
      <c r="E9" s="907"/>
      <c r="F9" s="909"/>
      <c r="G9" s="907"/>
      <c r="H9" s="909"/>
      <c r="I9" s="907"/>
      <c r="J9" s="907"/>
      <c r="K9" s="907"/>
      <c r="L9" s="907"/>
      <c r="M9" s="907"/>
      <c r="N9" s="248" t="s">
        <v>76</v>
      </c>
      <c r="O9" s="248" t="s">
        <v>77</v>
      </c>
      <c r="P9" s="907"/>
      <c r="Q9" s="907"/>
      <c r="R9" s="909"/>
      <c r="S9" s="907"/>
    </row>
    <row r="10" spans="1:19" ht="17.25">
      <c r="A10" s="160" t="s">
        <v>4</v>
      </c>
      <c r="B10" s="160" t="s">
        <v>5</v>
      </c>
      <c r="C10" s="160">
        <v>1</v>
      </c>
      <c r="D10" s="160">
        <v>2</v>
      </c>
      <c r="E10" s="160">
        <v>3</v>
      </c>
      <c r="F10" s="160">
        <v>3</v>
      </c>
      <c r="G10" s="160">
        <v>3</v>
      </c>
      <c r="H10" s="160">
        <v>3</v>
      </c>
      <c r="I10" s="160">
        <v>3</v>
      </c>
      <c r="J10" s="160">
        <v>3</v>
      </c>
      <c r="K10" s="160">
        <v>3</v>
      </c>
      <c r="L10" s="160">
        <v>3</v>
      </c>
      <c r="M10" s="160">
        <v>3</v>
      </c>
      <c r="N10" s="160">
        <v>3</v>
      </c>
      <c r="O10" s="160">
        <v>3</v>
      </c>
      <c r="P10" s="160">
        <v>3</v>
      </c>
      <c r="Q10" s="160">
        <v>3</v>
      </c>
      <c r="R10" s="160">
        <v>3</v>
      </c>
      <c r="S10" s="160">
        <v>3</v>
      </c>
    </row>
    <row r="11" spans="1:19" ht="24" customHeight="1">
      <c r="A11" s="161"/>
      <c r="B11" s="161" t="s">
        <v>30</v>
      </c>
      <c r="C11" s="162">
        <f t="shared" ref="C11:S11" si="0">SUM(C12:C81)</f>
        <v>499773</v>
      </c>
      <c r="D11" s="162">
        <f t="shared" si="0"/>
        <v>336411</v>
      </c>
      <c r="E11" s="162">
        <f t="shared" si="0"/>
        <v>300</v>
      </c>
      <c r="F11" s="162">
        <f t="shared" si="0"/>
        <v>42091</v>
      </c>
      <c r="G11" s="162">
        <f t="shared" si="0"/>
        <v>5386</v>
      </c>
      <c r="H11" s="162">
        <f t="shared" si="0"/>
        <v>2585</v>
      </c>
      <c r="I11" s="162">
        <f t="shared" si="0"/>
        <v>2387</v>
      </c>
      <c r="J11" s="162">
        <f t="shared" si="0"/>
        <v>2602</v>
      </c>
      <c r="K11" s="162">
        <f t="shared" si="0"/>
        <v>500</v>
      </c>
      <c r="L11" s="162">
        <f t="shared" si="0"/>
        <v>9455</v>
      </c>
      <c r="M11" s="162">
        <f t="shared" si="0"/>
        <v>15773</v>
      </c>
      <c r="N11" s="162">
        <f t="shared" si="0"/>
        <v>2350</v>
      </c>
      <c r="O11" s="162">
        <f t="shared" si="0"/>
        <v>3681</v>
      </c>
      <c r="P11" s="162">
        <f t="shared" si="0"/>
        <v>49015</v>
      </c>
      <c r="Q11" s="162">
        <f t="shared" si="0"/>
        <v>24045</v>
      </c>
      <c r="R11" s="162">
        <f t="shared" si="0"/>
        <v>3494</v>
      </c>
      <c r="S11" s="162">
        <f t="shared" si="0"/>
        <v>5729</v>
      </c>
    </row>
    <row r="12" spans="1:19" ht="20.100000000000001" customHeight="1">
      <c r="A12" s="163" t="s">
        <v>87</v>
      </c>
      <c r="B12" s="164" t="s">
        <v>119</v>
      </c>
      <c r="C12" s="165">
        <f t="shared" ref="C12:C35" si="1">SUM(D12:S12)-N12-O12</f>
        <v>11004</v>
      </c>
      <c r="D12" s="165"/>
      <c r="E12" s="165"/>
      <c r="F12" s="165"/>
      <c r="G12" s="165">
        <f>69</f>
        <v>69</v>
      </c>
      <c r="H12" s="165"/>
      <c r="I12" s="165"/>
      <c r="J12" s="165"/>
      <c r="K12" s="165"/>
      <c r="L12" s="165"/>
      <c r="M12" s="165"/>
      <c r="N12" s="165"/>
      <c r="O12" s="165"/>
      <c r="P12" s="165">
        <v>8515</v>
      </c>
      <c r="Q12" s="165">
        <v>336</v>
      </c>
      <c r="R12" s="165">
        <v>2084</v>
      </c>
      <c r="S12" s="165"/>
    </row>
    <row r="13" spans="1:19" ht="39.950000000000003" customHeight="1">
      <c r="A13" s="163" t="s">
        <v>88</v>
      </c>
      <c r="B13" s="164" t="s">
        <v>120</v>
      </c>
      <c r="C13" s="165">
        <f t="shared" si="1"/>
        <v>3035</v>
      </c>
      <c r="D13" s="165"/>
      <c r="E13" s="165"/>
      <c r="F13" s="165"/>
      <c r="G13" s="165"/>
      <c r="H13" s="165"/>
      <c r="I13" s="165"/>
      <c r="J13" s="165"/>
      <c r="K13" s="165"/>
      <c r="L13" s="165"/>
      <c r="M13" s="165">
        <v>1368</v>
      </c>
      <c r="N13" s="165"/>
      <c r="O13" s="165">
        <v>1318</v>
      </c>
      <c r="P13" s="165">
        <v>1637</v>
      </c>
      <c r="Q13" s="165"/>
      <c r="R13" s="165">
        <v>30</v>
      </c>
      <c r="S13" s="165"/>
    </row>
    <row r="14" spans="1:19" ht="20.100000000000001" customHeight="1">
      <c r="A14" s="163" t="s">
        <v>89</v>
      </c>
      <c r="B14" s="164" t="s">
        <v>121</v>
      </c>
      <c r="C14" s="165">
        <f t="shared" si="1"/>
        <v>1052</v>
      </c>
      <c r="D14" s="165"/>
      <c r="E14" s="165"/>
      <c r="F14" s="165"/>
      <c r="G14" s="165"/>
      <c r="H14" s="165"/>
      <c r="I14" s="165"/>
      <c r="J14" s="165"/>
      <c r="K14" s="165"/>
      <c r="L14" s="165"/>
      <c r="M14" s="165"/>
      <c r="N14" s="165"/>
      <c r="O14" s="165"/>
      <c r="P14" s="165">
        <v>1052</v>
      </c>
      <c r="Q14" s="165"/>
      <c r="R14" s="165"/>
      <c r="S14" s="165"/>
    </row>
    <row r="15" spans="1:19" ht="20.100000000000001" customHeight="1">
      <c r="A15" s="163" t="s">
        <v>90</v>
      </c>
      <c r="B15" s="164" t="s">
        <v>122</v>
      </c>
      <c r="C15" s="165">
        <f t="shared" si="1"/>
        <v>6418</v>
      </c>
      <c r="D15" s="165"/>
      <c r="E15" s="165">
        <v>300</v>
      </c>
      <c r="F15" s="165"/>
      <c r="G15" s="165"/>
      <c r="H15" s="165"/>
      <c r="I15" s="165"/>
      <c r="J15" s="165"/>
      <c r="K15" s="165"/>
      <c r="L15" s="165">
        <v>1400</v>
      </c>
      <c r="M15" s="165">
        <f>3350+150</f>
        <v>3500</v>
      </c>
      <c r="N15" s="165">
        <f>850+1500</f>
        <v>2350</v>
      </c>
      <c r="O15" s="165"/>
      <c r="P15" s="165">
        <v>1218</v>
      </c>
      <c r="Q15" s="165"/>
      <c r="R15" s="165"/>
      <c r="S15" s="165"/>
    </row>
    <row r="16" spans="1:19" ht="20.100000000000001" customHeight="1">
      <c r="A16" s="163" t="s">
        <v>91</v>
      </c>
      <c r="B16" s="164" t="s">
        <v>123</v>
      </c>
      <c r="C16" s="165">
        <f t="shared" si="1"/>
        <v>2573</v>
      </c>
      <c r="D16" s="165"/>
      <c r="E16" s="165"/>
      <c r="F16" s="165"/>
      <c r="G16" s="165"/>
      <c r="H16" s="165"/>
      <c r="I16" s="165"/>
      <c r="J16" s="165"/>
      <c r="K16" s="165"/>
      <c r="L16" s="165"/>
      <c r="M16" s="165"/>
      <c r="N16" s="165"/>
      <c r="O16" s="165"/>
      <c r="P16" s="165">
        <v>2273</v>
      </c>
      <c r="Q16" s="165"/>
      <c r="R16" s="165"/>
      <c r="S16" s="165">
        <v>300</v>
      </c>
    </row>
    <row r="17" spans="1:19" ht="20.100000000000001" customHeight="1">
      <c r="A17" s="163" t="s">
        <v>92</v>
      </c>
      <c r="B17" s="164" t="s">
        <v>124</v>
      </c>
      <c r="C17" s="165">
        <f t="shared" si="1"/>
        <v>1316</v>
      </c>
      <c r="D17" s="165"/>
      <c r="E17" s="165"/>
      <c r="F17" s="165"/>
      <c r="G17" s="165">
        <v>150</v>
      </c>
      <c r="H17" s="165"/>
      <c r="I17" s="165"/>
      <c r="J17" s="165"/>
      <c r="K17" s="165"/>
      <c r="L17" s="165"/>
      <c r="M17" s="165"/>
      <c r="N17" s="165"/>
      <c r="O17" s="165"/>
      <c r="P17" s="165">
        <v>1166</v>
      </c>
      <c r="Q17" s="165"/>
      <c r="R17" s="165"/>
      <c r="S17" s="165"/>
    </row>
    <row r="18" spans="1:19" ht="20.100000000000001" customHeight="1">
      <c r="A18" s="163" t="s">
        <v>93</v>
      </c>
      <c r="B18" s="164" t="s">
        <v>125</v>
      </c>
      <c r="C18" s="165">
        <f t="shared" si="1"/>
        <v>1137</v>
      </c>
      <c r="D18" s="165"/>
      <c r="E18" s="165"/>
      <c r="F18" s="165"/>
      <c r="G18" s="165"/>
      <c r="H18" s="165"/>
      <c r="I18" s="165"/>
      <c r="J18" s="165"/>
      <c r="K18" s="165"/>
      <c r="L18" s="165"/>
      <c r="M18" s="165"/>
      <c r="N18" s="165"/>
      <c r="O18" s="165"/>
      <c r="P18" s="165">
        <v>925</v>
      </c>
      <c r="Q18" s="165">
        <f>205+7</f>
        <v>212</v>
      </c>
      <c r="R18" s="165"/>
      <c r="S18" s="165"/>
    </row>
    <row r="19" spans="1:19" ht="20.100000000000001" customHeight="1">
      <c r="A19" s="163" t="s">
        <v>94</v>
      </c>
      <c r="B19" s="164" t="s">
        <v>126</v>
      </c>
      <c r="C19" s="165">
        <f t="shared" si="1"/>
        <v>3886</v>
      </c>
      <c r="D19" s="165">
        <v>1000</v>
      </c>
      <c r="E19" s="165"/>
      <c r="F19" s="165"/>
      <c r="G19" s="165"/>
      <c r="H19" s="165">
        <v>150</v>
      </c>
      <c r="I19" s="165"/>
      <c r="J19" s="165"/>
      <c r="K19" s="165"/>
      <c r="L19" s="165"/>
      <c r="M19" s="165"/>
      <c r="N19" s="165"/>
      <c r="O19" s="165"/>
      <c r="P19" s="165">
        <v>2251</v>
      </c>
      <c r="Q19" s="165">
        <v>35</v>
      </c>
      <c r="R19" s="165"/>
      <c r="S19" s="165">
        <v>450</v>
      </c>
    </row>
    <row r="20" spans="1:19" ht="20.100000000000001" customHeight="1">
      <c r="A20" s="163" t="s">
        <v>95</v>
      </c>
      <c r="B20" s="164" t="s">
        <v>127</v>
      </c>
      <c r="C20" s="165">
        <f t="shared" si="1"/>
        <v>1327</v>
      </c>
      <c r="D20" s="165"/>
      <c r="E20" s="165"/>
      <c r="F20" s="165"/>
      <c r="G20" s="165"/>
      <c r="H20" s="165"/>
      <c r="I20" s="165">
        <v>132</v>
      </c>
      <c r="J20" s="165"/>
      <c r="K20" s="165"/>
      <c r="L20" s="165"/>
      <c r="M20" s="165"/>
      <c r="N20" s="165"/>
      <c r="O20" s="165"/>
      <c r="P20" s="165">
        <v>1195</v>
      </c>
      <c r="Q20" s="165"/>
      <c r="R20" s="165"/>
      <c r="S20" s="165"/>
    </row>
    <row r="21" spans="1:19" ht="20.100000000000001" customHeight="1">
      <c r="A21" s="163" t="s">
        <v>96</v>
      </c>
      <c r="B21" s="164" t="s">
        <v>128</v>
      </c>
      <c r="C21" s="165">
        <f t="shared" si="1"/>
        <v>1637</v>
      </c>
      <c r="D21" s="165"/>
      <c r="E21" s="165"/>
      <c r="F21" s="165"/>
      <c r="G21" s="165"/>
      <c r="H21" s="165"/>
      <c r="I21" s="165"/>
      <c r="J21" s="165"/>
      <c r="K21" s="165"/>
      <c r="L21" s="165"/>
      <c r="M21" s="165"/>
      <c r="N21" s="165"/>
      <c r="O21" s="165"/>
      <c r="P21" s="165">
        <v>1637</v>
      </c>
      <c r="Q21" s="165"/>
      <c r="R21" s="165"/>
      <c r="S21" s="165"/>
    </row>
    <row r="22" spans="1:19" ht="20.100000000000001" customHeight="1">
      <c r="A22" s="163" t="s">
        <v>97</v>
      </c>
      <c r="B22" s="164" t="s">
        <v>129</v>
      </c>
      <c r="C22" s="165">
        <f t="shared" si="1"/>
        <v>24869</v>
      </c>
      <c r="D22" s="165">
        <v>23300</v>
      </c>
      <c r="E22" s="165"/>
      <c r="F22" s="165"/>
      <c r="G22" s="165"/>
      <c r="H22" s="165"/>
      <c r="I22" s="165"/>
      <c r="J22" s="165"/>
      <c r="K22" s="165"/>
      <c r="L22" s="165"/>
      <c r="M22" s="165"/>
      <c r="N22" s="165"/>
      <c r="O22" s="165"/>
      <c r="P22" s="165">
        <v>1269</v>
      </c>
      <c r="Q22" s="165"/>
      <c r="R22" s="165"/>
      <c r="S22" s="165">
        <v>300</v>
      </c>
    </row>
    <row r="23" spans="1:19" ht="39.950000000000003" customHeight="1">
      <c r="A23" s="163" t="s">
        <v>98</v>
      </c>
      <c r="B23" s="164" t="s">
        <v>130</v>
      </c>
      <c r="C23" s="165">
        <f t="shared" si="1"/>
        <v>21233</v>
      </c>
      <c r="D23" s="165"/>
      <c r="E23" s="165"/>
      <c r="F23" s="165">
        <f>774-172</f>
        <v>602</v>
      </c>
      <c r="G23" s="165"/>
      <c r="H23" s="165"/>
      <c r="I23" s="165"/>
      <c r="J23" s="165"/>
      <c r="K23" s="165"/>
      <c r="L23" s="165"/>
      <c r="M23" s="165"/>
      <c r="N23" s="165"/>
      <c r="O23" s="165"/>
      <c r="P23" s="165">
        <v>1760</v>
      </c>
      <c r="Q23" s="165">
        <f>19500-629</f>
        <v>18871</v>
      </c>
      <c r="R23" s="165"/>
      <c r="S23" s="165"/>
    </row>
    <row r="24" spans="1:19" ht="39.950000000000003" customHeight="1">
      <c r="A24" s="163" t="s">
        <v>99</v>
      </c>
      <c r="B24" s="164" t="s">
        <v>131</v>
      </c>
      <c r="C24" s="165">
        <f t="shared" si="1"/>
        <v>3215</v>
      </c>
      <c r="D24" s="165"/>
      <c r="E24" s="165"/>
      <c r="F24" s="165"/>
      <c r="G24" s="165"/>
      <c r="H24" s="165"/>
      <c r="I24" s="165"/>
      <c r="J24" s="165"/>
      <c r="K24" s="165"/>
      <c r="L24" s="165">
        <v>55</v>
      </c>
      <c r="M24" s="165">
        <v>1703</v>
      </c>
      <c r="N24" s="165"/>
      <c r="O24" s="165">
        <v>1500</v>
      </c>
      <c r="P24" s="165">
        <v>1427</v>
      </c>
      <c r="Q24" s="165"/>
      <c r="R24" s="165">
        <v>30</v>
      </c>
      <c r="S24" s="165"/>
    </row>
    <row r="25" spans="1:19" ht="20.100000000000001" customHeight="1">
      <c r="A25" s="163" t="s">
        <v>100</v>
      </c>
      <c r="B25" s="164" t="s">
        <v>132</v>
      </c>
      <c r="C25" s="165">
        <f t="shared" si="1"/>
        <v>40</v>
      </c>
      <c r="D25" s="165"/>
      <c r="E25" s="165"/>
      <c r="F25" s="165"/>
      <c r="G25" s="165"/>
      <c r="H25" s="165"/>
      <c r="I25" s="165"/>
      <c r="J25" s="165"/>
      <c r="K25" s="165"/>
      <c r="L25" s="165"/>
      <c r="M25" s="165"/>
      <c r="N25" s="165"/>
      <c r="O25" s="165"/>
      <c r="P25" s="165">
        <v>40</v>
      </c>
      <c r="Q25" s="165"/>
      <c r="R25" s="165"/>
      <c r="S25" s="165"/>
    </row>
    <row r="26" spans="1:19" ht="20.100000000000001" customHeight="1">
      <c r="A26" s="163" t="s">
        <v>133</v>
      </c>
      <c r="B26" s="164" t="s">
        <v>134</v>
      </c>
      <c r="C26" s="165">
        <f t="shared" si="1"/>
        <v>16791</v>
      </c>
      <c r="D26" s="165"/>
      <c r="E26" s="165"/>
      <c r="F26" s="165"/>
      <c r="G26" s="165">
        <f>42</f>
        <v>42</v>
      </c>
      <c r="H26" s="165">
        <v>752</v>
      </c>
      <c r="I26" s="165"/>
      <c r="J26" s="165"/>
      <c r="K26" s="165"/>
      <c r="L26" s="165"/>
      <c r="M26" s="165"/>
      <c r="N26" s="165"/>
      <c r="O26" s="165"/>
      <c r="P26" s="165">
        <v>15997</v>
      </c>
      <c r="Q26" s="165"/>
      <c r="R26" s="165"/>
      <c r="S26" s="165"/>
    </row>
    <row r="27" spans="1:19" ht="20.100000000000001" customHeight="1">
      <c r="A27" s="163" t="s">
        <v>135</v>
      </c>
      <c r="B27" s="164" t="s">
        <v>136</v>
      </c>
      <c r="C27" s="165">
        <f t="shared" si="1"/>
        <v>3270</v>
      </c>
      <c r="D27" s="165"/>
      <c r="E27" s="165"/>
      <c r="F27" s="165"/>
      <c r="G27" s="165"/>
      <c r="H27" s="165"/>
      <c r="I27" s="165"/>
      <c r="J27" s="165"/>
      <c r="K27" s="165"/>
      <c r="L27" s="165"/>
      <c r="M27" s="165"/>
      <c r="N27" s="165"/>
      <c r="O27" s="165"/>
      <c r="P27" s="165">
        <v>1774</v>
      </c>
      <c r="Q27" s="165">
        <f>480+1016</f>
        <v>1496</v>
      </c>
      <c r="R27" s="165"/>
      <c r="S27" s="165"/>
    </row>
    <row r="28" spans="1:19" ht="20.100000000000001" customHeight="1">
      <c r="A28" s="163" t="s">
        <v>137</v>
      </c>
      <c r="B28" s="164" t="s">
        <v>138</v>
      </c>
      <c r="C28" s="165">
        <f t="shared" si="1"/>
        <v>2093</v>
      </c>
      <c r="D28" s="165"/>
      <c r="E28" s="165"/>
      <c r="F28" s="165"/>
      <c r="G28" s="165"/>
      <c r="H28" s="165"/>
      <c r="I28" s="165"/>
      <c r="J28" s="165"/>
      <c r="K28" s="165"/>
      <c r="L28" s="165"/>
      <c r="M28" s="165"/>
      <c r="N28" s="165"/>
      <c r="O28" s="165"/>
      <c r="P28" s="165">
        <v>2093</v>
      </c>
      <c r="Q28" s="165"/>
      <c r="R28" s="165"/>
      <c r="S28" s="165"/>
    </row>
    <row r="29" spans="1:19" ht="20.100000000000001" customHeight="1">
      <c r="A29" s="163" t="s">
        <v>139</v>
      </c>
      <c r="B29" s="164" t="s">
        <v>140</v>
      </c>
      <c r="C29" s="165">
        <f t="shared" si="1"/>
        <v>1475</v>
      </c>
      <c r="D29" s="165"/>
      <c r="E29" s="165"/>
      <c r="F29" s="165"/>
      <c r="G29" s="165"/>
      <c r="H29" s="165"/>
      <c r="I29" s="165"/>
      <c r="J29" s="165"/>
      <c r="K29" s="165"/>
      <c r="L29" s="165"/>
      <c r="M29" s="165"/>
      <c r="N29" s="165"/>
      <c r="O29" s="165"/>
      <c r="P29" s="165">
        <v>1380</v>
      </c>
      <c r="Q29" s="165">
        <v>95</v>
      </c>
      <c r="R29" s="165"/>
      <c r="S29" s="165"/>
    </row>
    <row r="30" spans="1:19" ht="20.100000000000001" customHeight="1">
      <c r="A30" s="163" t="s">
        <v>141</v>
      </c>
      <c r="B30" s="164" t="s">
        <v>142</v>
      </c>
      <c r="C30" s="165">
        <f t="shared" si="1"/>
        <v>1271</v>
      </c>
      <c r="D30" s="165"/>
      <c r="E30" s="165"/>
      <c r="F30" s="165"/>
      <c r="G30" s="165"/>
      <c r="H30" s="165"/>
      <c r="I30" s="165"/>
      <c r="J30" s="165"/>
      <c r="K30" s="165"/>
      <c r="L30" s="165"/>
      <c r="M30" s="165"/>
      <c r="N30" s="165"/>
      <c r="O30" s="165"/>
      <c r="P30" s="165">
        <v>1271</v>
      </c>
      <c r="Q30" s="165"/>
      <c r="R30" s="165"/>
      <c r="S30" s="165"/>
    </row>
    <row r="31" spans="1:19" ht="20.100000000000001" customHeight="1">
      <c r="A31" s="163" t="s">
        <v>143</v>
      </c>
      <c r="B31" s="164" t="s">
        <v>144</v>
      </c>
      <c r="C31" s="165">
        <f t="shared" si="1"/>
        <v>1102</v>
      </c>
      <c r="D31" s="165"/>
      <c r="E31" s="165"/>
      <c r="F31" s="165"/>
      <c r="G31" s="165"/>
      <c r="H31" s="165"/>
      <c r="I31" s="165"/>
      <c r="J31" s="165"/>
      <c r="K31" s="165"/>
      <c r="L31" s="165"/>
      <c r="M31" s="165"/>
      <c r="N31" s="165"/>
      <c r="O31" s="165"/>
      <c r="P31" s="165">
        <v>1102</v>
      </c>
      <c r="Q31" s="165"/>
      <c r="R31" s="165"/>
      <c r="S31" s="165"/>
    </row>
    <row r="32" spans="1:19" ht="20.100000000000001" customHeight="1">
      <c r="A32" s="163" t="s">
        <v>145</v>
      </c>
      <c r="B32" s="164" t="s">
        <v>147</v>
      </c>
      <c r="C32" s="165">
        <f t="shared" si="1"/>
        <v>320</v>
      </c>
      <c r="D32" s="165"/>
      <c r="E32" s="165"/>
      <c r="F32" s="165"/>
      <c r="G32" s="165"/>
      <c r="H32" s="165"/>
      <c r="I32" s="165"/>
      <c r="J32" s="165"/>
      <c r="K32" s="165"/>
      <c r="L32" s="165"/>
      <c r="M32" s="165"/>
      <c r="N32" s="165"/>
      <c r="O32" s="165"/>
      <c r="P32" s="165"/>
      <c r="Q32" s="165"/>
      <c r="R32" s="165"/>
      <c r="S32" s="165">
        <v>320</v>
      </c>
    </row>
    <row r="33" spans="1:19" ht="20.100000000000001" customHeight="1">
      <c r="A33" s="163" t="s">
        <v>146</v>
      </c>
      <c r="B33" s="166" t="s">
        <v>149</v>
      </c>
      <c r="C33" s="165">
        <f t="shared" si="1"/>
        <v>285</v>
      </c>
      <c r="D33" s="165"/>
      <c r="E33" s="165"/>
      <c r="F33" s="165"/>
      <c r="G33" s="165"/>
      <c r="H33" s="165"/>
      <c r="I33" s="165"/>
      <c r="J33" s="165"/>
      <c r="K33" s="165"/>
      <c r="L33" s="165"/>
      <c r="M33" s="165"/>
      <c r="N33" s="165"/>
      <c r="O33" s="165"/>
      <c r="P33" s="165"/>
      <c r="Q33" s="165"/>
      <c r="R33" s="165"/>
      <c r="S33" s="165">
        <v>285</v>
      </c>
    </row>
    <row r="34" spans="1:19" ht="39.950000000000003" customHeight="1">
      <c r="A34" s="163" t="s">
        <v>148</v>
      </c>
      <c r="B34" s="166" t="s">
        <v>151</v>
      </c>
      <c r="C34" s="165">
        <f t="shared" si="1"/>
        <v>305</v>
      </c>
      <c r="D34" s="165"/>
      <c r="E34" s="165"/>
      <c r="F34" s="165"/>
      <c r="G34" s="165"/>
      <c r="H34" s="165"/>
      <c r="I34" s="165"/>
      <c r="J34" s="165"/>
      <c r="K34" s="165"/>
      <c r="L34" s="165"/>
      <c r="M34" s="165"/>
      <c r="N34" s="165"/>
      <c r="O34" s="165"/>
      <c r="P34" s="165"/>
      <c r="Q34" s="165"/>
      <c r="R34" s="165"/>
      <c r="S34" s="165">
        <v>305</v>
      </c>
    </row>
    <row r="35" spans="1:19" ht="20.100000000000001" customHeight="1">
      <c r="A35" s="163" t="s">
        <v>150</v>
      </c>
      <c r="B35" s="166" t="s">
        <v>153</v>
      </c>
      <c r="C35" s="165">
        <f t="shared" si="1"/>
        <v>11</v>
      </c>
      <c r="D35" s="165"/>
      <c r="E35" s="165"/>
      <c r="F35" s="165"/>
      <c r="G35" s="165"/>
      <c r="H35" s="165"/>
      <c r="I35" s="165"/>
      <c r="J35" s="165"/>
      <c r="K35" s="165"/>
      <c r="L35" s="165"/>
      <c r="M35" s="165"/>
      <c r="N35" s="165"/>
      <c r="O35" s="165"/>
      <c r="P35" s="165"/>
      <c r="Q35" s="165"/>
      <c r="R35" s="165"/>
      <c r="S35" s="165">
        <v>11</v>
      </c>
    </row>
    <row r="36" spans="1:19" ht="39.950000000000003" customHeight="1">
      <c r="A36" s="163" t="s">
        <v>152</v>
      </c>
      <c r="B36" s="166" t="s">
        <v>155</v>
      </c>
      <c r="C36" s="165">
        <f t="shared" ref="C36:C79" si="2">SUM(D36:S36)-N36-O36</f>
        <v>255</v>
      </c>
      <c r="D36" s="165"/>
      <c r="E36" s="165"/>
      <c r="F36" s="165"/>
      <c r="G36" s="165"/>
      <c r="H36" s="165"/>
      <c r="I36" s="165"/>
      <c r="J36" s="165"/>
      <c r="K36" s="165"/>
      <c r="L36" s="165"/>
      <c r="M36" s="165"/>
      <c r="N36" s="165"/>
      <c r="O36" s="165"/>
      <c r="P36" s="165"/>
      <c r="Q36" s="165"/>
      <c r="R36" s="165"/>
      <c r="S36" s="165">
        <v>255</v>
      </c>
    </row>
    <row r="37" spans="1:19" ht="39.950000000000003" customHeight="1">
      <c r="A37" s="163" t="s">
        <v>154</v>
      </c>
      <c r="B37" s="164" t="s">
        <v>157</v>
      </c>
      <c r="C37" s="165">
        <f t="shared" si="2"/>
        <v>5357</v>
      </c>
      <c r="D37" s="165"/>
      <c r="E37" s="165"/>
      <c r="F37" s="165"/>
      <c r="G37" s="165"/>
      <c r="H37" s="165"/>
      <c r="I37" s="165">
        <v>2255</v>
      </c>
      <c r="J37" s="165">
        <v>2602</v>
      </c>
      <c r="K37" s="165">
        <v>500</v>
      </c>
      <c r="L37" s="165"/>
      <c r="M37" s="165"/>
      <c r="N37" s="165"/>
      <c r="O37" s="165"/>
      <c r="P37" s="165"/>
      <c r="Q37" s="165"/>
      <c r="R37" s="165"/>
      <c r="S37" s="165"/>
    </row>
    <row r="38" spans="1:19" ht="39.950000000000003" customHeight="1">
      <c r="A38" s="163" t="s">
        <v>156</v>
      </c>
      <c r="B38" s="164" t="s">
        <v>159</v>
      </c>
      <c r="C38" s="165">
        <f t="shared" si="2"/>
        <v>2053</v>
      </c>
      <c r="D38" s="165"/>
      <c r="E38" s="165"/>
      <c r="F38" s="165"/>
      <c r="G38" s="165"/>
      <c r="H38" s="165"/>
      <c r="I38" s="165"/>
      <c r="J38" s="165"/>
      <c r="K38" s="165"/>
      <c r="L38" s="165"/>
      <c r="M38" s="165">
        <v>2053</v>
      </c>
      <c r="N38" s="165"/>
      <c r="O38" s="165">
        <v>680</v>
      </c>
      <c r="P38" s="165"/>
      <c r="Q38" s="165"/>
      <c r="R38" s="165"/>
      <c r="S38" s="165"/>
    </row>
    <row r="39" spans="1:19" ht="20.100000000000001" customHeight="1">
      <c r="A39" s="163" t="s">
        <v>158</v>
      </c>
      <c r="B39" s="164" t="s">
        <v>161</v>
      </c>
      <c r="C39" s="165">
        <f t="shared" si="2"/>
        <v>1683</v>
      </c>
      <c r="D39" s="165"/>
      <c r="E39" s="165"/>
      <c r="F39" s="165"/>
      <c r="G39" s="165"/>
      <c r="H39" s="165">
        <v>1683</v>
      </c>
      <c r="I39" s="165"/>
      <c r="J39" s="165"/>
      <c r="K39" s="165"/>
      <c r="L39" s="165"/>
      <c r="M39" s="165"/>
      <c r="N39" s="165"/>
      <c r="O39" s="165"/>
      <c r="P39" s="165"/>
      <c r="Q39" s="165"/>
      <c r="R39" s="165"/>
      <c r="S39" s="165"/>
    </row>
    <row r="40" spans="1:19" ht="20.100000000000001" customHeight="1">
      <c r="A40" s="163" t="s">
        <v>160</v>
      </c>
      <c r="B40" s="164" t="s">
        <v>976</v>
      </c>
      <c r="C40" s="165">
        <f t="shared" si="2"/>
        <v>3125</v>
      </c>
      <c r="D40" s="165"/>
      <c r="E40" s="165"/>
      <c r="F40" s="165"/>
      <c r="G40" s="165">
        <v>3125</v>
      </c>
      <c r="H40" s="165"/>
      <c r="I40" s="165"/>
      <c r="J40" s="165"/>
      <c r="K40" s="165"/>
      <c r="L40" s="165"/>
      <c r="M40" s="165"/>
      <c r="N40" s="165"/>
      <c r="O40" s="165"/>
      <c r="P40" s="165"/>
      <c r="Q40" s="165"/>
      <c r="R40" s="165"/>
      <c r="S40" s="165"/>
    </row>
    <row r="41" spans="1:19" ht="34.5">
      <c r="A41" s="163" t="s">
        <v>162</v>
      </c>
      <c r="B41" s="166" t="s">
        <v>978</v>
      </c>
      <c r="C41" s="165">
        <f t="shared" si="2"/>
        <v>3000</v>
      </c>
      <c r="D41" s="165"/>
      <c r="E41" s="165"/>
      <c r="F41" s="165"/>
      <c r="G41" s="165"/>
      <c r="H41" s="165"/>
      <c r="I41" s="165"/>
      <c r="J41" s="165"/>
      <c r="K41" s="165"/>
      <c r="L41" s="165"/>
      <c r="M41" s="165"/>
      <c r="N41" s="165"/>
      <c r="O41" s="165"/>
      <c r="P41" s="165"/>
      <c r="Q41" s="165">
        <v>3000</v>
      </c>
      <c r="R41" s="165"/>
      <c r="S41" s="165"/>
    </row>
    <row r="42" spans="1:19" ht="20.100000000000001" customHeight="1">
      <c r="A42" s="163" t="s">
        <v>163</v>
      </c>
      <c r="B42" s="166" t="s">
        <v>165</v>
      </c>
      <c r="C42" s="165">
        <f t="shared" si="2"/>
        <v>183</v>
      </c>
      <c r="D42" s="165"/>
      <c r="E42" s="165"/>
      <c r="F42" s="165"/>
      <c r="G42" s="165"/>
      <c r="H42" s="165"/>
      <c r="I42" s="165"/>
      <c r="J42" s="165"/>
      <c r="K42" s="165"/>
      <c r="L42" s="165"/>
      <c r="M42" s="165">
        <v>183</v>
      </c>
      <c r="N42" s="165"/>
      <c r="O42" s="165">
        <v>183</v>
      </c>
      <c r="P42" s="165"/>
      <c r="Q42" s="165"/>
      <c r="R42" s="165"/>
      <c r="S42" s="165"/>
    </row>
    <row r="43" spans="1:19" ht="17.25">
      <c r="A43" s="163" t="s">
        <v>164</v>
      </c>
      <c r="B43" s="166" t="s">
        <v>482</v>
      </c>
      <c r="C43" s="165">
        <f t="shared" si="2"/>
        <v>1315</v>
      </c>
      <c r="D43" s="165">
        <v>1315</v>
      </c>
      <c r="E43" s="165"/>
      <c r="F43" s="165"/>
      <c r="G43" s="165"/>
      <c r="H43" s="165"/>
      <c r="I43" s="165"/>
      <c r="J43" s="165"/>
      <c r="K43" s="165"/>
      <c r="L43" s="165"/>
      <c r="M43" s="165"/>
      <c r="N43" s="165"/>
      <c r="O43" s="165"/>
      <c r="P43" s="165"/>
      <c r="Q43" s="165"/>
      <c r="R43" s="165"/>
      <c r="S43" s="165"/>
    </row>
    <row r="44" spans="1:19" ht="39.950000000000003" customHeight="1">
      <c r="A44" s="163" t="s">
        <v>166</v>
      </c>
      <c r="B44" s="166" t="s">
        <v>168</v>
      </c>
      <c r="C44" s="165">
        <f t="shared" si="2"/>
        <v>2815</v>
      </c>
      <c r="D44" s="165">
        <v>2815</v>
      </c>
      <c r="E44" s="165"/>
      <c r="F44" s="165"/>
      <c r="G44" s="165"/>
      <c r="H44" s="165"/>
      <c r="I44" s="165"/>
      <c r="J44" s="165"/>
      <c r="K44" s="165"/>
      <c r="L44" s="165"/>
      <c r="M44" s="165"/>
      <c r="N44" s="165"/>
      <c r="O44" s="165"/>
      <c r="P44" s="165"/>
      <c r="Q44" s="165"/>
      <c r="R44" s="165"/>
      <c r="S44" s="165"/>
    </row>
    <row r="45" spans="1:19" ht="39.950000000000003" customHeight="1">
      <c r="A45" s="163" t="s">
        <v>167</v>
      </c>
      <c r="B45" s="164" t="s">
        <v>170</v>
      </c>
      <c r="C45" s="165">
        <f t="shared" si="2"/>
        <v>5268</v>
      </c>
      <c r="D45" s="165">
        <v>5268</v>
      </c>
      <c r="E45" s="165"/>
      <c r="F45" s="165"/>
      <c r="G45" s="165"/>
      <c r="H45" s="165"/>
      <c r="I45" s="165"/>
      <c r="J45" s="165"/>
      <c r="K45" s="165"/>
      <c r="L45" s="165"/>
      <c r="M45" s="165"/>
      <c r="N45" s="165"/>
      <c r="O45" s="165"/>
      <c r="P45" s="165"/>
      <c r="Q45" s="165"/>
      <c r="R45" s="165"/>
      <c r="S45" s="165"/>
    </row>
    <row r="46" spans="1:19" ht="20.100000000000001" customHeight="1">
      <c r="A46" s="163" t="s">
        <v>169</v>
      </c>
      <c r="B46" s="164" t="s">
        <v>172</v>
      </c>
      <c r="C46" s="165">
        <f t="shared" si="2"/>
        <v>2691</v>
      </c>
      <c r="D46" s="165">
        <v>2691</v>
      </c>
      <c r="E46" s="165"/>
      <c r="F46" s="165"/>
      <c r="G46" s="165"/>
      <c r="H46" s="165"/>
      <c r="I46" s="165"/>
      <c r="J46" s="165"/>
      <c r="K46" s="165"/>
      <c r="L46" s="165"/>
      <c r="M46" s="165"/>
      <c r="N46" s="165"/>
      <c r="O46" s="165"/>
      <c r="P46" s="165"/>
      <c r="Q46" s="165"/>
      <c r="R46" s="165"/>
      <c r="S46" s="165"/>
    </row>
    <row r="47" spans="1:19" ht="20.100000000000001" customHeight="1">
      <c r="A47" s="163" t="s">
        <v>171</v>
      </c>
      <c r="B47" s="164" t="s">
        <v>174</v>
      </c>
      <c r="C47" s="165">
        <f t="shared" si="2"/>
        <v>3044</v>
      </c>
      <c r="D47" s="165">
        <v>3044</v>
      </c>
      <c r="E47" s="165"/>
      <c r="F47" s="165"/>
      <c r="G47" s="165"/>
      <c r="H47" s="165"/>
      <c r="I47" s="165"/>
      <c r="J47" s="165"/>
      <c r="K47" s="165"/>
      <c r="L47" s="165"/>
      <c r="M47" s="165"/>
      <c r="N47" s="165"/>
      <c r="O47" s="165"/>
      <c r="P47" s="165"/>
      <c r="Q47" s="165"/>
      <c r="R47" s="165"/>
      <c r="S47" s="165"/>
    </row>
    <row r="48" spans="1:19" ht="39.950000000000003" customHeight="1">
      <c r="A48" s="163" t="s">
        <v>173</v>
      </c>
      <c r="B48" s="164" t="s">
        <v>176</v>
      </c>
      <c r="C48" s="165">
        <f t="shared" si="2"/>
        <v>5666</v>
      </c>
      <c r="D48" s="165">
        <v>5666</v>
      </c>
      <c r="E48" s="165"/>
      <c r="F48" s="165"/>
      <c r="G48" s="165"/>
      <c r="H48" s="165"/>
      <c r="I48" s="165"/>
      <c r="J48" s="165"/>
      <c r="K48" s="165"/>
      <c r="L48" s="165"/>
      <c r="M48" s="165"/>
      <c r="N48" s="165"/>
      <c r="O48" s="165"/>
      <c r="P48" s="165"/>
      <c r="Q48" s="165"/>
      <c r="R48" s="165"/>
      <c r="S48" s="165"/>
    </row>
    <row r="49" spans="1:19" ht="20.100000000000001" customHeight="1">
      <c r="A49" s="163" t="s">
        <v>175</v>
      </c>
      <c r="B49" s="164" t="s">
        <v>178</v>
      </c>
      <c r="C49" s="165">
        <f t="shared" si="2"/>
        <v>2649</v>
      </c>
      <c r="D49" s="165">
        <v>2649</v>
      </c>
      <c r="E49" s="165"/>
      <c r="F49" s="165"/>
      <c r="G49" s="165"/>
      <c r="H49" s="165"/>
      <c r="I49" s="165"/>
      <c r="J49" s="165"/>
      <c r="K49" s="165"/>
      <c r="L49" s="165"/>
      <c r="M49" s="165"/>
      <c r="N49" s="165"/>
      <c r="O49" s="165"/>
      <c r="P49" s="165"/>
      <c r="Q49" s="165"/>
      <c r="R49" s="165"/>
      <c r="S49" s="165"/>
    </row>
    <row r="50" spans="1:19" ht="39.950000000000003" customHeight="1">
      <c r="A50" s="163" t="s">
        <v>177</v>
      </c>
      <c r="B50" s="164" t="s">
        <v>180</v>
      </c>
      <c r="C50" s="165">
        <f t="shared" si="2"/>
        <v>11296</v>
      </c>
      <c r="D50" s="165">
        <v>11296</v>
      </c>
      <c r="E50" s="165"/>
      <c r="F50" s="165"/>
      <c r="G50" s="165"/>
      <c r="H50" s="165"/>
      <c r="I50" s="165"/>
      <c r="J50" s="165"/>
      <c r="K50" s="165"/>
      <c r="L50" s="165"/>
      <c r="M50" s="165"/>
      <c r="N50" s="165"/>
      <c r="O50" s="165"/>
      <c r="P50" s="165"/>
      <c r="Q50" s="165"/>
      <c r="R50" s="165"/>
      <c r="S50" s="165"/>
    </row>
    <row r="51" spans="1:19" ht="39.950000000000003" customHeight="1">
      <c r="A51" s="163" t="s">
        <v>179</v>
      </c>
      <c r="B51" s="164" t="s">
        <v>182</v>
      </c>
      <c r="C51" s="165">
        <f t="shared" si="2"/>
        <v>6042</v>
      </c>
      <c r="D51" s="165">
        <v>6042</v>
      </c>
      <c r="E51" s="165"/>
      <c r="F51" s="165"/>
      <c r="G51" s="165"/>
      <c r="H51" s="165"/>
      <c r="I51" s="165"/>
      <c r="J51" s="165"/>
      <c r="K51" s="165"/>
      <c r="L51" s="165"/>
      <c r="M51" s="165"/>
      <c r="N51" s="165"/>
      <c r="O51" s="165"/>
      <c r="P51" s="165"/>
      <c r="Q51" s="165"/>
      <c r="R51" s="165"/>
      <c r="S51" s="165"/>
    </row>
    <row r="52" spans="1:19" ht="39.950000000000003" customHeight="1">
      <c r="A52" s="163" t="s">
        <v>181</v>
      </c>
      <c r="B52" s="164" t="s">
        <v>184</v>
      </c>
      <c r="C52" s="165">
        <f t="shared" si="2"/>
        <v>4091</v>
      </c>
      <c r="D52" s="165">
        <v>4091</v>
      </c>
      <c r="E52" s="165"/>
      <c r="F52" s="165"/>
      <c r="G52" s="165"/>
      <c r="H52" s="165"/>
      <c r="I52" s="165"/>
      <c r="J52" s="165"/>
      <c r="K52" s="165"/>
      <c r="L52" s="165"/>
      <c r="M52" s="165"/>
      <c r="N52" s="165"/>
      <c r="O52" s="165"/>
      <c r="P52" s="165"/>
      <c r="Q52" s="165"/>
      <c r="R52" s="165"/>
      <c r="S52" s="165"/>
    </row>
    <row r="53" spans="1:19" ht="20.100000000000001" customHeight="1">
      <c r="A53" s="163" t="s">
        <v>183</v>
      </c>
      <c r="B53" s="164" t="s">
        <v>186</v>
      </c>
      <c r="C53" s="165">
        <f t="shared" si="2"/>
        <v>6408</v>
      </c>
      <c r="D53" s="165">
        <v>6408</v>
      </c>
      <c r="E53" s="165"/>
      <c r="F53" s="165"/>
      <c r="G53" s="165"/>
      <c r="H53" s="165"/>
      <c r="I53" s="165"/>
      <c r="J53" s="165"/>
      <c r="K53" s="165"/>
      <c r="L53" s="165"/>
      <c r="M53" s="165"/>
      <c r="N53" s="165"/>
      <c r="O53" s="165"/>
      <c r="P53" s="165"/>
      <c r="Q53" s="165"/>
      <c r="R53" s="165"/>
      <c r="S53" s="165"/>
    </row>
    <row r="54" spans="1:19" ht="39.950000000000003" customHeight="1">
      <c r="A54" s="163" t="s">
        <v>185</v>
      </c>
      <c r="B54" s="164" t="s">
        <v>188</v>
      </c>
      <c r="C54" s="165">
        <f t="shared" si="2"/>
        <v>6466</v>
      </c>
      <c r="D54" s="165">
        <v>6466</v>
      </c>
      <c r="E54" s="165"/>
      <c r="F54" s="165"/>
      <c r="G54" s="165"/>
      <c r="H54" s="165"/>
      <c r="I54" s="165"/>
      <c r="J54" s="165"/>
      <c r="K54" s="165"/>
      <c r="L54" s="165"/>
      <c r="M54" s="165"/>
      <c r="N54" s="165"/>
      <c r="O54" s="165"/>
      <c r="P54" s="165"/>
      <c r="Q54" s="165"/>
      <c r="R54" s="165"/>
      <c r="S54" s="165"/>
    </row>
    <row r="55" spans="1:19" ht="20.100000000000001" customHeight="1">
      <c r="A55" s="163" t="s">
        <v>187</v>
      </c>
      <c r="B55" s="164" t="s">
        <v>190</v>
      </c>
      <c r="C55" s="165">
        <f t="shared" si="2"/>
        <v>9042</v>
      </c>
      <c r="D55" s="165">
        <v>9042</v>
      </c>
      <c r="E55" s="165"/>
      <c r="F55" s="165"/>
      <c r="G55" s="165"/>
      <c r="H55" s="165"/>
      <c r="I55" s="165"/>
      <c r="J55" s="165"/>
      <c r="K55" s="165"/>
      <c r="L55" s="165"/>
      <c r="M55" s="165"/>
      <c r="N55" s="165"/>
      <c r="O55" s="165"/>
      <c r="P55" s="165"/>
      <c r="Q55" s="165"/>
      <c r="R55" s="165"/>
      <c r="S55" s="165"/>
    </row>
    <row r="56" spans="1:19" ht="39.950000000000003" customHeight="1">
      <c r="A56" s="163" t="s">
        <v>189</v>
      </c>
      <c r="B56" s="164" t="s">
        <v>192</v>
      </c>
      <c r="C56" s="165">
        <f t="shared" si="2"/>
        <v>10398</v>
      </c>
      <c r="D56" s="165">
        <v>10398</v>
      </c>
      <c r="E56" s="165"/>
      <c r="F56" s="165"/>
      <c r="G56" s="165"/>
      <c r="H56" s="165"/>
      <c r="I56" s="165"/>
      <c r="J56" s="165"/>
      <c r="K56" s="165"/>
      <c r="L56" s="165"/>
      <c r="M56" s="165"/>
      <c r="N56" s="165"/>
      <c r="O56" s="165"/>
      <c r="P56" s="165"/>
      <c r="Q56" s="165"/>
      <c r="R56" s="165"/>
      <c r="S56" s="165"/>
    </row>
    <row r="57" spans="1:19" ht="20.100000000000001" customHeight="1">
      <c r="A57" s="163" t="s">
        <v>191</v>
      </c>
      <c r="B57" s="164" t="s">
        <v>194</v>
      </c>
      <c r="C57" s="165">
        <f t="shared" si="2"/>
        <v>11272</v>
      </c>
      <c r="D57" s="165">
        <v>11272</v>
      </c>
      <c r="E57" s="165"/>
      <c r="F57" s="165"/>
      <c r="G57" s="165"/>
      <c r="H57" s="165"/>
      <c r="I57" s="165"/>
      <c r="J57" s="165"/>
      <c r="K57" s="165"/>
      <c r="L57" s="165"/>
      <c r="M57" s="165"/>
      <c r="N57" s="165"/>
      <c r="O57" s="165"/>
      <c r="P57" s="165"/>
      <c r="Q57" s="165"/>
      <c r="R57" s="165"/>
      <c r="S57" s="165"/>
    </row>
    <row r="58" spans="1:19" ht="17.25">
      <c r="A58" s="163" t="s">
        <v>193</v>
      </c>
      <c r="B58" s="164" t="s">
        <v>200</v>
      </c>
      <c r="C58" s="165">
        <f t="shared" si="2"/>
        <v>8599</v>
      </c>
      <c r="D58" s="165">
        <v>8599</v>
      </c>
      <c r="E58" s="165"/>
      <c r="F58" s="165"/>
      <c r="G58" s="165"/>
      <c r="H58" s="165"/>
      <c r="I58" s="165"/>
      <c r="J58" s="165"/>
      <c r="K58" s="165"/>
      <c r="L58" s="165"/>
      <c r="M58" s="165"/>
      <c r="N58" s="165"/>
      <c r="O58" s="165"/>
      <c r="P58" s="165"/>
      <c r="Q58" s="165"/>
      <c r="R58" s="165"/>
      <c r="S58" s="165"/>
    </row>
    <row r="59" spans="1:19" ht="17.25">
      <c r="A59" s="163" t="s">
        <v>195</v>
      </c>
      <c r="B59" s="164" t="s">
        <v>202</v>
      </c>
      <c r="C59" s="165">
        <f t="shared" si="2"/>
        <v>20833</v>
      </c>
      <c r="D59" s="165">
        <v>20833</v>
      </c>
      <c r="E59" s="165"/>
      <c r="F59" s="165"/>
      <c r="G59" s="165"/>
      <c r="H59" s="165"/>
      <c r="I59" s="165"/>
      <c r="J59" s="165"/>
      <c r="K59" s="165"/>
      <c r="L59" s="165"/>
      <c r="M59" s="165"/>
      <c r="N59" s="165"/>
      <c r="O59" s="165"/>
      <c r="P59" s="165"/>
      <c r="Q59" s="165"/>
      <c r="R59" s="165"/>
      <c r="S59" s="165"/>
    </row>
    <row r="60" spans="1:19" ht="20.100000000000001" customHeight="1">
      <c r="A60" s="163" t="s">
        <v>196</v>
      </c>
      <c r="B60" s="164" t="s">
        <v>204</v>
      </c>
      <c r="C60" s="165">
        <f t="shared" si="2"/>
        <v>11519</v>
      </c>
      <c r="D60" s="165">
        <v>11519</v>
      </c>
      <c r="E60" s="165"/>
      <c r="F60" s="165"/>
      <c r="G60" s="165"/>
      <c r="H60" s="165"/>
      <c r="I60" s="165"/>
      <c r="J60" s="165"/>
      <c r="K60" s="165"/>
      <c r="L60" s="165"/>
      <c r="M60" s="165"/>
      <c r="N60" s="165"/>
      <c r="O60" s="165"/>
      <c r="P60" s="165"/>
      <c r="Q60" s="165"/>
      <c r="R60" s="165"/>
      <c r="S60" s="165"/>
    </row>
    <row r="61" spans="1:19" ht="34.5">
      <c r="A61" s="163" t="s">
        <v>197</v>
      </c>
      <c r="B61" s="164" t="s">
        <v>206</v>
      </c>
      <c r="C61" s="165">
        <f t="shared" si="2"/>
        <v>10082</v>
      </c>
      <c r="D61" s="165">
        <v>10082</v>
      </c>
      <c r="E61" s="165"/>
      <c r="F61" s="165"/>
      <c r="G61" s="165"/>
      <c r="H61" s="165"/>
      <c r="I61" s="165"/>
      <c r="J61" s="165"/>
      <c r="K61" s="165"/>
      <c r="L61" s="165"/>
      <c r="M61" s="165"/>
      <c r="N61" s="165"/>
      <c r="O61" s="165"/>
      <c r="P61" s="165"/>
      <c r="Q61" s="165"/>
      <c r="R61" s="165"/>
      <c r="S61" s="165"/>
    </row>
    <row r="62" spans="1:19" ht="17.25">
      <c r="A62" s="163" t="s">
        <v>198</v>
      </c>
      <c r="B62" s="164" t="s">
        <v>214</v>
      </c>
      <c r="C62" s="165">
        <f t="shared" si="2"/>
        <v>11750</v>
      </c>
      <c r="D62" s="165">
        <v>11750</v>
      </c>
      <c r="E62" s="165"/>
      <c r="F62" s="165"/>
      <c r="G62" s="165"/>
      <c r="H62" s="165"/>
      <c r="I62" s="165"/>
      <c r="J62" s="165"/>
      <c r="K62" s="165"/>
      <c r="L62" s="165"/>
      <c r="M62" s="165"/>
      <c r="N62" s="165"/>
      <c r="O62" s="165"/>
      <c r="P62" s="165"/>
      <c r="Q62" s="165"/>
      <c r="R62" s="165"/>
      <c r="S62" s="165"/>
    </row>
    <row r="63" spans="1:19" ht="39.950000000000003" customHeight="1">
      <c r="A63" s="163" t="s">
        <v>199</v>
      </c>
      <c r="B63" s="164" t="s">
        <v>221</v>
      </c>
      <c r="C63" s="165">
        <f t="shared" si="2"/>
        <v>6628</v>
      </c>
      <c r="D63" s="165">
        <v>6628</v>
      </c>
      <c r="E63" s="165"/>
      <c r="F63" s="165"/>
      <c r="G63" s="165"/>
      <c r="H63" s="165"/>
      <c r="I63" s="165"/>
      <c r="J63" s="165"/>
      <c r="K63" s="165"/>
      <c r="L63" s="165"/>
      <c r="M63" s="165"/>
      <c r="N63" s="165"/>
      <c r="O63" s="165"/>
      <c r="P63" s="165"/>
      <c r="Q63" s="165"/>
      <c r="R63" s="165"/>
      <c r="S63" s="165"/>
    </row>
    <row r="64" spans="1:19" ht="39.950000000000003" customHeight="1">
      <c r="A64" s="163" t="s">
        <v>201</v>
      </c>
      <c r="B64" s="164" t="s">
        <v>224</v>
      </c>
      <c r="C64" s="165">
        <f t="shared" si="2"/>
        <v>18371</v>
      </c>
      <c r="D64" s="165">
        <v>18371</v>
      </c>
      <c r="E64" s="165"/>
      <c r="F64" s="165"/>
      <c r="G64" s="165"/>
      <c r="H64" s="165"/>
      <c r="I64" s="165"/>
      <c r="J64" s="165"/>
      <c r="K64" s="165"/>
      <c r="L64" s="165"/>
      <c r="M64" s="165"/>
      <c r="N64" s="165"/>
      <c r="O64" s="165"/>
      <c r="P64" s="165"/>
      <c r="Q64" s="165"/>
      <c r="R64" s="165"/>
      <c r="S64" s="165"/>
    </row>
    <row r="65" spans="1:19" ht="20.100000000000001" customHeight="1">
      <c r="A65" s="163" t="s">
        <v>203</v>
      </c>
      <c r="B65" s="164" t="s">
        <v>226</v>
      </c>
      <c r="C65" s="165">
        <f t="shared" si="2"/>
        <v>9737</v>
      </c>
      <c r="D65" s="165">
        <v>9737</v>
      </c>
      <c r="E65" s="165"/>
      <c r="F65" s="165"/>
      <c r="G65" s="165"/>
      <c r="H65" s="165"/>
      <c r="I65" s="165"/>
      <c r="J65" s="165"/>
      <c r="K65" s="165"/>
      <c r="L65" s="165"/>
      <c r="M65" s="165"/>
      <c r="N65" s="165"/>
      <c r="O65" s="165"/>
      <c r="P65" s="165"/>
      <c r="Q65" s="165"/>
      <c r="R65" s="165"/>
      <c r="S65" s="165"/>
    </row>
    <row r="66" spans="1:19" ht="34.5">
      <c r="A66" s="163" t="s">
        <v>205</v>
      </c>
      <c r="B66" s="164" t="s">
        <v>477</v>
      </c>
      <c r="C66" s="165">
        <f t="shared" si="2"/>
        <v>13703</v>
      </c>
      <c r="D66" s="165">
        <v>13703</v>
      </c>
      <c r="E66" s="165"/>
      <c r="F66" s="165"/>
      <c r="G66" s="165"/>
      <c r="H66" s="165"/>
      <c r="I66" s="165"/>
      <c r="J66" s="165"/>
      <c r="K66" s="165"/>
      <c r="L66" s="165"/>
      <c r="M66" s="165"/>
      <c r="N66" s="165"/>
      <c r="O66" s="165"/>
      <c r="P66" s="165"/>
      <c r="Q66" s="165"/>
      <c r="R66" s="165"/>
      <c r="S66" s="165"/>
    </row>
    <row r="67" spans="1:19" ht="39.950000000000003" customHeight="1">
      <c r="A67" s="163" t="s">
        <v>207</v>
      </c>
      <c r="B67" s="164" t="s">
        <v>216</v>
      </c>
      <c r="C67" s="165">
        <f t="shared" si="2"/>
        <v>8278</v>
      </c>
      <c r="D67" s="165">
        <v>8278</v>
      </c>
      <c r="E67" s="165"/>
      <c r="F67" s="165"/>
      <c r="G67" s="165"/>
      <c r="H67" s="165"/>
      <c r="I67" s="165"/>
      <c r="J67" s="165"/>
      <c r="K67" s="165"/>
      <c r="L67" s="165"/>
      <c r="M67" s="165"/>
      <c r="N67" s="165"/>
      <c r="O67" s="165"/>
      <c r="P67" s="165"/>
      <c r="Q67" s="165"/>
      <c r="R67" s="165"/>
      <c r="S67" s="165"/>
    </row>
    <row r="68" spans="1:19" ht="39.950000000000003" customHeight="1">
      <c r="A68" s="163" t="s">
        <v>208</v>
      </c>
      <c r="B68" s="164" t="s">
        <v>212</v>
      </c>
      <c r="C68" s="165">
        <f t="shared" si="2"/>
        <v>8302</v>
      </c>
      <c r="D68" s="165">
        <v>8302</v>
      </c>
      <c r="E68" s="165"/>
      <c r="F68" s="165"/>
      <c r="G68" s="165"/>
      <c r="H68" s="165"/>
      <c r="I68" s="165"/>
      <c r="J68" s="165"/>
      <c r="K68" s="165"/>
      <c r="L68" s="165"/>
      <c r="M68" s="165"/>
      <c r="N68" s="165"/>
      <c r="O68" s="165"/>
      <c r="P68" s="165"/>
      <c r="Q68" s="165"/>
      <c r="R68" s="165"/>
      <c r="S68" s="165"/>
    </row>
    <row r="69" spans="1:19" ht="39.950000000000003" customHeight="1">
      <c r="A69" s="163" t="s">
        <v>210</v>
      </c>
      <c r="B69" s="164" t="s">
        <v>209</v>
      </c>
      <c r="C69" s="165">
        <f t="shared" si="2"/>
        <v>15115</v>
      </c>
      <c r="D69" s="165">
        <v>15115</v>
      </c>
      <c r="E69" s="165"/>
      <c r="F69" s="165"/>
      <c r="G69" s="165"/>
      <c r="H69" s="165"/>
      <c r="I69" s="165"/>
      <c r="J69" s="165"/>
      <c r="K69" s="165"/>
      <c r="L69" s="165"/>
      <c r="M69" s="165"/>
      <c r="N69" s="165"/>
      <c r="O69" s="165"/>
      <c r="P69" s="165"/>
      <c r="Q69" s="165"/>
      <c r="R69" s="165"/>
      <c r="S69" s="165"/>
    </row>
    <row r="70" spans="1:19" ht="39.950000000000003" customHeight="1">
      <c r="A70" s="163" t="s">
        <v>211</v>
      </c>
      <c r="B70" s="164" t="s">
        <v>478</v>
      </c>
      <c r="C70" s="165">
        <f t="shared" si="2"/>
        <v>9951</v>
      </c>
      <c r="D70" s="165">
        <v>9951</v>
      </c>
      <c r="E70" s="165"/>
      <c r="F70" s="165"/>
      <c r="G70" s="165"/>
      <c r="H70" s="165"/>
      <c r="I70" s="165"/>
      <c r="J70" s="165"/>
      <c r="K70" s="165"/>
      <c r="L70" s="165"/>
      <c r="M70" s="165"/>
      <c r="N70" s="165"/>
      <c r="O70" s="165"/>
      <c r="P70" s="165"/>
      <c r="Q70" s="165"/>
      <c r="R70" s="165"/>
      <c r="S70" s="165"/>
    </row>
    <row r="71" spans="1:19" ht="39.950000000000003" customHeight="1">
      <c r="A71" s="163" t="s">
        <v>213</v>
      </c>
      <c r="B71" s="164" t="s">
        <v>479</v>
      </c>
      <c r="C71" s="165">
        <f t="shared" si="2"/>
        <v>14048</v>
      </c>
      <c r="D71" s="165">
        <v>14048</v>
      </c>
      <c r="E71" s="165"/>
      <c r="F71" s="165"/>
      <c r="G71" s="165"/>
      <c r="H71" s="165"/>
      <c r="I71" s="165"/>
      <c r="J71" s="165"/>
      <c r="K71" s="165"/>
      <c r="L71" s="165"/>
      <c r="M71" s="165"/>
      <c r="N71" s="165"/>
      <c r="O71" s="165"/>
      <c r="P71" s="165"/>
      <c r="Q71" s="165"/>
      <c r="R71" s="165"/>
      <c r="S71" s="165"/>
    </row>
    <row r="72" spans="1:19" ht="39.950000000000003" customHeight="1">
      <c r="A72" s="163" t="s">
        <v>215</v>
      </c>
      <c r="B72" s="164" t="s">
        <v>480</v>
      </c>
      <c r="C72" s="165">
        <f t="shared" si="2"/>
        <v>14734</v>
      </c>
      <c r="D72" s="165">
        <v>14734</v>
      </c>
      <c r="E72" s="165"/>
      <c r="F72" s="165"/>
      <c r="G72" s="165"/>
      <c r="H72" s="165"/>
      <c r="I72" s="165"/>
      <c r="J72" s="165"/>
      <c r="K72" s="165"/>
      <c r="L72" s="165"/>
      <c r="M72" s="165"/>
      <c r="N72" s="165"/>
      <c r="O72" s="165"/>
      <c r="P72" s="165"/>
      <c r="Q72" s="165"/>
      <c r="R72" s="165"/>
      <c r="S72" s="165"/>
    </row>
    <row r="73" spans="1:19" ht="39.950000000000003" customHeight="1">
      <c r="A73" s="163" t="s">
        <v>217</v>
      </c>
      <c r="B73" s="164" t="s">
        <v>481</v>
      </c>
      <c r="C73" s="165">
        <f t="shared" si="2"/>
        <v>14906</v>
      </c>
      <c r="D73" s="165">
        <v>14906</v>
      </c>
      <c r="E73" s="165"/>
      <c r="F73" s="165"/>
      <c r="G73" s="165"/>
      <c r="H73" s="165"/>
      <c r="I73" s="165"/>
      <c r="J73" s="165"/>
      <c r="K73" s="165"/>
      <c r="L73" s="165"/>
      <c r="M73" s="165"/>
      <c r="N73" s="165"/>
      <c r="O73" s="165"/>
      <c r="P73" s="165"/>
      <c r="Q73" s="165"/>
      <c r="R73" s="165"/>
      <c r="S73" s="165"/>
    </row>
    <row r="74" spans="1:19" ht="39.950000000000003" customHeight="1">
      <c r="A74" s="163" t="s">
        <v>218</v>
      </c>
      <c r="B74" s="164" t="s">
        <v>974</v>
      </c>
      <c r="C74" s="165">
        <f t="shared" si="2"/>
        <v>17187</v>
      </c>
      <c r="D74" s="165">
        <v>17187</v>
      </c>
      <c r="E74" s="165"/>
      <c r="F74" s="165"/>
      <c r="G74" s="165"/>
      <c r="H74" s="165"/>
      <c r="I74" s="165"/>
      <c r="J74" s="165"/>
      <c r="K74" s="165"/>
      <c r="L74" s="165"/>
      <c r="M74" s="165"/>
      <c r="N74" s="165"/>
      <c r="O74" s="165"/>
      <c r="P74" s="165"/>
      <c r="Q74" s="165"/>
      <c r="R74" s="165"/>
      <c r="S74" s="165"/>
    </row>
    <row r="75" spans="1:19" ht="39.950000000000003" customHeight="1">
      <c r="A75" s="163" t="s">
        <v>219</v>
      </c>
      <c r="B75" s="166" t="s">
        <v>228</v>
      </c>
      <c r="C75" s="165">
        <f t="shared" si="2"/>
        <v>480</v>
      </c>
      <c r="D75" s="165">
        <v>480</v>
      </c>
      <c r="E75" s="165"/>
      <c r="F75" s="165"/>
      <c r="G75" s="165"/>
      <c r="H75" s="165"/>
      <c r="I75" s="165"/>
      <c r="J75" s="165"/>
      <c r="K75" s="165"/>
      <c r="L75" s="165"/>
      <c r="M75" s="165"/>
      <c r="N75" s="165"/>
      <c r="O75" s="165"/>
      <c r="P75" s="165"/>
      <c r="Q75" s="165"/>
      <c r="R75" s="165"/>
      <c r="S75" s="165"/>
    </row>
    <row r="76" spans="1:19" ht="17.25">
      <c r="A76" s="163" t="s">
        <v>220</v>
      </c>
      <c r="B76" s="166" t="s">
        <v>229</v>
      </c>
      <c r="C76" s="165">
        <f t="shared" si="2"/>
        <v>9607</v>
      </c>
      <c r="D76" s="165"/>
      <c r="E76" s="165"/>
      <c r="F76" s="165"/>
      <c r="G76" s="165"/>
      <c r="H76" s="165"/>
      <c r="I76" s="165"/>
      <c r="J76" s="165"/>
      <c r="K76" s="165"/>
      <c r="L76" s="165">
        <v>8000</v>
      </c>
      <c r="M76" s="165">
        <v>257</v>
      </c>
      <c r="N76" s="165"/>
      <c r="O76" s="165"/>
      <c r="P76" s="165"/>
      <c r="Q76" s="165"/>
      <c r="R76" s="165">
        <v>1350</v>
      </c>
      <c r="S76" s="165"/>
    </row>
    <row r="77" spans="1:19" ht="34.5">
      <c r="A77" s="163" t="s">
        <v>222</v>
      </c>
      <c r="B77" s="166" t="s">
        <v>453</v>
      </c>
      <c r="C77" s="165">
        <f t="shared" ref="C77:C78" si="3">SUM(D77:S77)-N77-O77</f>
        <v>100</v>
      </c>
      <c r="D77" s="165"/>
      <c r="E77" s="165"/>
      <c r="F77" s="165"/>
      <c r="G77" s="165"/>
      <c r="H77" s="165"/>
      <c r="I77" s="165"/>
      <c r="J77" s="165"/>
      <c r="K77" s="165"/>
      <c r="L77" s="165"/>
      <c r="M77" s="165"/>
      <c r="N77" s="165"/>
      <c r="O77" s="165"/>
      <c r="P77" s="165"/>
      <c r="Q77" s="165"/>
      <c r="R77" s="165"/>
      <c r="S77" s="165">
        <v>100</v>
      </c>
    </row>
    <row r="78" spans="1:19" ht="34.5">
      <c r="A78" s="163" t="s">
        <v>223</v>
      </c>
      <c r="B78" s="166" t="s">
        <v>977</v>
      </c>
      <c r="C78" s="165">
        <f t="shared" si="3"/>
        <v>250</v>
      </c>
      <c r="D78" s="165"/>
      <c r="E78" s="165"/>
      <c r="F78" s="165"/>
      <c r="G78" s="165"/>
      <c r="H78" s="165"/>
      <c r="I78" s="165"/>
      <c r="J78" s="165"/>
      <c r="K78" s="165"/>
      <c r="L78" s="165"/>
      <c r="M78" s="165"/>
      <c r="N78" s="165"/>
      <c r="O78" s="165"/>
      <c r="P78" s="165"/>
      <c r="Q78" s="165"/>
      <c r="R78" s="165"/>
      <c r="S78" s="165">
        <v>250</v>
      </c>
    </row>
    <row r="79" spans="1:19" ht="17.25">
      <c r="A79" s="163" t="s">
        <v>225</v>
      </c>
      <c r="B79" s="166" t="s">
        <v>979</v>
      </c>
      <c r="C79" s="165">
        <f t="shared" si="2"/>
        <v>41307</v>
      </c>
      <c r="D79" s="165"/>
      <c r="E79" s="165"/>
      <c r="F79" s="165">
        <v>41307</v>
      </c>
      <c r="G79" s="165"/>
      <c r="H79" s="165"/>
      <c r="I79" s="165"/>
      <c r="J79" s="165"/>
      <c r="K79" s="165"/>
      <c r="L79" s="165"/>
      <c r="M79" s="165"/>
      <c r="N79" s="165"/>
      <c r="O79" s="165"/>
      <c r="P79" s="165"/>
      <c r="Q79" s="165"/>
      <c r="R79" s="165"/>
      <c r="S79" s="165"/>
    </row>
    <row r="80" spans="1:19" s="756" customFormat="1" ht="20.100000000000001" customHeight="1">
      <c r="A80" s="163" t="s">
        <v>227</v>
      </c>
      <c r="B80" s="755" t="s">
        <v>956</v>
      </c>
      <c r="C80" s="54">
        <f t="shared" ref="C80" si="4">SUM(D80:S80)-N80-O80</f>
        <v>-2273</v>
      </c>
      <c r="D80" s="54">
        <v>-1306</v>
      </c>
      <c r="E80" s="54"/>
      <c r="F80" s="54"/>
      <c r="G80" s="54"/>
      <c r="H80" s="54"/>
      <c r="I80" s="54"/>
      <c r="J80" s="54"/>
      <c r="K80" s="54"/>
      <c r="L80" s="54"/>
      <c r="M80" s="54"/>
      <c r="N80" s="54"/>
      <c r="O80" s="54"/>
      <c r="P80" s="54">
        <v>-967</v>
      </c>
      <c r="Q80" s="54"/>
      <c r="R80" s="54"/>
      <c r="S80" s="54"/>
    </row>
    <row r="81" spans="1:19" ht="20.100000000000001" customHeight="1">
      <c r="A81" s="163" t="s">
        <v>452</v>
      </c>
      <c r="B81" s="166" t="s">
        <v>462</v>
      </c>
      <c r="C81" s="165">
        <f>SUM(C82:C88)</f>
        <v>22775</v>
      </c>
      <c r="D81" s="165">
        <f>SUM(D82:D88)</f>
        <v>10731</v>
      </c>
      <c r="E81" s="165">
        <f>SUM(E82:E88)</f>
        <v>0</v>
      </c>
      <c r="F81" s="165">
        <f>SUM(F82:F88)</f>
        <v>182</v>
      </c>
      <c r="G81" s="165">
        <f t="shared" ref="G81:J81" si="5">SUM(G82:G88)</f>
        <v>2000</v>
      </c>
      <c r="H81" s="165">
        <f t="shared" si="5"/>
        <v>0</v>
      </c>
      <c r="I81" s="165">
        <f t="shared" si="5"/>
        <v>0</v>
      </c>
      <c r="J81" s="165">
        <f t="shared" si="5"/>
        <v>0</v>
      </c>
      <c r="K81" s="165">
        <f t="shared" ref="K81:S81" si="6">SUM(K82:K88)</f>
        <v>0</v>
      </c>
      <c r="L81" s="165">
        <f t="shared" si="6"/>
        <v>0</v>
      </c>
      <c r="M81" s="165">
        <f t="shared" si="6"/>
        <v>6709</v>
      </c>
      <c r="N81" s="165">
        <f t="shared" si="6"/>
        <v>0</v>
      </c>
      <c r="O81" s="165">
        <f t="shared" si="6"/>
        <v>0</v>
      </c>
      <c r="P81" s="165">
        <f t="shared" si="6"/>
        <v>0</v>
      </c>
      <c r="Q81" s="165">
        <f t="shared" si="6"/>
        <v>0</v>
      </c>
      <c r="R81" s="165">
        <f t="shared" si="6"/>
        <v>0</v>
      </c>
      <c r="S81" s="165">
        <f t="shared" si="6"/>
        <v>3153</v>
      </c>
    </row>
    <row r="82" spans="1:19" s="295" customFormat="1" ht="20.100000000000001" customHeight="1">
      <c r="A82" s="292" t="s">
        <v>12</v>
      </c>
      <c r="B82" s="293" t="s">
        <v>409</v>
      </c>
      <c r="C82" s="294">
        <f t="shared" ref="C82:C85" si="7">SUM(D82:S82)-N82-O82</f>
        <v>2044</v>
      </c>
      <c r="D82" s="294"/>
      <c r="E82" s="294"/>
      <c r="F82" s="294"/>
      <c r="G82" s="294"/>
      <c r="H82" s="294"/>
      <c r="I82" s="294"/>
      <c r="J82" s="294"/>
      <c r="K82" s="294"/>
      <c r="L82" s="294"/>
      <c r="M82" s="294"/>
      <c r="N82" s="294"/>
      <c r="O82" s="294"/>
      <c r="P82" s="294"/>
      <c r="Q82" s="294"/>
      <c r="R82" s="294"/>
      <c r="S82" s="294">
        <v>2044</v>
      </c>
    </row>
    <row r="83" spans="1:19" s="295" customFormat="1" ht="69">
      <c r="A83" s="292" t="s">
        <v>12</v>
      </c>
      <c r="B83" s="293" t="s">
        <v>984</v>
      </c>
      <c r="C83" s="294">
        <f t="shared" si="7"/>
        <v>2000</v>
      </c>
      <c r="D83" s="335"/>
      <c r="E83" s="335"/>
      <c r="F83" s="335"/>
      <c r="G83" s="335">
        <v>2000</v>
      </c>
      <c r="H83" s="335"/>
      <c r="I83" s="335"/>
      <c r="J83" s="335"/>
      <c r="K83" s="335"/>
      <c r="L83" s="335"/>
      <c r="M83" s="335"/>
      <c r="N83" s="335"/>
      <c r="O83" s="335"/>
      <c r="P83" s="335"/>
      <c r="Q83" s="335"/>
      <c r="R83" s="335"/>
      <c r="S83" s="335"/>
    </row>
    <row r="84" spans="1:19" s="295" customFormat="1" ht="51.75">
      <c r="A84" s="292" t="s">
        <v>12</v>
      </c>
      <c r="B84" s="293" t="s">
        <v>460</v>
      </c>
      <c r="C84" s="294">
        <f t="shared" si="7"/>
        <v>6409</v>
      </c>
      <c r="D84" s="335"/>
      <c r="E84" s="335"/>
      <c r="F84" s="335"/>
      <c r="G84" s="335"/>
      <c r="H84" s="335"/>
      <c r="I84" s="335"/>
      <c r="J84" s="335"/>
      <c r="K84" s="335"/>
      <c r="L84" s="335"/>
      <c r="M84" s="335">
        <f>5800+609</f>
        <v>6409</v>
      </c>
      <c r="N84" s="335"/>
      <c r="O84" s="335"/>
      <c r="P84" s="335"/>
      <c r="Q84" s="335"/>
      <c r="R84" s="335"/>
      <c r="S84" s="335"/>
    </row>
    <row r="85" spans="1:19" s="295" customFormat="1" ht="34.5">
      <c r="A85" s="292" t="s">
        <v>12</v>
      </c>
      <c r="B85" s="293" t="s">
        <v>500</v>
      </c>
      <c r="C85" s="294">
        <f t="shared" si="7"/>
        <v>300</v>
      </c>
      <c r="D85" s="335"/>
      <c r="E85" s="335"/>
      <c r="F85" s="335"/>
      <c r="G85" s="335"/>
      <c r="H85" s="335"/>
      <c r="I85" s="335"/>
      <c r="J85" s="335"/>
      <c r="K85" s="335"/>
      <c r="L85" s="335"/>
      <c r="M85" s="335">
        <v>300</v>
      </c>
      <c r="N85" s="335"/>
      <c r="O85" s="335"/>
      <c r="P85" s="335"/>
      <c r="Q85" s="335"/>
      <c r="R85" s="335"/>
      <c r="S85" s="335"/>
    </row>
    <row r="86" spans="1:19" s="295" customFormat="1" ht="51.75">
      <c r="A86" s="292" t="s">
        <v>12</v>
      </c>
      <c r="B86" s="293" t="s">
        <v>499</v>
      </c>
      <c r="C86" s="294">
        <f t="shared" ref="C86" si="8">SUM(D86:S86)-N86-O86</f>
        <v>2675</v>
      </c>
      <c r="D86" s="335">
        <v>2675</v>
      </c>
      <c r="E86" s="335"/>
      <c r="F86" s="335"/>
      <c r="G86" s="335"/>
      <c r="H86" s="335"/>
      <c r="I86" s="335"/>
      <c r="J86" s="335"/>
      <c r="K86" s="335"/>
      <c r="L86" s="335"/>
      <c r="M86" s="335"/>
      <c r="N86" s="335"/>
      <c r="O86" s="335"/>
      <c r="P86" s="335"/>
      <c r="Q86" s="335"/>
      <c r="R86" s="335"/>
      <c r="S86" s="335"/>
    </row>
    <row r="87" spans="1:19" s="295" customFormat="1" ht="69">
      <c r="A87" s="292" t="s">
        <v>12</v>
      </c>
      <c r="B87" s="293" t="s">
        <v>980</v>
      </c>
      <c r="C87" s="294">
        <f>SUM(D87:S87)-N87-O87</f>
        <v>1291</v>
      </c>
      <c r="D87" s="335"/>
      <c r="E87" s="335"/>
      <c r="F87" s="335">
        <v>182</v>
      </c>
      <c r="G87" s="335"/>
      <c r="H87" s="335"/>
      <c r="I87" s="335"/>
      <c r="J87" s="335"/>
      <c r="K87" s="335"/>
      <c r="L87" s="335"/>
      <c r="M87" s="335"/>
      <c r="N87" s="335"/>
      <c r="O87" s="335"/>
      <c r="P87" s="335"/>
      <c r="Q87" s="335"/>
      <c r="R87" s="335"/>
      <c r="S87" s="335">
        <v>1109</v>
      </c>
    </row>
    <row r="88" spans="1:19" s="295" customFormat="1" ht="120.75">
      <c r="A88" s="336" t="s">
        <v>12</v>
      </c>
      <c r="B88" s="337" t="s">
        <v>975</v>
      </c>
      <c r="C88" s="338">
        <f>SUM(D88:S88)-N88-O88</f>
        <v>8056</v>
      </c>
      <c r="D88" s="339">
        <v>8056</v>
      </c>
      <c r="E88" s="339"/>
      <c r="F88" s="339"/>
      <c r="G88" s="339"/>
      <c r="H88" s="339"/>
      <c r="I88" s="339"/>
      <c r="J88" s="339"/>
      <c r="K88" s="339"/>
      <c r="L88" s="339"/>
      <c r="M88" s="339"/>
      <c r="N88" s="339"/>
      <c r="O88" s="339"/>
      <c r="P88" s="339"/>
      <c r="Q88" s="339"/>
      <c r="R88" s="339"/>
      <c r="S88" s="339"/>
    </row>
    <row r="89" spans="1:19" s="295" customFormat="1" ht="21.75" customHeight="1">
      <c r="A89" s="295" t="s">
        <v>461</v>
      </c>
    </row>
  </sheetData>
  <mergeCells count="23">
    <mergeCell ref="R8:R9"/>
    <mergeCell ref="P1:S1"/>
    <mergeCell ref="A3:S3"/>
    <mergeCell ref="A4:S4"/>
    <mergeCell ref="P6:S6"/>
    <mergeCell ref="A7:A9"/>
    <mergeCell ref="B7:B9"/>
    <mergeCell ref="C7:C9"/>
    <mergeCell ref="D7:S7"/>
    <mergeCell ref="D8:D9"/>
    <mergeCell ref="E8:E9"/>
    <mergeCell ref="M8:M9"/>
    <mergeCell ref="N8:O8"/>
    <mergeCell ref="P8:P9"/>
    <mergeCell ref="S8:S9"/>
    <mergeCell ref="F8:F9"/>
    <mergeCell ref="G8:G9"/>
    <mergeCell ref="Q8:Q9"/>
    <mergeCell ref="I8:I9"/>
    <mergeCell ref="J8:J9"/>
    <mergeCell ref="K8:K9"/>
    <mergeCell ref="L8:L9"/>
    <mergeCell ref="H8:H9"/>
  </mergeCells>
  <phoneticPr fontId="45" type="noConversion"/>
  <pageMargins left="0.77" right="0.22" top="0.61" bottom="0.43" header="0.24" footer="0.2"/>
  <pageSetup paperSize="9" scale="64" fitToHeight="0" orientation="landscape"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27"/>
  <sheetViews>
    <sheetView zoomScale="80" zoomScaleNormal="80" workbookViewId="0">
      <pane xSplit="2" ySplit="11" topLeftCell="C12" activePane="bottomRight" state="frozen"/>
      <selection activeCell="D18" sqref="D18"/>
      <selection pane="topRight" activeCell="D18" sqref="D18"/>
      <selection pane="bottomLeft" activeCell="D18" sqref="D18"/>
      <selection pane="bottomRight" activeCell="B14" sqref="B14:S14"/>
    </sheetView>
  </sheetViews>
  <sheetFormatPr defaultRowHeight="15.75"/>
  <cols>
    <col min="1" max="1" width="6.21875" style="359" customWidth="1"/>
    <col min="2" max="2" width="17.33203125" style="729" customWidth="1"/>
    <col min="3" max="5" width="8.109375" style="359" customWidth="1"/>
    <col min="6" max="12" width="8.44140625" style="359" customWidth="1"/>
    <col min="13" max="19" width="8.109375" style="359" customWidth="1"/>
    <col min="20" max="256" width="9" style="359"/>
    <col min="257" max="257" width="6.21875" style="359" customWidth="1"/>
    <col min="258" max="258" width="17.33203125" style="359" customWidth="1"/>
    <col min="259" max="261" width="8.109375" style="359" customWidth="1"/>
    <col min="262" max="268" width="8.44140625" style="359" customWidth="1"/>
    <col min="269" max="275" width="8.109375" style="359" customWidth="1"/>
    <col min="276" max="512" width="9" style="359"/>
    <col min="513" max="513" width="6.21875" style="359" customWidth="1"/>
    <col min="514" max="514" width="17.33203125" style="359" customWidth="1"/>
    <col min="515" max="517" width="8.109375" style="359" customWidth="1"/>
    <col min="518" max="524" width="8.44140625" style="359" customWidth="1"/>
    <col min="525" max="531" width="8.109375" style="359" customWidth="1"/>
    <col min="532" max="768" width="9" style="359"/>
    <col min="769" max="769" width="6.21875" style="359" customWidth="1"/>
    <col min="770" max="770" width="17.33203125" style="359" customWidth="1"/>
    <col min="771" max="773" width="8.109375" style="359" customWidth="1"/>
    <col min="774" max="780" width="8.44140625" style="359" customWidth="1"/>
    <col min="781" max="787" width="8.109375" style="359" customWidth="1"/>
    <col min="788" max="1024" width="9" style="359"/>
    <col min="1025" max="1025" width="6.21875" style="359" customWidth="1"/>
    <col min="1026" max="1026" width="17.33203125" style="359" customWidth="1"/>
    <col min="1027" max="1029" width="8.109375" style="359" customWidth="1"/>
    <col min="1030" max="1036" width="8.44140625" style="359" customWidth="1"/>
    <col min="1037" max="1043" width="8.109375" style="359" customWidth="1"/>
    <col min="1044" max="1280" width="9" style="359"/>
    <col min="1281" max="1281" width="6.21875" style="359" customWidth="1"/>
    <col min="1282" max="1282" width="17.33203125" style="359" customWidth="1"/>
    <col min="1283" max="1285" width="8.109375" style="359" customWidth="1"/>
    <col min="1286" max="1292" width="8.44140625" style="359" customWidth="1"/>
    <col min="1293" max="1299" width="8.109375" style="359" customWidth="1"/>
    <col min="1300" max="1536" width="9" style="359"/>
    <col min="1537" max="1537" width="6.21875" style="359" customWidth="1"/>
    <col min="1538" max="1538" width="17.33203125" style="359" customWidth="1"/>
    <col min="1539" max="1541" width="8.109375" style="359" customWidth="1"/>
    <col min="1542" max="1548" width="8.44140625" style="359" customWidth="1"/>
    <col min="1549" max="1555" width="8.109375" style="359" customWidth="1"/>
    <col min="1556" max="1792" width="9" style="359"/>
    <col min="1793" max="1793" width="6.21875" style="359" customWidth="1"/>
    <col min="1794" max="1794" width="17.33203125" style="359" customWidth="1"/>
    <col min="1795" max="1797" width="8.109375" style="359" customWidth="1"/>
    <col min="1798" max="1804" width="8.44140625" style="359" customWidth="1"/>
    <col min="1805" max="1811" width="8.109375" style="359" customWidth="1"/>
    <col min="1812" max="2048" width="9" style="359"/>
    <col min="2049" max="2049" width="6.21875" style="359" customWidth="1"/>
    <col min="2050" max="2050" width="17.33203125" style="359" customWidth="1"/>
    <col min="2051" max="2053" width="8.109375" style="359" customWidth="1"/>
    <col min="2054" max="2060" width="8.44140625" style="359" customWidth="1"/>
    <col min="2061" max="2067" width="8.109375" style="359" customWidth="1"/>
    <col min="2068" max="2304" width="9" style="359"/>
    <col min="2305" max="2305" width="6.21875" style="359" customWidth="1"/>
    <col min="2306" max="2306" width="17.33203125" style="359" customWidth="1"/>
    <col min="2307" max="2309" width="8.109375" style="359" customWidth="1"/>
    <col min="2310" max="2316" width="8.44140625" style="359" customWidth="1"/>
    <col min="2317" max="2323" width="8.109375" style="359" customWidth="1"/>
    <col min="2324" max="2560" width="9" style="359"/>
    <col min="2561" max="2561" width="6.21875" style="359" customWidth="1"/>
    <col min="2562" max="2562" width="17.33203125" style="359" customWidth="1"/>
    <col min="2563" max="2565" width="8.109375" style="359" customWidth="1"/>
    <col min="2566" max="2572" width="8.44140625" style="359" customWidth="1"/>
    <col min="2573" max="2579" width="8.109375" style="359" customWidth="1"/>
    <col min="2580" max="2816" width="9" style="359"/>
    <col min="2817" max="2817" width="6.21875" style="359" customWidth="1"/>
    <col min="2818" max="2818" width="17.33203125" style="359" customWidth="1"/>
    <col min="2819" max="2821" width="8.109375" style="359" customWidth="1"/>
    <col min="2822" max="2828" width="8.44140625" style="359" customWidth="1"/>
    <col min="2829" max="2835" width="8.109375" style="359" customWidth="1"/>
    <col min="2836" max="3072" width="9" style="359"/>
    <col min="3073" max="3073" width="6.21875" style="359" customWidth="1"/>
    <col min="3074" max="3074" width="17.33203125" style="359" customWidth="1"/>
    <col min="3075" max="3077" width="8.109375" style="359" customWidth="1"/>
    <col min="3078" max="3084" width="8.44140625" style="359" customWidth="1"/>
    <col min="3085" max="3091" width="8.109375" style="359" customWidth="1"/>
    <col min="3092" max="3328" width="9" style="359"/>
    <col min="3329" max="3329" width="6.21875" style="359" customWidth="1"/>
    <col min="3330" max="3330" width="17.33203125" style="359" customWidth="1"/>
    <col min="3331" max="3333" width="8.109375" style="359" customWidth="1"/>
    <col min="3334" max="3340" width="8.44140625" style="359" customWidth="1"/>
    <col min="3341" max="3347" width="8.109375" style="359" customWidth="1"/>
    <col min="3348" max="3584" width="9" style="359"/>
    <col min="3585" max="3585" width="6.21875" style="359" customWidth="1"/>
    <col min="3586" max="3586" width="17.33203125" style="359" customWidth="1"/>
    <col min="3587" max="3589" width="8.109375" style="359" customWidth="1"/>
    <col min="3590" max="3596" width="8.44140625" style="359" customWidth="1"/>
    <col min="3597" max="3603" width="8.109375" style="359" customWidth="1"/>
    <col min="3604" max="3840" width="9" style="359"/>
    <col min="3841" max="3841" width="6.21875" style="359" customWidth="1"/>
    <col min="3842" max="3842" width="17.33203125" style="359" customWidth="1"/>
    <col min="3843" max="3845" width="8.109375" style="359" customWidth="1"/>
    <col min="3846" max="3852" width="8.44140625" style="359" customWidth="1"/>
    <col min="3853" max="3859" width="8.109375" style="359" customWidth="1"/>
    <col min="3860" max="4096" width="9" style="359"/>
    <col min="4097" max="4097" width="6.21875" style="359" customWidth="1"/>
    <col min="4098" max="4098" width="17.33203125" style="359" customWidth="1"/>
    <col min="4099" max="4101" width="8.109375" style="359" customWidth="1"/>
    <col min="4102" max="4108" width="8.44140625" style="359" customWidth="1"/>
    <col min="4109" max="4115" width="8.109375" style="359" customWidth="1"/>
    <col min="4116" max="4352" width="9" style="359"/>
    <col min="4353" max="4353" width="6.21875" style="359" customWidth="1"/>
    <col min="4354" max="4354" width="17.33203125" style="359" customWidth="1"/>
    <col min="4355" max="4357" width="8.109375" style="359" customWidth="1"/>
    <col min="4358" max="4364" width="8.44140625" style="359" customWidth="1"/>
    <col min="4365" max="4371" width="8.109375" style="359" customWidth="1"/>
    <col min="4372" max="4608" width="9" style="359"/>
    <col min="4609" max="4609" width="6.21875" style="359" customWidth="1"/>
    <col min="4610" max="4610" width="17.33203125" style="359" customWidth="1"/>
    <col min="4611" max="4613" width="8.109375" style="359" customWidth="1"/>
    <col min="4614" max="4620" width="8.44140625" style="359" customWidth="1"/>
    <col min="4621" max="4627" width="8.109375" style="359" customWidth="1"/>
    <col min="4628" max="4864" width="9" style="359"/>
    <col min="4865" max="4865" width="6.21875" style="359" customWidth="1"/>
    <col min="4866" max="4866" width="17.33203125" style="359" customWidth="1"/>
    <col min="4867" max="4869" width="8.109375" style="359" customWidth="1"/>
    <col min="4870" max="4876" width="8.44140625" style="359" customWidth="1"/>
    <col min="4877" max="4883" width="8.109375" style="359" customWidth="1"/>
    <col min="4884" max="5120" width="9" style="359"/>
    <col min="5121" max="5121" width="6.21875" style="359" customWidth="1"/>
    <col min="5122" max="5122" width="17.33203125" style="359" customWidth="1"/>
    <col min="5123" max="5125" width="8.109375" style="359" customWidth="1"/>
    <col min="5126" max="5132" width="8.44140625" style="359" customWidth="1"/>
    <col min="5133" max="5139" width="8.109375" style="359" customWidth="1"/>
    <col min="5140" max="5376" width="9" style="359"/>
    <col min="5377" max="5377" width="6.21875" style="359" customWidth="1"/>
    <col min="5378" max="5378" width="17.33203125" style="359" customWidth="1"/>
    <col min="5379" max="5381" width="8.109375" style="359" customWidth="1"/>
    <col min="5382" max="5388" width="8.44140625" style="359" customWidth="1"/>
    <col min="5389" max="5395" width="8.109375" style="359" customWidth="1"/>
    <col min="5396" max="5632" width="9" style="359"/>
    <col min="5633" max="5633" width="6.21875" style="359" customWidth="1"/>
    <col min="5634" max="5634" width="17.33203125" style="359" customWidth="1"/>
    <col min="5635" max="5637" width="8.109375" style="359" customWidth="1"/>
    <col min="5638" max="5644" width="8.44140625" style="359" customWidth="1"/>
    <col min="5645" max="5651" width="8.109375" style="359" customWidth="1"/>
    <col min="5652" max="5888" width="9" style="359"/>
    <col min="5889" max="5889" width="6.21875" style="359" customWidth="1"/>
    <col min="5890" max="5890" width="17.33203125" style="359" customWidth="1"/>
    <col min="5891" max="5893" width="8.109375" style="359" customWidth="1"/>
    <col min="5894" max="5900" width="8.44140625" style="359" customWidth="1"/>
    <col min="5901" max="5907" width="8.109375" style="359" customWidth="1"/>
    <col min="5908" max="6144" width="9" style="359"/>
    <col min="6145" max="6145" width="6.21875" style="359" customWidth="1"/>
    <col min="6146" max="6146" width="17.33203125" style="359" customWidth="1"/>
    <col min="6147" max="6149" width="8.109375" style="359" customWidth="1"/>
    <col min="6150" max="6156" width="8.44140625" style="359" customWidth="1"/>
    <col min="6157" max="6163" width="8.109375" style="359" customWidth="1"/>
    <col min="6164" max="6400" width="9" style="359"/>
    <col min="6401" max="6401" width="6.21875" style="359" customWidth="1"/>
    <col min="6402" max="6402" width="17.33203125" style="359" customWidth="1"/>
    <col min="6403" max="6405" width="8.109375" style="359" customWidth="1"/>
    <col min="6406" max="6412" width="8.44140625" style="359" customWidth="1"/>
    <col min="6413" max="6419" width="8.109375" style="359" customWidth="1"/>
    <col min="6420" max="6656" width="9" style="359"/>
    <col min="6657" max="6657" width="6.21875" style="359" customWidth="1"/>
    <col min="6658" max="6658" width="17.33203125" style="359" customWidth="1"/>
    <col min="6659" max="6661" width="8.109375" style="359" customWidth="1"/>
    <col min="6662" max="6668" width="8.44140625" style="359" customWidth="1"/>
    <col min="6669" max="6675" width="8.109375" style="359" customWidth="1"/>
    <col min="6676" max="6912" width="9" style="359"/>
    <col min="6913" max="6913" width="6.21875" style="359" customWidth="1"/>
    <col min="6914" max="6914" width="17.33203125" style="359" customWidth="1"/>
    <col min="6915" max="6917" width="8.109375" style="359" customWidth="1"/>
    <col min="6918" max="6924" width="8.44140625" style="359" customWidth="1"/>
    <col min="6925" max="6931" width="8.109375" style="359" customWidth="1"/>
    <col min="6932" max="7168" width="9" style="359"/>
    <col min="7169" max="7169" width="6.21875" style="359" customWidth="1"/>
    <col min="7170" max="7170" width="17.33203125" style="359" customWidth="1"/>
    <col min="7171" max="7173" width="8.109375" style="359" customWidth="1"/>
    <col min="7174" max="7180" width="8.44140625" style="359" customWidth="1"/>
    <col min="7181" max="7187" width="8.109375" style="359" customWidth="1"/>
    <col min="7188" max="7424" width="9" style="359"/>
    <col min="7425" max="7425" width="6.21875" style="359" customWidth="1"/>
    <col min="7426" max="7426" width="17.33203125" style="359" customWidth="1"/>
    <col min="7427" max="7429" width="8.109375" style="359" customWidth="1"/>
    <col min="7430" max="7436" width="8.44140625" style="359" customWidth="1"/>
    <col min="7437" max="7443" width="8.109375" style="359" customWidth="1"/>
    <col min="7444" max="7680" width="9" style="359"/>
    <col min="7681" max="7681" width="6.21875" style="359" customWidth="1"/>
    <col min="7682" max="7682" width="17.33203125" style="359" customWidth="1"/>
    <col min="7683" max="7685" width="8.109375" style="359" customWidth="1"/>
    <col min="7686" max="7692" width="8.44140625" style="359" customWidth="1"/>
    <col min="7693" max="7699" width="8.109375" style="359" customWidth="1"/>
    <col min="7700" max="7936" width="9" style="359"/>
    <col min="7937" max="7937" width="6.21875" style="359" customWidth="1"/>
    <col min="7938" max="7938" width="17.33203125" style="359" customWidth="1"/>
    <col min="7939" max="7941" width="8.109375" style="359" customWidth="1"/>
    <col min="7942" max="7948" width="8.44140625" style="359" customWidth="1"/>
    <col min="7949" max="7955" width="8.109375" style="359" customWidth="1"/>
    <col min="7956" max="8192" width="9" style="359"/>
    <col min="8193" max="8193" width="6.21875" style="359" customWidth="1"/>
    <col min="8194" max="8194" width="17.33203125" style="359" customWidth="1"/>
    <col min="8195" max="8197" width="8.109375" style="359" customWidth="1"/>
    <col min="8198" max="8204" width="8.44140625" style="359" customWidth="1"/>
    <col min="8205" max="8211" width="8.109375" style="359" customWidth="1"/>
    <col min="8212" max="8448" width="9" style="359"/>
    <col min="8449" max="8449" width="6.21875" style="359" customWidth="1"/>
    <col min="8450" max="8450" width="17.33203125" style="359" customWidth="1"/>
    <col min="8451" max="8453" width="8.109375" style="359" customWidth="1"/>
    <col min="8454" max="8460" width="8.44140625" style="359" customWidth="1"/>
    <col min="8461" max="8467" width="8.109375" style="359" customWidth="1"/>
    <col min="8468" max="8704" width="9" style="359"/>
    <col min="8705" max="8705" width="6.21875" style="359" customWidth="1"/>
    <col min="8706" max="8706" width="17.33203125" style="359" customWidth="1"/>
    <col min="8707" max="8709" width="8.109375" style="359" customWidth="1"/>
    <col min="8710" max="8716" width="8.44140625" style="359" customWidth="1"/>
    <col min="8717" max="8723" width="8.109375" style="359" customWidth="1"/>
    <col min="8724" max="8960" width="9" style="359"/>
    <col min="8961" max="8961" width="6.21875" style="359" customWidth="1"/>
    <col min="8962" max="8962" width="17.33203125" style="359" customWidth="1"/>
    <col min="8963" max="8965" width="8.109375" style="359" customWidth="1"/>
    <col min="8966" max="8972" width="8.44140625" style="359" customWidth="1"/>
    <col min="8973" max="8979" width="8.109375" style="359" customWidth="1"/>
    <col min="8980" max="9216" width="9" style="359"/>
    <col min="9217" max="9217" width="6.21875" style="359" customWidth="1"/>
    <col min="9218" max="9218" width="17.33203125" style="359" customWidth="1"/>
    <col min="9219" max="9221" width="8.109375" style="359" customWidth="1"/>
    <col min="9222" max="9228" width="8.44140625" style="359" customWidth="1"/>
    <col min="9229" max="9235" width="8.109375" style="359" customWidth="1"/>
    <col min="9236" max="9472" width="9" style="359"/>
    <col min="9473" max="9473" width="6.21875" style="359" customWidth="1"/>
    <col min="9474" max="9474" width="17.33203125" style="359" customWidth="1"/>
    <col min="9475" max="9477" width="8.109375" style="359" customWidth="1"/>
    <col min="9478" max="9484" width="8.44140625" style="359" customWidth="1"/>
    <col min="9485" max="9491" width="8.109375" style="359" customWidth="1"/>
    <col min="9492" max="9728" width="9" style="359"/>
    <col min="9729" max="9729" width="6.21875" style="359" customWidth="1"/>
    <col min="9730" max="9730" width="17.33203125" style="359" customWidth="1"/>
    <col min="9731" max="9733" width="8.109375" style="359" customWidth="1"/>
    <col min="9734" max="9740" width="8.44140625" style="359" customWidth="1"/>
    <col min="9741" max="9747" width="8.109375" style="359" customWidth="1"/>
    <col min="9748" max="9984" width="9" style="359"/>
    <col min="9985" max="9985" width="6.21875" style="359" customWidth="1"/>
    <col min="9986" max="9986" width="17.33203125" style="359" customWidth="1"/>
    <col min="9987" max="9989" width="8.109375" style="359" customWidth="1"/>
    <col min="9990" max="9996" width="8.44140625" style="359" customWidth="1"/>
    <col min="9997" max="10003" width="8.109375" style="359" customWidth="1"/>
    <col min="10004" max="10240" width="9" style="359"/>
    <col min="10241" max="10241" width="6.21875" style="359" customWidth="1"/>
    <col min="10242" max="10242" width="17.33203125" style="359" customWidth="1"/>
    <col min="10243" max="10245" width="8.109375" style="359" customWidth="1"/>
    <col min="10246" max="10252" width="8.44140625" style="359" customWidth="1"/>
    <col min="10253" max="10259" width="8.109375" style="359" customWidth="1"/>
    <col min="10260" max="10496" width="9" style="359"/>
    <col min="10497" max="10497" width="6.21875" style="359" customWidth="1"/>
    <col min="10498" max="10498" width="17.33203125" style="359" customWidth="1"/>
    <col min="10499" max="10501" width="8.109375" style="359" customWidth="1"/>
    <col min="10502" max="10508" width="8.44140625" style="359" customWidth="1"/>
    <col min="10509" max="10515" width="8.109375" style="359" customWidth="1"/>
    <col min="10516" max="10752" width="9" style="359"/>
    <col min="10753" max="10753" width="6.21875" style="359" customWidth="1"/>
    <col min="10754" max="10754" width="17.33203125" style="359" customWidth="1"/>
    <col min="10755" max="10757" width="8.109375" style="359" customWidth="1"/>
    <col min="10758" max="10764" width="8.44140625" style="359" customWidth="1"/>
    <col min="10765" max="10771" width="8.109375" style="359" customWidth="1"/>
    <col min="10772" max="11008" width="9" style="359"/>
    <col min="11009" max="11009" width="6.21875" style="359" customWidth="1"/>
    <col min="11010" max="11010" width="17.33203125" style="359" customWidth="1"/>
    <col min="11011" max="11013" width="8.109375" style="359" customWidth="1"/>
    <col min="11014" max="11020" width="8.44140625" style="359" customWidth="1"/>
    <col min="11021" max="11027" width="8.109375" style="359" customWidth="1"/>
    <col min="11028" max="11264" width="9" style="359"/>
    <col min="11265" max="11265" width="6.21875" style="359" customWidth="1"/>
    <col min="11266" max="11266" width="17.33203125" style="359" customWidth="1"/>
    <col min="11267" max="11269" width="8.109375" style="359" customWidth="1"/>
    <col min="11270" max="11276" width="8.44140625" style="359" customWidth="1"/>
    <col min="11277" max="11283" width="8.109375" style="359" customWidth="1"/>
    <col min="11284" max="11520" width="9" style="359"/>
    <col min="11521" max="11521" width="6.21875" style="359" customWidth="1"/>
    <col min="11522" max="11522" width="17.33203125" style="359" customWidth="1"/>
    <col min="11523" max="11525" width="8.109375" style="359" customWidth="1"/>
    <col min="11526" max="11532" width="8.44140625" style="359" customWidth="1"/>
    <col min="11533" max="11539" width="8.109375" style="359" customWidth="1"/>
    <col min="11540" max="11776" width="9" style="359"/>
    <col min="11777" max="11777" width="6.21875" style="359" customWidth="1"/>
    <col min="11778" max="11778" width="17.33203125" style="359" customWidth="1"/>
    <col min="11779" max="11781" width="8.109375" style="359" customWidth="1"/>
    <col min="11782" max="11788" width="8.44140625" style="359" customWidth="1"/>
    <col min="11789" max="11795" width="8.109375" style="359" customWidth="1"/>
    <col min="11796" max="12032" width="9" style="359"/>
    <col min="12033" max="12033" width="6.21875" style="359" customWidth="1"/>
    <col min="12034" max="12034" width="17.33203125" style="359" customWidth="1"/>
    <col min="12035" max="12037" width="8.109375" style="359" customWidth="1"/>
    <col min="12038" max="12044" width="8.44140625" style="359" customWidth="1"/>
    <col min="12045" max="12051" width="8.109375" style="359" customWidth="1"/>
    <col min="12052" max="12288" width="9" style="359"/>
    <col min="12289" max="12289" width="6.21875" style="359" customWidth="1"/>
    <col min="12290" max="12290" width="17.33203125" style="359" customWidth="1"/>
    <col min="12291" max="12293" width="8.109375" style="359" customWidth="1"/>
    <col min="12294" max="12300" width="8.44140625" style="359" customWidth="1"/>
    <col min="12301" max="12307" width="8.109375" style="359" customWidth="1"/>
    <col min="12308" max="12544" width="9" style="359"/>
    <col min="12545" max="12545" width="6.21875" style="359" customWidth="1"/>
    <col min="12546" max="12546" width="17.33203125" style="359" customWidth="1"/>
    <col min="12547" max="12549" width="8.109375" style="359" customWidth="1"/>
    <col min="12550" max="12556" width="8.44140625" style="359" customWidth="1"/>
    <col min="12557" max="12563" width="8.109375" style="359" customWidth="1"/>
    <col min="12564" max="12800" width="9" style="359"/>
    <col min="12801" max="12801" width="6.21875" style="359" customWidth="1"/>
    <col min="12802" max="12802" width="17.33203125" style="359" customWidth="1"/>
    <col min="12803" max="12805" width="8.109375" style="359" customWidth="1"/>
    <col min="12806" max="12812" width="8.44140625" style="359" customWidth="1"/>
    <col min="12813" max="12819" width="8.109375" style="359" customWidth="1"/>
    <col min="12820" max="13056" width="9" style="359"/>
    <col min="13057" max="13057" width="6.21875" style="359" customWidth="1"/>
    <col min="13058" max="13058" width="17.33203125" style="359" customWidth="1"/>
    <col min="13059" max="13061" width="8.109375" style="359" customWidth="1"/>
    <col min="13062" max="13068" width="8.44140625" style="359" customWidth="1"/>
    <col min="13069" max="13075" width="8.109375" style="359" customWidth="1"/>
    <col min="13076" max="13312" width="9" style="359"/>
    <col min="13313" max="13313" width="6.21875" style="359" customWidth="1"/>
    <col min="13314" max="13314" width="17.33203125" style="359" customWidth="1"/>
    <col min="13315" max="13317" width="8.109375" style="359" customWidth="1"/>
    <col min="13318" max="13324" width="8.44140625" style="359" customWidth="1"/>
    <col min="13325" max="13331" width="8.109375" style="359" customWidth="1"/>
    <col min="13332" max="13568" width="9" style="359"/>
    <col min="13569" max="13569" width="6.21875" style="359" customWidth="1"/>
    <col min="13570" max="13570" width="17.33203125" style="359" customWidth="1"/>
    <col min="13571" max="13573" width="8.109375" style="359" customWidth="1"/>
    <col min="13574" max="13580" width="8.44140625" style="359" customWidth="1"/>
    <col min="13581" max="13587" width="8.109375" style="359" customWidth="1"/>
    <col min="13588" max="13824" width="9" style="359"/>
    <col min="13825" max="13825" width="6.21875" style="359" customWidth="1"/>
    <col min="13826" max="13826" width="17.33203125" style="359" customWidth="1"/>
    <col min="13827" max="13829" width="8.109375" style="359" customWidth="1"/>
    <col min="13830" max="13836" width="8.44140625" style="359" customWidth="1"/>
    <col min="13837" max="13843" width="8.109375" style="359" customWidth="1"/>
    <col min="13844" max="14080" width="9" style="359"/>
    <col min="14081" max="14081" width="6.21875" style="359" customWidth="1"/>
    <col min="14082" max="14082" width="17.33203125" style="359" customWidth="1"/>
    <col min="14083" max="14085" width="8.109375" style="359" customWidth="1"/>
    <col min="14086" max="14092" width="8.44140625" style="359" customWidth="1"/>
    <col min="14093" max="14099" width="8.109375" style="359" customWidth="1"/>
    <col min="14100" max="14336" width="9" style="359"/>
    <col min="14337" max="14337" width="6.21875" style="359" customWidth="1"/>
    <col min="14338" max="14338" width="17.33203125" style="359" customWidth="1"/>
    <col min="14339" max="14341" width="8.109375" style="359" customWidth="1"/>
    <col min="14342" max="14348" width="8.44140625" style="359" customWidth="1"/>
    <col min="14349" max="14355" width="8.109375" style="359" customWidth="1"/>
    <col min="14356" max="14592" width="9" style="359"/>
    <col min="14593" max="14593" width="6.21875" style="359" customWidth="1"/>
    <col min="14594" max="14594" width="17.33203125" style="359" customWidth="1"/>
    <col min="14595" max="14597" width="8.109375" style="359" customWidth="1"/>
    <col min="14598" max="14604" width="8.44140625" style="359" customWidth="1"/>
    <col min="14605" max="14611" width="8.109375" style="359" customWidth="1"/>
    <col min="14612" max="14848" width="9" style="359"/>
    <col min="14849" max="14849" width="6.21875" style="359" customWidth="1"/>
    <col min="14850" max="14850" width="17.33203125" style="359" customWidth="1"/>
    <col min="14851" max="14853" width="8.109375" style="359" customWidth="1"/>
    <col min="14854" max="14860" width="8.44140625" style="359" customWidth="1"/>
    <col min="14861" max="14867" width="8.109375" style="359" customWidth="1"/>
    <col min="14868" max="15104" width="9" style="359"/>
    <col min="15105" max="15105" width="6.21875" style="359" customWidth="1"/>
    <col min="15106" max="15106" width="17.33203125" style="359" customWidth="1"/>
    <col min="15107" max="15109" width="8.109375" style="359" customWidth="1"/>
    <col min="15110" max="15116" width="8.44140625" style="359" customWidth="1"/>
    <col min="15117" max="15123" width="8.109375" style="359" customWidth="1"/>
    <col min="15124" max="15360" width="9" style="359"/>
    <col min="15361" max="15361" width="6.21875" style="359" customWidth="1"/>
    <col min="15362" max="15362" width="17.33203125" style="359" customWidth="1"/>
    <col min="15363" max="15365" width="8.109375" style="359" customWidth="1"/>
    <col min="15366" max="15372" width="8.44140625" style="359" customWidth="1"/>
    <col min="15373" max="15379" width="8.109375" style="359" customWidth="1"/>
    <col min="15380" max="15616" width="9" style="359"/>
    <col min="15617" max="15617" width="6.21875" style="359" customWidth="1"/>
    <col min="15618" max="15618" width="17.33203125" style="359" customWidth="1"/>
    <col min="15619" max="15621" width="8.109375" style="359" customWidth="1"/>
    <col min="15622" max="15628" width="8.44140625" style="359" customWidth="1"/>
    <col min="15629" max="15635" width="8.109375" style="359" customWidth="1"/>
    <col min="15636" max="15872" width="9" style="359"/>
    <col min="15873" max="15873" width="6.21875" style="359" customWidth="1"/>
    <col min="15874" max="15874" width="17.33203125" style="359" customWidth="1"/>
    <col min="15875" max="15877" width="8.109375" style="359" customWidth="1"/>
    <col min="15878" max="15884" width="8.44140625" style="359" customWidth="1"/>
    <col min="15885" max="15891" width="8.109375" style="359" customWidth="1"/>
    <col min="15892" max="16128" width="9" style="359"/>
    <col min="16129" max="16129" width="6.21875" style="359" customWidth="1"/>
    <col min="16130" max="16130" width="17.33203125" style="359" customWidth="1"/>
    <col min="16131" max="16133" width="8.109375" style="359" customWidth="1"/>
    <col min="16134" max="16140" width="8.44140625" style="359" customWidth="1"/>
    <col min="16141" max="16147" width="8.109375" style="359" customWidth="1"/>
    <col min="16148" max="16384" width="9" style="359"/>
  </cols>
  <sheetData>
    <row r="1" spans="1:20" ht="21" customHeight="1">
      <c r="A1" s="356"/>
      <c r="B1" s="715"/>
      <c r="C1" s="358"/>
      <c r="D1" s="358"/>
      <c r="E1" s="358"/>
      <c r="F1" s="358"/>
      <c r="G1" s="358"/>
      <c r="H1" s="358"/>
      <c r="I1" s="358"/>
      <c r="J1" s="407"/>
      <c r="K1" s="407"/>
      <c r="L1" s="358"/>
      <c r="M1" s="915" t="s">
        <v>934</v>
      </c>
      <c r="N1" s="915"/>
      <c r="O1" s="915"/>
      <c r="P1" s="915"/>
      <c r="Q1" s="915"/>
      <c r="R1" s="915"/>
      <c r="S1" s="915"/>
    </row>
    <row r="2" spans="1:20" ht="21" customHeight="1">
      <c r="A2" s="796" t="s">
        <v>953</v>
      </c>
      <c r="B2" s="796"/>
      <c r="C2" s="796"/>
      <c r="D2" s="796"/>
      <c r="E2" s="796"/>
      <c r="F2" s="796"/>
      <c r="G2" s="796"/>
      <c r="H2" s="796"/>
      <c r="I2" s="796"/>
      <c r="J2" s="796"/>
      <c r="K2" s="796"/>
      <c r="L2" s="796"/>
      <c r="M2" s="796"/>
      <c r="N2" s="796"/>
      <c r="O2" s="796"/>
      <c r="P2" s="796"/>
      <c r="Q2" s="796"/>
      <c r="R2" s="796"/>
      <c r="S2" s="796"/>
    </row>
    <row r="3" spans="1:20" ht="21" customHeight="1">
      <c r="A3" s="916" t="s">
        <v>669</v>
      </c>
      <c r="B3" s="916"/>
      <c r="C3" s="916"/>
      <c r="D3" s="916"/>
      <c r="E3" s="916"/>
      <c r="F3" s="916"/>
      <c r="G3" s="916"/>
      <c r="H3" s="916"/>
      <c r="I3" s="916"/>
      <c r="J3" s="916"/>
      <c r="K3" s="916"/>
      <c r="L3" s="916"/>
      <c r="M3" s="916"/>
      <c r="N3" s="916"/>
      <c r="O3" s="916"/>
      <c r="P3" s="916"/>
      <c r="Q3" s="916"/>
      <c r="R3" s="916"/>
      <c r="S3" s="916"/>
      <c r="T3" s="716"/>
    </row>
    <row r="4" spans="1:20" ht="19.5" customHeight="1">
      <c r="A4" s="408"/>
      <c r="B4" s="717"/>
      <c r="C4" s="90"/>
      <c r="D4" s="90"/>
      <c r="E4" s="90"/>
      <c r="F4" s="90"/>
      <c r="G4" s="90"/>
      <c r="H4" s="90"/>
      <c r="I4" s="90"/>
      <c r="J4" s="485"/>
      <c r="K4" s="797"/>
      <c r="L4" s="797"/>
      <c r="M4" s="818" t="s">
        <v>0</v>
      </c>
      <c r="N4" s="818"/>
      <c r="O4" s="818"/>
      <c r="P4" s="818"/>
      <c r="Q4" s="818"/>
      <c r="R4" s="818"/>
      <c r="S4" s="818"/>
    </row>
    <row r="5" spans="1:20" s="362" customFormat="1" ht="28.5" customHeight="1">
      <c r="A5" s="816" t="s">
        <v>78</v>
      </c>
      <c r="B5" s="816" t="s">
        <v>935</v>
      </c>
      <c r="C5" s="816" t="s">
        <v>72</v>
      </c>
      <c r="D5" s="816" t="s">
        <v>75</v>
      </c>
      <c r="E5" s="816"/>
      <c r="F5" s="819" t="s">
        <v>936</v>
      </c>
      <c r="G5" s="819"/>
      <c r="H5" s="819"/>
      <c r="I5" s="819"/>
      <c r="J5" s="819"/>
      <c r="K5" s="819"/>
      <c r="L5" s="819"/>
      <c r="M5" s="819" t="s">
        <v>936</v>
      </c>
      <c r="N5" s="819"/>
      <c r="O5" s="819"/>
      <c r="P5" s="819"/>
      <c r="Q5" s="819"/>
      <c r="R5" s="819"/>
      <c r="S5" s="819"/>
    </row>
    <row r="6" spans="1:20" s="362" customFormat="1" ht="28.5" customHeight="1">
      <c r="A6" s="816"/>
      <c r="B6" s="816"/>
      <c r="C6" s="816"/>
      <c r="D6" s="816" t="s">
        <v>937</v>
      </c>
      <c r="E6" s="816" t="s">
        <v>938</v>
      </c>
      <c r="F6" s="816" t="s">
        <v>939</v>
      </c>
      <c r="G6" s="819" t="s">
        <v>937</v>
      </c>
      <c r="H6" s="819"/>
      <c r="I6" s="819"/>
      <c r="J6" s="819" t="s">
        <v>938</v>
      </c>
      <c r="K6" s="819"/>
      <c r="L6" s="819"/>
      <c r="M6" s="816" t="s">
        <v>939</v>
      </c>
      <c r="N6" s="819" t="s">
        <v>937</v>
      </c>
      <c r="O6" s="819"/>
      <c r="P6" s="819"/>
      <c r="Q6" s="819" t="s">
        <v>938</v>
      </c>
      <c r="R6" s="819"/>
      <c r="S6" s="819"/>
    </row>
    <row r="7" spans="1:20" s="362" customFormat="1" ht="22.5" customHeight="1">
      <c r="A7" s="816"/>
      <c r="B7" s="816"/>
      <c r="C7" s="816"/>
      <c r="D7" s="816"/>
      <c r="E7" s="816"/>
      <c r="F7" s="816"/>
      <c r="G7" s="816" t="s">
        <v>72</v>
      </c>
      <c r="H7" s="816" t="s">
        <v>940</v>
      </c>
      <c r="I7" s="816" t="s">
        <v>941</v>
      </c>
      <c r="J7" s="816" t="s">
        <v>72</v>
      </c>
      <c r="K7" s="816" t="s">
        <v>940</v>
      </c>
      <c r="L7" s="816" t="s">
        <v>941</v>
      </c>
      <c r="M7" s="816"/>
      <c r="N7" s="816" t="s">
        <v>72</v>
      </c>
      <c r="O7" s="816" t="s">
        <v>940</v>
      </c>
      <c r="P7" s="816" t="s">
        <v>941</v>
      </c>
      <c r="Q7" s="816" t="s">
        <v>72</v>
      </c>
      <c r="R7" s="816" t="s">
        <v>940</v>
      </c>
      <c r="S7" s="816" t="s">
        <v>941</v>
      </c>
    </row>
    <row r="8" spans="1:20" s="362" customFormat="1" ht="22.5" customHeight="1">
      <c r="A8" s="816"/>
      <c r="B8" s="816"/>
      <c r="C8" s="816"/>
      <c r="D8" s="816"/>
      <c r="E8" s="816"/>
      <c r="F8" s="816"/>
      <c r="G8" s="816"/>
      <c r="H8" s="816"/>
      <c r="I8" s="816"/>
      <c r="J8" s="816"/>
      <c r="K8" s="816"/>
      <c r="L8" s="816"/>
      <c r="M8" s="816"/>
      <c r="N8" s="816"/>
      <c r="O8" s="816"/>
      <c r="P8" s="816"/>
      <c r="Q8" s="816"/>
      <c r="R8" s="816"/>
      <c r="S8" s="816"/>
    </row>
    <row r="9" spans="1:20" s="362" customFormat="1" ht="22.5" customHeight="1">
      <c r="A9" s="816"/>
      <c r="B9" s="816"/>
      <c r="C9" s="816"/>
      <c r="D9" s="816"/>
      <c r="E9" s="816"/>
      <c r="F9" s="816"/>
      <c r="G9" s="816"/>
      <c r="H9" s="816"/>
      <c r="I9" s="816"/>
      <c r="J9" s="816"/>
      <c r="K9" s="816"/>
      <c r="L9" s="816"/>
      <c r="M9" s="816"/>
      <c r="N9" s="816"/>
      <c r="O9" s="816"/>
      <c r="P9" s="816"/>
      <c r="Q9" s="816"/>
      <c r="R9" s="816"/>
      <c r="S9" s="816"/>
    </row>
    <row r="10" spans="1:20" s="365" customFormat="1" ht="17.25" customHeight="1">
      <c r="A10" s="718" t="s">
        <v>4</v>
      </c>
      <c r="B10" s="719" t="s">
        <v>5</v>
      </c>
      <c r="C10" s="718" t="s">
        <v>640</v>
      </c>
      <c r="D10" s="718" t="s">
        <v>942</v>
      </c>
      <c r="E10" s="718" t="s">
        <v>943</v>
      </c>
      <c r="F10" s="718" t="s">
        <v>944</v>
      </c>
      <c r="G10" s="718" t="s">
        <v>945</v>
      </c>
      <c r="H10" s="718">
        <v>6</v>
      </c>
      <c r="I10" s="718">
        <f>H10+1</f>
        <v>7</v>
      </c>
      <c r="J10" s="718" t="s">
        <v>946</v>
      </c>
      <c r="K10" s="718">
        <v>9</v>
      </c>
      <c r="L10" s="718">
        <f>K10+1</f>
        <v>10</v>
      </c>
      <c r="M10" s="720" t="s">
        <v>947</v>
      </c>
      <c r="N10" s="720" t="s">
        <v>948</v>
      </c>
      <c r="O10" s="718">
        <v>13</v>
      </c>
      <c r="P10" s="718">
        <f>O10+1</f>
        <v>14</v>
      </c>
      <c r="Q10" s="720" t="s">
        <v>949</v>
      </c>
      <c r="R10" s="718">
        <v>16</v>
      </c>
      <c r="S10" s="718">
        <f>R10+1</f>
        <v>17</v>
      </c>
    </row>
    <row r="11" spans="1:20" s="90" customFormat="1" ht="24.75" customHeight="1">
      <c r="A11" s="721"/>
      <c r="B11" s="722"/>
      <c r="C11" s="723"/>
      <c r="D11" s="723"/>
      <c r="E11" s="723"/>
      <c r="F11" s="723"/>
      <c r="G11" s="723"/>
      <c r="H11" s="723"/>
      <c r="I11" s="723"/>
      <c r="J11" s="723"/>
      <c r="K11" s="723"/>
      <c r="L11" s="723"/>
      <c r="M11" s="723"/>
      <c r="N11" s="723"/>
      <c r="O11" s="723"/>
      <c r="P11" s="723"/>
      <c r="Q11" s="723"/>
      <c r="R11" s="723"/>
      <c r="S11" s="724"/>
    </row>
    <row r="12" spans="1:20" ht="17.25" customHeight="1" thickBot="1">
      <c r="A12" s="725"/>
      <c r="B12" s="726"/>
      <c r="C12" s="727"/>
      <c r="D12" s="727"/>
      <c r="E12" s="727"/>
      <c r="F12" s="727"/>
      <c r="G12" s="727"/>
      <c r="H12" s="727"/>
      <c r="I12" s="727"/>
      <c r="J12" s="727"/>
      <c r="K12" s="727"/>
      <c r="L12" s="727"/>
      <c r="M12" s="727"/>
      <c r="N12" s="727"/>
      <c r="O12" s="727"/>
      <c r="P12" s="727"/>
      <c r="Q12" s="727"/>
      <c r="R12" s="727"/>
      <c r="S12" s="728"/>
    </row>
    <row r="13" spans="1:20" ht="44.25" customHeight="1">
      <c r="A13" s="917" t="s">
        <v>950</v>
      </c>
      <c r="B13" s="917"/>
      <c r="C13" s="917"/>
      <c r="D13" s="917"/>
      <c r="E13" s="917"/>
      <c r="F13" s="917"/>
      <c r="G13" s="917"/>
      <c r="H13" s="917"/>
      <c r="I13" s="917"/>
      <c r="J13" s="917"/>
      <c r="K13" s="917"/>
      <c r="L13" s="917"/>
      <c r="M13" s="917"/>
      <c r="N13" s="917"/>
      <c r="O13" s="917"/>
      <c r="P13" s="917"/>
      <c r="Q13" s="917"/>
      <c r="R13" s="917"/>
      <c r="S13" s="917"/>
    </row>
    <row r="14" spans="1:20" ht="41.25" customHeight="1">
      <c r="A14" s="33" t="s">
        <v>951</v>
      </c>
      <c r="B14" s="826" t="s">
        <v>952</v>
      </c>
      <c r="C14" s="826"/>
      <c r="D14" s="826"/>
      <c r="E14" s="826"/>
      <c r="F14" s="826"/>
      <c r="G14" s="826"/>
      <c r="H14" s="826"/>
      <c r="I14" s="826"/>
      <c r="J14" s="826"/>
      <c r="K14" s="826"/>
      <c r="L14" s="826"/>
      <c r="M14" s="826"/>
      <c r="N14" s="826"/>
      <c r="O14" s="826"/>
      <c r="P14" s="826"/>
      <c r="Q14" s="826"/>
      <c r="R14" s="826"/>
      <c r="S14" s="826"/>
    </row>
    <row r="15" spans="1:20" ht="25.5" customHeight="1">
      <c r="A15" s="90"/>
      <c r="C15" s="90"/>
      <c r="D15" s="90"/>
      <c r="E15" s="90"/>
      <c r="F15" s="90"/>
      <c r="G15" s="90"/>
      <c r="H15" s="90"/>
      <c r="I15" s="90"/>
      <c r="J15" s="90"/>
      <c r="K15" s="90"/>
      <c r="L15" s="90"/>
      <c r="M15" s="90"/>
      <c r="N15" s="90"/>
      <c r="O15" s="90"/>
      <c r="P15" s="90"/>
      <c r="Q15" s="90"/>
      <c r="R15" s="90"/>
      <c r="S15" s="90"/>
    </row>
    <row r="16" spans="1:20" ht="18.75">
      <c r="A16" s="90"/>
      <c r="B16" s="730"/>
      <c r="C16" s="90"/>
      <c r="D16" s="90"/>
      <c r="E16" s="90"/>
      <c r="F16" s="90"/>
      <c r="G16" s="90"/>
      <c r="H16" s="90"/>
      <c r="I16" s="90"/>
      <c r="J16" s="90"/>
      <c r="K16" s="90"/>
      <c r="L16" s="90"/>
      <c r="M16" s="90"/>
      <c r="N16" s="90"/>
      <c r="O16" s="90"/>
      <c r="P16" s="90"/>
      <c r="Q16" s="90"/>
      <c r="R16" s="90"/>
      <c r="S16" s="90"/>
    </row>
    <row r="17" spans="1:19" ht="18.75">
      <c r="A17" s="90"/>
      <c r="B17" s="730"/>
      <c r="C17" s="90"/>
      <c r="D17" s="90"/>
      <c r="E17" s="90"/>
      <c r="F17" s="90"/>
      <c r="G17" s="90"/>
      <c r="H17" s="90"/>
      <c r="I17" s="90"/>
      <c r="J17" s="90"/>
      <c r="K17" s="90"/>
      <c r="L17" s="90"/>
      <c r="M17" s="90"/>
      <c r="N17" s="90"/>
      <c r="O17" s="90"/>
      <c r="P17" s="90"/>
      <c r="Q17" s="90"/>
      <c r="R17" s="90"/>
      <c r="S17" s="90"/>
    </row>
    <row r="18" spans="1:19" ht="18.75">
      <c r="A18" s="90"/>
      <c r="B18" s="730"/>
      <c r="C18" s="90"/>
      <c r="D18" s="90"/>
      <c r="E18" s="90"/>
      <c r="F18" s="90"/>
      <c r="G18" s="90"/>
      <c r="H18" s="90"/>
      <c r="I18" s="90"/>
      <c r="J18" s="90"/>
      <c r="K18" s="90"/>
      <c r="L18" s="90"/>
      <c r="M18" s="90"/>
      <c r="N18" s="90"/>
      <c r="O18" s="90"/>
      <c r="P18" s="90"/>
      <c r="Q18" s="90"/>
      <c r="R18" s="90"/>
      <c r="S18" s="90"/>
    </row>
    <row r="19" spans="1:19" ht="18.75">
      <c r="A19" s="90"/>
      <c r="B19" s="730"/>
      <c r="C19" s="90"/>
      <c r="D19" s="90"/>
      <c r="E19" s="90"/>
      <c r="F19" s="90"/>
      <c r="G19" s="90"/>
      <c r="H19" s="90"/>
      <c r="I19" s="90"/>
      <c r="J19" s="90"/>
      <c r="K19" s="90"/>
      <c r="L19" s="90"/>
      <c r="M19" s="90"/>
      <c r="N19" s="90"/>
      <c r="O19" s="90"/>
      <c r="P19" s="90"/>
      <c r="Q19" s="90"/>
      <c r="R19" s="90"/>
      <c r="S19" s="90"/>
    </row>
    <row r="20" spans="1:19" ht="18.75">
      <c r="A20" s="90"/>
      <c r="B20" s="730"/>
      <c r="C20" s="90"/>
      <c r="D20" s="90"/>
      <c r="E20" s="90"/>
      <c r="F20" s="90"/>
      <c r="G20" s="90"/>
      <c r="H20" s="90"/>
      <c r="I20" s="90"/>
      <c r="J20" s="90"/>
      <c r="K20" s="90"/>
      <c r="L20" s="90"/>
      <c r="M20" s="90"/>
      <c r="N20" s="90"/>
      <c r="O20" s="90"/>
      <c r="P20" s="90"/>
      <c r="Q20" s="90"/>
      <c r="R20" s="90"/>
      <c r="S20" s="90"/>
    </row>
    <row r="21" spans="1:19" ht="18.75">
      <c r="A21" s="90"/>
      <c r="B21" s="730"/>
      <c r="C21" s="90"/>
      <c r="D21" s="90"/>
      <c r="E21" s="90"/>
      <c r="F21" s="90"/>
      <c r="G21" s="90"/>
      <c r="H21" s="90"/>
      <c r="I21" s="90"/>
      <c r="J21" s="90"/>
      <c r="K21" s="90"/>
      <c r="L21" s="90"/>
      <c r="M21" s="90"/>
      <c r="N21" s="90"/>
      <c r="O21" s="90"/>
      <c r="P21" s="90"/>
      <c r="Q21" s="90"/>
      <c r="R21" s="90"/>
      <c r="S21" s="90"/>
    </row>
    <row r="22" spans="1:19" ht="18.75">
      <c r="A22" s="90"/>
      <c r="B22" s="730"/>
      <c r="C22" s="90"/>
      <c r="D22" s="90"/>
      <c r="E22" s="90"/>
      <c r="F22" s="90"/>
      <c r="G22" s="90"/>
      <c r="H22" s="90"/>
      <c r="I22" s="90"/>
      <c r="J22" s="90"/>
      <c r="K22" s="90"/>
      <c r="L22" s="90"/>
      <c r="M22" s="90"/>
      <c r="N22" s="90"/>
      <c r="O22" s="90"/>
      <c r="P22" s="90"/>
      <c r="Q22" s="90"/>
      <c r="R22" s="90"/>
      <c r="S22" s="90"/>
    </row>
    <row r="23" spans="1:19" ht="22.5" customHeight="1">
      <c r="A23" s="90"/>
      <c r="B23" s="730"/>
      <c r="C23" s="90"/>
      <c r="D23" s="90"/>
      <c r="E23" s="90"/>
      <c r="F23" s="90"/>
      <c r="G23" s="90"/>
      <c r="H23" s="90"/>
      <c r="I23" s="90"/>
      <c r="J23" s="90"/>
      <c r="K23" s="90"/>
      <c r="L23" s="90"/>
      <c r="M23" s="90"/>
      <c r="N23" s="90"/>
      <c r="O23" s="90"/>
      <c r="P23" s="90"/>
      <c r="Q23" s="90"/>
      <c r="R23" s="90"/>
      <c r="S23" s="90"/>
    </row>
    <row r="24" spans="1:19" ht="18.75">
      <c r="A24" s="90"/>
      <c r="B24" s="730"/>
      <c r="C24" s="90"/>
      <c r="D24" s="90"/>
      <c r="E24" s="90"/>
      <c r="F24" s="90"/>
      <c r="G24" s="90"/>
      <c r="H24" s="90"/>
      <c r="I24" s="90"/>
      <c r="J24" s="90"/>
      <c r="K24" s="90"/>
      <c r="L24" s="90"/>
      <c r="M24" s="90"/>
      <c r="N24" s="90"/>
      <c r="O24" s="90"/>
      <c r="P24" s="90"/>
      <c r="Q24" s="90"/>
      <c r="R24" s="90"/>
      <c r="S24" s="90"/>
    </row>
    <row r="25" spans="1:19" ht="18.75">
      <c r="A25" s="90"/>
      <c r="B25" s="730"/>
      <c r="C25" s="90"/>
      <c r="D25" s="90"/>
      <c r="E25" s="90"/>
      <c r="F25" s="90"/>
      <c r="G25" s="90"/>
      <c r="H25" s="90"/>
      <c r="I25" s="90"/>
      <c r="J25" s="90"/>
      <c r="K25" s="90"/>
      <c r="L25" s="90"/>
      <c r="M25" s="90"/>
      <c r="N25" s="90"/>
      <c r="O25" s="90"/>
      <c r="P25" s="90"/>
      <c r="Q25" s="90"/>
      <c r="R25" s="90"/>
      <c r="S25" s="90"/>
    </row>
    <row r="26" spans="1:19" ht="18.75">
      <c r="A26" s="90"/>
      <c r="B26" s="730"/>
      <c r="C26" s="90"/>
      <c r="D26" s="90"/>
      <c r="E26" s="90"/>
      <c r="F26" s="90"/>
      <c r="G26" s="90"/>
      <c r="H26" s="90"/>
      <c r="I26" s="90"/>
      <c r="J26" s="90"/>
      <c r="K26" s="90"/>
      <c r="L26" s="90"/>
      <c r="M26" s="90"/>
      <c r="N26" s="90"/>
      <c r="O26" s="90"/>
      <c r="P26" s="90"/>
      <c r="Q26" s="90"/>
      <c r="R26" s="90"/>
      <c r="S26" s="90"/>
    </row>
    <row r="27" spans="1:19" ht="18.75">
      <c r="A27" s="90"/>
      <c r="B27" s="730"/>
      <c r="C27" s="90"/>
      <c r="D27" s="90"/>
      <c r="E27" s="90"/>
      <c r="F27" s="90"/>
      <c r="G27" s="90"/>
      <c r="H27" s="90"/>
      <c r="I27" s="90"/>
      <c r="J27" s="90"/>
      <c r="K27" s="90"/>
      <c r="L27" s="90"/>
      <c r="M27" s="90"/>
      <c r="N27" s="90"/>
      <c r="O27" s="90"/>
      <c r="P27" s="90"/>
      <c r="Q27" s="90"/>
      <c r="R27" s="90"/>
      <c r="S27" s="90"/>
    </row>
  </sheetData>
  <mergeCells count="33">
    <mergeCell ref="B14:S14"/>
    <mergeCell ref="O7:O9"/>
    <mergeCell ref="P7:P9"/>
    <mergeCell ref="Q7:Q9"/>
    <mergeCell ref="R7:R9"/>
    <mergeCell ref="S7:S9"/>
    <mergeCell ref="A13:S13"/>
    <mergeCell ref="H7:H9"/>
    <mergeCell ref="I7:I9"/>
    <mergeCell ref="J7:J9"/>
    <mergeCell ref="K7:K9"/>
    <mergeCell ref="L7:L9"/>
    <mergeCell ref="N7:N9"/>
    <mergeCell ref="A5:A9"/>
    <mergeCell ref="B5:B9"/>
    <mergeCell ref="C5:C9"/>
    <mergeCell ref="M5:S5"/>
    <mergeCell ref="D6:D9"/>
    <mergeCell ref="E6:E9"/>
    <mergeCell ref="F6:F9"/>
    <mergeCell ref="G6:I6"/>
    <mergeCell ref="J6:L6"/>
    <mergeCell ref="M6:M9"/>
    <mergeCell ref="N6:P6"/>
    <mergeCell ref="Q6:S6"/>
    <mergeCell ref="G7:G9"/>
    <mergeCell ref="D5:E5"/>
    <mergeCell ref="F5:L5"/>
    <mergeCell ref="M1:S1"/>
    <mergeCell ref="A2:S2"/>
    <mergeCell ref="A3:S3"/>
    <mergeCell ref="K4:L4"/>
    <mergeCell ref="M4:S4"/>
  </mergeCells>
  <printOptions horizontalCentered="1"/>
  <pageMargins left="0.22" right="0.22" top="0.65" bottom="0.48" header="0.32" footer="0.16"/>
  <pageSetup paperSize="9" scale="77" fitToHeight="5" orientation="landscape" r:id="rId1"/>
  <headerFooter alignWithMargins="0">
    <oddHeader xml:space="preserve">&amp;C
                                                                                                                                  </oddHeader>
    <oddFooter>&amp;C&amp;".VnTime,  Italic"&amp;8
&amp;".VnTimeH,Regular"&amp;12&amp;P/&amp;N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P23"/>
  <sheetViews>
    <sheetView showZeros="0" workbookViewId="0">
      <selection activeCell="A5" sqref="A5"/>
    </sheetView>
  </sheetViews>
  <sheetFormatPr defaultColWidth="9" defaultRowHeight="17.25"/>
  <cols>
    <col min="1" max="1" width="6" style="60" customWidth="1"/>
    <col min="2" max="2" width="24.109375" style="60" customWidth="1"/>
    <col min="3" max="3" width="14" style="60" customWidth="1"/>
    <col min="4" max="4" width="12.33203125" style="60" customWidth="1"/>
    <col min="5" max="5" width="11.33203125" style="60" customWidth="1"/>
    <col min="6" max="6" width="11.77734375" style="60" customWidth="1"/>
    <col min="7" max="7" width="13" style="60" customWidth="1"/>
    <col min="8" max="8" width="11.88671875" style="60" customWidth="1"/>
    <col min="9" max="9" width="12.109375" style="60" customWidth="1"/>
    <col min="10" max="10" width="13.21875" style="60" customWidth="1"/>
    <col min="11" max="11" width="12.88671875" style="60" customWidth="1"/>
    <col min="12" max="16384" width="9" style="60"/>
  </cols>
  <sheetData>
    <row r="1" spans="1:16" ht="18.75">
      <c r="A1" s="49"/>
      <c r="B1" s="50"/>
      <c r="J1" s="918" t="s">
        <v>353</v>
      </c>
      <c r="K1" s="918"/>
      <c r="L1" s="61"/>
    </row>
    <row r="2" spans="1:16">
      <c r="A2" s="49"/>
      <c r="B2" s="50"/>
      <c r="C2" s="167"/>
    </row>
    <row r="3" spans="1:16" ht="41.25" customHeight="1">
      <c r="A3" s="919" t="s">
        <v>985</v>
      </c>
      <c r="B3" s="919"/>
      <c r="C3" s="919"/>
      <c r="D3" s="919"/>
      <c r="E3" s="919"/>
      <c r="F3" s="919"/>
      <c r="G3" s="919"/>
      <c r="H3" s="919"/>
      <c r="I3" s="919"/>
      <c r="J3" s="919"/>
      <c r="K3" s="919"/>
      <c r="L3" s="168"/>
      <c r="M3" s="168"/>
      <c r="N3" s="168"/>
      <c r="O3" s="168"/>
      <c r="P3" s="168"/>
    </row>
    <row r="4" spans="1:16" ht="33.75" customHeight="1">
      <c r="A4" s="920" t="str">
        <f>'15'!A4:G4</f>
        <v>(Kèm theo Nghị quyết số:             /NQ-HĐND ngày         /         /2024 của Hội đồng nhân dân huyện Đăk Glei)</v>
      </c>
      <c r="B4" s="920"/>
      <c r="C4" s="920"/>
      <c r="D4" s="920"/>
      <c r="E4" s="920"/>
      <c r="F4" s="920"/>
      <c r="G4" s="920"/>
      <c r="H4" s="920"/>
      <c r="I4" s="920"/>
      <c r="J4" s="920"/>
      <c r="K4" s="920"/>
      <c r="L4" s="169"/>
      <c r="M4" s="169"/>
      <c r="N4" s="169"/>
      <c r="O4" s="169"/>
      <c r="P4" s="169"/>
    </row>
    <row r="6" spans="1:16">
      <c r="J6" s="901" t="s">
        <v>0</v>
      </c>
      <c r="K6" s="901"/>
    </row>
    <row r="7" spans="1:16" ht="22.5" customHeight="1">
      <c r="A7" s="921" t="s">
        <v>79</v>
      </c>
      <c r="B7" s="921" t="s">
        <v>28</v>
      </c>
      <c r="C7" s="921" t="s">
        <v>82</v>
      </c>
      <c r="D7" s="921" t="s">
        <v>241</v>
      </c>
      <c r="E7" s="922" t="s">
        <v>354</v>
      </c>
      <c r="F7" s="922"/>
      <c r="G7" s="922"/>
      <c r="H7" s="921" t="s">
        <v>355</v>
      </c>
      <c r="I7" s="921" t="s">
        <v>356</v>
      </c>
      <c r="J7" s="921" t="s">
        <v>16</v>
      </c>
      <c r="K7" s="921" t="s">
        <v>245</v>
      </c>
    </row>
    <row r="8" spans="1:16" ht="26.25" customHeight="1">
      <c r="A8" s="921"/>
      <c r="B8" s="921"/>
      <c r="C8" s="921"/>
      <c r="D8" s="921"/>
      <c r="E8" s="922" t="s">
        <v>357</v>
      </c>
      <c r="F8" s="923" t="s">
        <v>358</v>
      </c>
      <c r="G8" s="923"/>
      <c r="H8" s="921"/>
      <c r="I8" s="921"/>
      <c r="J8" s="921"/>
      <c r="K8" s="921"/>
    </row>
    <row r="9" spans="1:16" ht="70.5" customHeight="1">
      <c r="A9" s="921"/>
      <c r="B9" s="921"/>
      <c r="C9" s="921"/>
      <c r="D9" s="921"/>
      <c r="E9" s="922"/>
      <c r="F9" s="170" t="s">
        <v>72</v>
      </c>
      <c r="G9" s="170" t="s">
        <v>359</v>
      </c>
      <c r="H9" s="921"/>
      <c r="I9" s="921"/>
      <c r="J9" s="921"/>
      <c r="K9" s="921"/>
    </row>
    <row r="10" spans="1:16" s="172" customFormat="1" ht="16.5">
      <c r="A10" s="171" t="s">
        <v>4</v>
      </c>
      <c r="B10" s="171" t="s">
        <v>5</v>
      </c>
      <c r="C10" s="171">
        <v>1</v>
      </c>
      <c r="D10" s="171" t="s">
        <v>360</v>
      </c>
      <c r="E10" s="171">
        <v>3</v>
      </c>
      <c r="F10" s="171">
        <f>E10+1</f>
        <v>4</v>
      </c>
      <c r="G10" s="171">
        <f>F10+1</f>
        <v>5</v>
      </c>
      <c r="H10" s="171">
        <f>G10+1</f>
        <v>6</v>
      </c>
      <c r="I10" s="171">
        <f>H10+1</f>
        <v>7</v>
      </c>
      <c r="J10" s="171">
        <f>I10+1</f>
        <v>8</v>
      </c>
      <c r="K10" s="171" t="s">
        <v>361</v>
      </c>
    </row>
    <row r="11" spans="1:16" s="167" customFormat="1" ht="32.25" customHeight="1">
      <c r="A11" s="173"/>
      <c r="B11" s="174" t="s">
        <v>30</v>
      </c>
      <c r="C11" s="759">
        <f>SUM(C12:C23)</f>
        <v>26500</v>
      </c>
      <c r="D11" s="759">
        <f t="shared" ref="D11:J11" si="0">SUM(D12:D23)</f>
        <v>670</v>
      </c>
      <c r="E11" s="759">
        <f t="shared" si="0"/>
        <v>670</v>
      </c>
      <c r="F11" s="759">
        <f t="shared" si="0"/>
        <v>0</v>
      </c>
      <c r="G11" s="759">
        <f t="shared" si="0"/>
        <v>0</v>
      </c>
      <c r="H11" s="759">
        <f>SUM(H12:H23)</f>
        <v>66434</v>
      </c>
      <c r="I11" s="759">
        <f t="shared" si="0"/>
        <v>34447</v>
      </c>
      <c r="J11" s="759">
        <f t="shared" si="0"/>
        <v>0</v>
      </c>
      <c r="K11" s="759">
        <f>SUM(K12:K23)</f>
        <v>101551</v>
      </c>
    </row>
    <row r="12" spans="1:16" ht="26.25" customHeight="1">
      <c r="A12" s="175" t="s">
        <v>87</v>
      </c>
      <c r="B12" s="176" t="s">
        <v>101</v>
      </c>
      <c r="C12" s="760">
        <f>'32'!C11</f>
        <v>8776</v>
      </c>
      <c r="D12" s="760">
        <f>E12+G12</f>
        <v>306</v>
      </c>
      <c r="E12" s="762">
        <v>306</v>
      </c>
      <c r="F12" s="760"/>
      <c r="G12" s="760"/>
      <c r="H12" s="757">
        <v>5692.5</v>
      </c>
      <c r="I12" s="757">
        <v>3090</v>
      </c>
      <c r="J12" s="760"/>
      <c r="K12" s="760">
        <f>D12+H12+I12+J12</f>
        <v>9088.5</v>
      </c>
    </row>
    <row r="13" spans="1:16" ht="26.25" customHeight="1">
      <c r="A13" s="175" t="s">
        <v>88</v>
      </c>
      <c r="B13" s="176" t="s">
        <v>102</v>
      </c>
      <c r="C13" s="760">
        <f>'32'!C12</f>
        <v>5370</v>
      </c>
      <c r="D13" s="760">
        <f t="shared" ref="D13:D23" si="1">E13+G13</f>
        <v>193</v>
      </c>
      <c r="E13" s="762">
        <v>193</v>
      </c>
      <c r="F13" s="760"/>
      <c r="G13" s="760"/>
      <c r="H13" s="757">
        <v>5601</v>
      </c>
      <c r="I13" s="757">
        <v>2857</v>
      </c>
      <c r="J13" s="760"/>
      <c r="K13" s="760">
        <f t="shared" ref="K13:K23" si="2">D13+H13+I13+J13</f>
        <v>8651</v>
      </c>
    </row>
    <row r="14" spans="1:16" ht="26.25" customHeight="1">
      <c r="A14" s="175" t="s">
        <v>89</v>
      </c>
      <c r="B14" s="176" t="s">
        <v>103</v>
      </c>
      <c r="C14" s="760">
        <f>'32'!C13</f>
        <v>980</v>
      </c>
      <c r="D14" s="760">
        <f t="shared" si="1"/>
        <v>25</v>
      </c>
      <c r="E14" s="762">
        <v>25</v>
      </c>
      <c r="F14" s="760"/>
      <c r="G14" s="760"/>
      <c r="H14" s="757">
        <v>4694</v>
      </c>
      <c r="I14" s="757">
        <v>3096</v>
      </c>
      <c r="J14" s="760"/>
      <c r="K14" s="760">
        <f t="shared" si="2"/>
        <v>7815</v>
      </c>
    </row>
    <row r="15" spans="1:16" ht="26.25" customHeight="1">
      <c r="A15" s="175" t="s">
        <v>90</v>
      </c>
      <c r="B15" s="176" t="s">
        <v>104</v>
      </c>
      <c r="C15" s="760">
        <f>'32'!C14</f>
        <v>1544</v>
      </c>
      <c r="D15" s="760">
        <f t="shared" si="1"/>
        <v>44</v>
      </c>
      <c r="E15" s="762">
        <v>44</v>
      </c>
      <c r="F15" s="760"/>
      <c r="G15" s="760"/>
      <c r="H15" s="757">
        <v>5588</v>
      </c>
      <c r="I15" s="757">
        <v>2709</v>
      </c>
      <c r="J15" s="760"/>
      <c r="K15" s="760">
        <f t="shared" si="2"/>
        <v>8341</v>
      </c>
    </row>
    <row r="16" spans="1:16" ht="26.25" customHeight="1">
      <c r="A16" s="175" t="s">
        <v>91</v>
      </c>
      <c r="B16" s="176" t="s">
        <v>105</v>
      </c>
      <c r="C16" s="760">
        <f>'32'!C15</f>
        <v>460</v>
      </c>
      <c r="D16" s="760">
        <f t="shared" si="1"/>
        <v>30</v>
      </c>
      <c r="E16" s="762">
        <v>30</v>
      </c>
      <c r="F16" s="760"/>
      <c r="G16" s="760"/>
      <c r="H16" s="757">
        <v>7253.5</v>
      </c>
      <c r="I16" s="757">
        <v>3301</v>
      </c>
      <c r="J16" s="760"/>
      <c r="K16" s="760">
        <f t="shared" si="2"/>
        <v>10584.5</v>
      </c>
    </row>
    <row r="17" spans="1:11" ht="26.25" customHeight="1">
      <c r="A17" s="175" t="s">
        <v>92</v>
      </c>
      <c r="B17" s="176" t="s">
        <v>107</v>
      </c>
      <c r="C17" s="760">
        <f>'32'!C16</f>
        <v>1490</v>
      </c>
      <c r="D17" s="760">
        <f t="shared" si="1"/>
        <v>20</v>
      </c>
      <c r="E17" s="762">
        <v>20</v>
      </c>
      <c r="F17" s="760"/>
      <c r="G17" s="760"/>
      <c r="H17" s="757">
        <v>4094.5</v>
      </c>
      <c r="I17" s="757">
        <v>2283</v>
      </c>
      <c r="J17" s="760"/>
      <c r="K17" s="760">
        <f t="shared" si="2"/>
        <v>6397.5</v>
      </c>
    </row>
    <row r="18" spans="1:11" ht="26.25" customHeight="1">
      <c r="A18" s="175" t="s">
        <v>93</v>
      </c>
      <c r="B18" s="176" t="s">
        <v>106</v>
      </c>
      <c r="C18" s="760">
        <f>'32'!C17</f>
        <v>4950</v>
      </c>
      <c r="D18" s="760">
        <f t="shared" si="1"/>
        <v>12</v>
      </c>
      <c r="E18" s="762">
        <v>12</v>
      </c>
      <c r="F18" s="760"/>
      <c r="G18" s="760"/>
      <c r="H18" s="757">
        <v>6365</v>
      </c>
      <c r="I18" s="757">
        <v>3197</v>
      </c>
      <c r="J18" s="760"/>
      <c r="K18" s="760">
        <f t="shared" si="2"/>
        <v>9574</v>
      </c>
    </row>
    <row r="19" spans="1:11" ht="26.25" customHeight="1">
      <c r="A19" s="175" t="s">
        <v>94</v>
      </c>
      <c r="B19" s="176" t="s">
        <v>110</v>
      </c>
      <c r="C19" s="760">
        <f>'32'!C18</f>
        <v>120</v>
      </c>
      <c r="D19" s="760">
        <f t="shared" si="1"/>
        <v>12</v>
      </c>
      <c r="E19" s="762">
        <v>12</v>
      </c>
      <c r="F19" s="760"/>
      <c r="G19" s="760"/>
      <c r="H19" s="757">
        <v>3889</v>
      </c>
      <c r="I19" s="757">
        <v>2264</v>
      </c>
      <c r="J19" s="760"/>
      <c r="K19" s="760">
        <f t="shared" si="2"/>
        <v>6165</v>
      </c>
    </row>
    <row r="20" spans="1:11" ht="26.25" customHeight="1">
      <c r="A20" s="175" t="s">
        <v>95</v>
      </c>
      <c r="B20" s="176" t="s">
        <v>108</v>
      </c>
      <c r="C20" s="760">
        <f>'32'!C19</f>
        <v>170</v>
      </c>
      <c r="D20" s="760">
        <f t="shared" si="1"/>
        <v>10</v>
      </c>
      <c r="E20" s="762">
        <v>10</v>
      </c>
      <c r="F20" s="760"/>
      <c r="G20" s="760"/>
      <c r="H20" s="757">
        <v>6083</v>
      </c>
      <c r="I20" s="757">
        <v>3083</v>
      </c>
      <c r="J20" s="760"/>
      <c r="K20" s="760">
        <f t="shared" si="2"/>
        <v>9176</v>
      </c>
    </row>
    <row r="21" spans="1:11" ht="26.25" customHeight="1">
      <c r="A21" s="175" t="s">
        <v>96</v>
      </c>
      <c r="B21" s="176" t="s">
        <v>109</v>
      </c>
      <c r="C21" s="760">
        <f>'32'!C20</f>
        <v>2550</v>
      </c>
      <c r="D21" s="760">
        <f t="shared" si="1"/>
        <v>8</v>
      </c>
      <c r="E21" s="762">
        <v>8</v>
      </c>
      <c r="F21" s="760"/>
      <c r="G21" s="760"/>
      <c r="H21" s="757">
        <v>4958.5</v>
      </c>
      <c r="I21" s="757">
        <v>2774</v>
      </c>
      <c r="J21" s="760"/>
      <c r="K21" s="760">
        <f t="shared" si="2"/>
        <v>7740.5</v>
      </c>
    </row>
    <row r="22" spans="1:11" ht="26.25" customHeight="1">
      <c r="A22" s="175" t="s">
        <v>97</v>
      </c>
      <c r="B22" s="176" t="s">
        <v>111</v>
      </c>
      <c r="C22" s="760">
        <f>'32'!C21</f>
        <v>45</v>
      </c>
      <c r="D22" s="760">
        <f t="shared" si="1"/>
        <v>5</v>
      </c>
      <c r="E22" s="762">
        <v>5</v>
      </c>
      <c r="F22" s="760"/>
      <c r="G22" s="760"/>
      <c r="H22" s="757">
        <v>6184</v>
      </c>
      <c r="I22" s="757">
        <v>2979</v>
      </c>
      <c r="J22" s="760"/>
      <c r="K22" s="760">
        <f t="shared" si="2"/>
        <v>9168</v>
      </c>
    </row>
    <row r="23" spans="1:11" ht="26.25" customHeight="1">
      <c r="A23" s="747" t="s">
        <v>98</v>
      </c>
      <c r="B23" s="748" t="s">
        <v>112</v>
      </c>
      <c r="C23" s="761">
        <f>'32'!C22</f>
        <v>45</v>
      </c>
      <c r="D23" s="761">
        <f t="shared" si="1"/>
        <v>5</v>
      </c>
      <c r="E23" s="763">
        <v>5</v>
      </c>
      <c r="F23" s="761"/>
      <c r="G23" s="761"/>
      <c r="H23" s="758">
        <v>6031</v>
      </c>
      <c r="I23" s="758">
        <v>2814</v>
      </c>
      <c r="J23" s="761"/>
      <c r="K23" s="761">
        <f t="shared" si="2"/>
        <v>8850</v>
      </c>
    </row>
  </sheetData>
  <mergeCells count="15">
    <mergeCell ref="J1:K1"/>
    <mergeCell ref="A3:K3"/>
    <mergeCell ref="A4:K4"/>
    <mergeCell ref="J6:K6"/>
    <mergeCell ref="A7:A9"/>
    <mergeCell ref="B7:B9"/>
    <mergeCell ref="C7:C9"/>
    <mergeCell ref="D7:D9"/>
    <mergeCell ref="E7:G7"/>
    <mergeCell ref="H7:H9"/>
    <mergeCell ref="I7:I9"/>
    <mergeCell ref="J7:J9"/>
    <mergeCell ref="K7:K9"/>
    <mergeCell ref="E8:E9"/>
    <mergeCell ref="F8:G8"/>
  </mergeCells>
  <pageMargins left="0.61" right="0.25" top="0.65" bottom="0.56000000000000005" header="0.3" footer="0.3"/>
  <pageSetup paperSize="9" scale="62"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O40"/>
  <sheetViews>
    <sheetView showZeros="0" zoomScaleNormal="100" workbookViewId="0">
      <selection activeCell="A5" sqref="A5"/>
    </sheetView>
  </sheetViews>
  <sheetFormatPr defaultRowHeight="15.75"/>
  <cols>
    <col min="1" max="1" width="5.109375" style="6" customWidth="1"/>
    <col min="2" max="2" width="22.44140625" style="6" customWidth="1"/>
    <col min="3" max="3" width="12" style="6" customWidth="1"/>
    <col min="4" max="4" width="11.88671875" style="6" customWidth="1"/>
    <col min="5" max="5" width="10.21875" style="6" customWidth="1"/>
    <col min="6" max="6" width="11.33203125" style="6" customWidth="1"/>
    <col min="7" max="7" width="10.44140625" style="6" customWidth="1"/>
    <col min="8" max="8" width="11.33203125" style="6" customWidth="1"/>
    <col min="9" max="9" width="9.33203125" style="6" customWidth="1"/>
    <col min="10" max="10" width="10.109375" style="6" customWidth="1"/>
    <col min="11" max="11" width="9.77734375" style="6" customWidth="1"/>
    <col min="12" max="12" width="11.44140625" style="6" customWidth="1"/>
    <col min="13" max="13" width="11.33203125" style="6" customWidth="1"/>
    <col min="14" max="14" width="10" style="6" customWidth="1"/>
    <col min="15" max="15" width="8.21875" style="6" customWidth="1"/>
    <col min="16" max="240" width="9" style="6"/>
    <col min="241" max="241" width="5.109375" style="6" customWidth="1"/>
    <col min="242" max="242" width="31.33203125" style="6" customWidth="1"/>
    <col min="243" max="243" width="8.88671875" style="6" customWidth="1"/>
    <col min="244" max="244" width="11.88671875" style="6" customWidth="1"/>
    <col min="245" max="247" width="7.44140625" style="6" customWidth="1"/>
    <col min="248" max="250" width="8.109375" style="6" customWidth="1"/>
    <col min="251" max="251" width="7.44140625" style="6" customWidth="1"/>
    <col min="252" max="253" width="7.88671875" style="6" customWidth="1"/>
    <col min="254" max="256" width="9.33203125" style="6" customWidth="1"/>
    <col min="257" max="260" width="9.21875" style="6" customWidth="1"/>
    <col min="261" max="261" width="9.33203125" style="6" customWidth="1"/>
    <col min="262" max="262" width="9" style="6"/>
    <col min="263" max="264" width="9.33203125" style="6" customWidth="1"/>
    <col min="265" max="496" width="9" style="6"/>
    <col min="497" max="497" width="5.109375" style="6" customWidth="1"/>
    <col min="498" max="498" width="31.33203125" style="6" customWidth="1"/>
    <col min="499" max="499" width="8.88671875" style="6" customWidth="1"/>
    <col min="500" max="500" width="11.88671875" style="6" customWidth="1"/>
    <col min="501" max="503" width="7.44140625" style="6" customWidth="1"/>
    <col min="504" max="506" width="8.109375" style="6" customWidth="1"/>
    <col min="507" max="507" width="7.44140625" style="6" customWidth="1"/>
    <col min="508" max="509" width="7.88671875" style="6" customWidth="1"/>
    <col min="510" max="512" width="9.33203125" style="6" customWidth="1"/>
    <col min="513" max="516" width="9.21875" style="6" customWidth="1"/>
    <col min="517" max="517" width="9.33203125" style="6" customWidth="1"/>
    <col min="518" max="518" width="9" style="6"/>
    <col min="519" max="520" width="9.33203125" style="6" customWidth="1"/>
    <col min="521" max="752" width="9" style="6"/>
    <col min="753" max="753" width="5.109375" style="6" customWidth="1"/>
    <col min="754" max="754" width="31.33203125" style="6" customWidth="1"/>
    <col min="755" max="755" width="8.88671875" style="6" customWidth="1"/>
    <col min="756" max="756" width="11.88671875" style="6" customWidth="1"/>
    <col min="757" max="759" width="7.44140625" style="6" customWidth="1"/>
    <col min="760" max="762" width="8.109375" style="6" customWidth="1"/>
    <col min="763" max="763" width="7.44140625" style="6" customWidth="1"/>
    <col min="764" max="765" width="7.88671875" style="6" customWidth="1"/>
    <col min="766" max="768" width="9.33203125" style="6" customWidth="1"/>
    <col min="769" max="772" width="9.21875" style="6" customWidth="1"/>
    <col min="773" max="773" width="9.33203125" style="6" customWidth="1"/>
    <col min="774" max="774" width="9" style="6"/>
    <col min="775" max="776" width="9.33203125" style="6" customWidth="1"/>
    <col min="777" max="1008" width="9" style="6"/>
    <col min="1009" max="1009" width="5.109375" style="6" customWidth="1"/>
    <col min="1010" max="1010" width="31.33203125" style="6" customWidth="1"/>
    <col min="1011" max="1011" width="8.88671875" style="6" customWidth="1"/>
    <col min="1012" max="1012" width="11.88671875" style="6" customWidth="1"/>
    <col min="1013" max="1015" width="7.44140625" style="6" customWidth="1"/>
    <col min="1016" max="1018" width="8.109375" style="6" customWidth="1"/>
    <col min="1019" max="1019" width="7.44140625" style="6" customWidth="1"/>
    <col min="1020" max="1021" width="7.88671875" style="6" customWidth="1"/>
    <col min="1022" max="1024" width="9.33203125" style="6" customWidth="1"/>
    <col min="1025" max="1028" width="9.21875" style="6" customWidth="1"/>
    <col min="1029" max="1029" width="9.33203125" style="6" customWidth="1"/>
    <col min="1030" max="1030" width="9" style="6"/>
    <col min="1031" max="1032" width="9.33203125" style="6" customWidth="1"/>
    <col min="1033" max="1264" width="9" style="6"/>
    <col min="1265" max="1265" width="5.109375" style="6" customWidth="1"/>
    <col min="1266" max="1266" width="31.33203125" style="6" customWidth="1"/>
    <col min="1267" max="1267" width="8.88671875" style="6" customWidth="1"/>
    <col min="1268" max="1268" width="11.88671875" style="6" customWidth="1"/>
    <col min="1269" max="1271" width="7.44140625" style="6" customWidth="1"/>
    <col min="1272" max="1274" width="8.109375" style="6" customWidth="1"/>
    <col min="1275" max="1275" width="7.44140625" style="6" customWidth="1"/>
    <col min="1276" max="1277" width="7.88671875" style="6" customWidth="1"/>
    <col min="1278" max="1280" width="9.33203125" style="6" customWidth="1"/>
    <col min="1281" max="1284" width="9.21875" style="6" customWidth="1"/>
    <col min="1285" max="1285" width="9.33203125" style="6" customWidth="1"/>
    <col min="1286" max="1286" width="9" style="6"/>
    <col min="1287" max="1288" width="9.33203125" style="6" customWidth="1"/>
    <col min="1289" max="1520" width="9" style="6"/>
    <col min="1521" max="1521" width="5.109375" style="6" customWidth="1"/>
    <col min="1522" max="1522" width="31.33203125" style="6" customWidth="1"/>
    <col min="1523" max="1523" width="8.88671875" style="6" customWidth="1"/>
    <col min="1524" max="1524" width="11.88671875" style="6" customWidth="1"/>
    <col min="1525" max="1527" width="7.44140625" style="6" customWidth="1"/>
    <col min="1528" max="1530" width="8.109375" style="6" customWidth="1"/>
    <col min="1531" max="1531" width="7.44140625" style="6" customWidth="1"/>
    <col min="1532" max="1533" width="7.88671875" style="6" customWidth="1"/>
    <col min="1534" max="1536" width="9.33203125" style="6" customWidth="1"/>
    <col min="1537" max="1540" width="9.21875" style="6" customWidth="1"/>
    <col min="1541" max="1541" width="9.33203125" style="6" customWidth="1"/>
    <col min="1542" max="1542" width="9" style="6"/>
    <col min="1543" max="1544" width="9.33203125" style="6" customWidth="1"/>
    <col min="1545" max="1776" width="9" style="6"/>
    <col min="1777" max="1777" width="5.109375" style="6" customWidth="1"/>
    <col min="1778" max="1778" width="31.33203125" style="6" customWidth="1"/>
    <col min="1779" max="1779" width="8.88671875" style="6" customWidth="1"/>
    <col min="1780" max="1780" width="11.88671875" style="6" customWidth="1"/>
    <col min="1781" max="1783" width="7.44140625" style="6" customWidth="1"/>
    <col min="1784" max="1786" width="8.109375" style="6" customWidth="1"/>
    <col min="1787" max="1787" width="7.44140625" style="6" customWidth="1"/>
    <col min="1788" max="1789" width="7.88671875" style="6" customWidth="1"/>
    <col min="1790" max="1792" width="9.33203125" style="6" customWidth="1"/>
    <col min="1793" max="1796" width="9.21875" style="6" customWidth="1"/>
    <col min="1797" max="1797" width="9.33203125" style="6" customWidth="1"/>
    <col min="1798" max="1798" width="9" style="6"/>
    <col min="1799" max="1800" width="9.33203125" style="6" customWidth="1"/>
    <col min="1801" max="2032" width="9" style="6"/>
    <col min="2033" max="2033" width="5.109375" style="6" customWidth="1"/>
    <col min="2034" max="2034" width="31.33203125" style="6" customWidth="1"/>
    <col min="2035" max="2035" width="8.88671875" style="6" customWidth="1"/>
    <col min="2036" max="2036" width="11.88671875" style="6" customWidth="1"/>
    <col min="2037" max="2039" width="7.44140625" style="6" customWidth="1"/>
    <col min="2040" max="2042" width="8.109375" style="6" customWidth="1"/>
    <col min="2043" max="2043" width="7.44140625" style="6" customWidth="1"/>
    <col min="2044" max="2045" width="7.88671875" style="6" customWidth="1"/>
    <col min="2046" max="2048" width="9.33203125" style="6" customWidth="1"/>
    <col min="2049" max="2052" width="9.21875" style="6" customWidth="1"/>
    <col min="2053" max="2053" width="9.33203125" style="6" customWidth="1"/>
    <col min="2054" max="2054" width="9" style="6"/>
    <col min="2055" max="2056" width="9.33203125" style="6" customWidth="1"/>
    <col min="2057" max="2288" width="9" style="6"/>
    <col min="2289" max="2289" width="5.109375" style="6" customWidth="1"/>
    <col min="2290" max="2290" width="31.33203125" style="6" customWidth="1"/>
    <col min="2291" max="2291" width="8.88671875" style="6" customWidth="1"/>
    <col min="2292" max="2292" width="11.88671875" style="6" customWidth="1"/>
    <col min="2293" max="2295" width="7.44140625" style="6" customWidth="1"/>
    <col min="2296" max="2298" width="8.109375" style="6" customWidth="1"/>
    <col min="2299" max="2299" width="7.44140625" style="6" customWidth="1"/>
    <col min="2300" max="2301" width="7.88671875" style="6" customWidth="1"/>
    <col min="2302" max="2304" width="9.33203125" style="6" customWidth="1"/>
    <col min="2305" max="2308" width="9.21875" style="6" customWidth="1"/>
    <col min="2309" max="2309" width="9.33203125" style="6" customWidth="1"/>
    <col min="2310" max="2310" width="9" style="6"/>
    <col min="2311" max="2312" width="9.33203125" style="6" customWidth="1"/>
    <col min="2313" max="2544" width="9" style="6"/>
    <col min="2545" max="2545" width="5.109375" style="6" customWidth="1"/>
    <col min="2546" max="2546" width="31.33203125" style="6" customWidth="1"/>
    <col min="2547" max="2547" width="8.88671875" style="6" customWidth="1"/>
    <col min="2548" max="2548" width="11.88671875" style="6" customWidth="1"/>
    <col min="2549" max="2551" width="7.44140625" style="6" customWidth="1"/>
    <col min="2552" max="2554" width="8.109375" style="6" customWidth="1"/>
    <col min="2555" max="2555" width="7.44140625" style="6" customWidth="1"/>
    <col min="2556" max="2557" width="7.88671875" style="6" customWidth="1"/>
    <col min="2558" max="2560" width="9.33203125" style="6" customWidth="1"/>
    <col min="2561" max="2564" width="9.21875" style="6" customWidth="1"/>
    <col min="2565" max="2565" width="9.33203125" style="6" customWidth="1"/>
    <col min="2566" max="2566" width="9" style="6"/>
    <col min="2567" max="2568" width="9.33203125" style="6" customWidth="1"/>
    <col min="2569" max="2800" width="9" style="6"/>
    <col min="2801" max="2801" width="5.109375" style="6" customWidth="1"/>
    <col min="2802" max="2802" width="31.33203125" style="6" customWidth="1"/>
    <col min="2803" max="2803" width="8.88671875" style="6" customWidth="1"/>
    <col min="2804" max="2804" width="11.88671875" style="6" customWidth="1"/>
    <col min="2805" max="2807" width="7.44140625" style="6" customWidth="1"/>
    <col min="2808" max="2810" width="8.109375" style="6" customWidth="1"/>
    <col min="2811" max="2811" width="7.44140625" style="6" customWidth="1"/>
    <col min="2812" max="2813" width="7.88671875" style="6" customWidth="1"/>
    <col min="2814" max="2816" width="9.33203125" style="6" customWidth="1"/>
    <col min="2817" max="2820" width="9.21875" style="6" customWidth="1"/>
    <col min="2821" max="2821" width="9.33203125" style="6" customWidth="1"/>
    <col min="2822" max="2822" width="9" style="6"/>
    <col min="2823" max="2824" width="9.33203125" style="6" customWidth="1"/>
    <col min="2825" max="3056" width="9" style="6"/>
    <col min="3057" max="3057" width="5.109375" style="6" customWidth="1"/>
    <col min="3058" max="3058" width="31.33203125" style="6" customWidth="1"/>
    <col min="3059" max="3059" width="8.88671875" style="6" customWidth="1"/>
    <col min="3060" max="3060" width="11.88671875" style="6" customWidth="1"/>
    <col min="3061" max="3063" width="7.44140625" style="6" customWidth="1"/>
    <col min="3064" max="3066" width="8.109375" style="6" customWidth="1"/>
    <col min="3067" max="3067" width="7.44140625" style="6" customWidth="1"/>
    <col min="3068" max="3069" width="7.88671875" style="6" customWidth="1"/>
    <col min="3070" max="3072" width="9.33203125" style="6" customWidth="1"/>
    <col min="3073" max="3076" width="9.21875" style="6" customWidth="1"/>
    <col min="3077" max="3077" width="9.33203125" style="6" customWidth="1"/>
    <col min="3078" max="3078" width="9" style="6"/>
    <col min="3079" max="3080" width="9.33203125" style="6" customWidth="1"/>
    <col min="3081" max="3312" width="9" style="6"/>
    <col min="3313" max="3313" width="5.109375" style="6" customWidth="1"/>
    <col min="3314" max="3314" width="31.33203125" style="6" customWidth="1"/>
    <col min="3315" max="3315" width="8.88671875" style="6" customWidth="1"/>
    <col min="3316" max="3316" width="11.88671875" style="6" customWidth="1"/>
    <col min="3317" max="3319" width="7.44140625" style="6" customWidth="1"/>
    <col min="3320" max="3322" width="8.109375" style="6" customWidth="1"/>
    <col min="3323" max="3323" width="7.44140625" style="6" customWidth="1"/>
    <col min="3324" max="3325" width="7.88671875" style="6" customWidth="1"/>
    <col min="3326" max="3328" width="9.33203125" style="6" customWidth="1"/>
    <col min="3329" max="3332" width="9.21875" style="6" customWidth="1"/>
    <col min="3333" max="3333" width="9.33203125" style="6" customWidth="1"/>
    <col min="3334" max="3334" width="9" style="6"/>
    <col min="3335" max="3336" width="9.33203125" style="6" customWidth="1"/>
    <col min="3337" max="3568" width="9" style="6"/>
    <col min="3569" max="3569" width="5.109375" style="6" customWidth="1"/>
    <col min="3570" max="3570" width="31.33203125" style="6" customWidth="1"/>
    <col min="3571" max="3571" width="8.88671875" style="6" customWidth="1"/>
    <col min="3572" max="3572" width="11.88671875" style="6" customWidth="1"/>
    <col min="3573" max="3575" width="7.44140625" style="6" customWidth="1"/>
    <col min="3576" max="3578" width="8.109375" style="6" customWidth="1"/>
    <col min="3579" max="3579" width="7.44140625" style="6" customWidth="1"/>
    <col min="3580" max="3581" width="7.88671875" style="6" customWidth="1"/>
    <col min="3582" max="3584" width="9.33203125" style="6" customWidth="1"/>
    <col min="3585" max="3588" width="9.21875" style="6" customWidth="1"/>
    <col min="3589" max="3589" width="9.33203125" style="6" customWidth="1"/>
    <col min="3590" max="3590" width="9" style="6"/>
    <col min="3591" max="3592" width="9.33203125" style="6" customWidth="1"/>
    <col min="3593" max="3824" width="9" style="6"/>
    <col min="3825" max="3825" width="5.109375" style="6" customWidth="1"/>
    <col min="3826" max="3826" width="31.33203125" style="6" customWidth="1"/>
    <col min="3827" max="3827" width="8.88671875" style="6" customWidth="1"/>
    <col min="3828" max="3828" width="11.88671875" style="6" customWidth="1"/>
    <col min="3829" max="3831" width="7.44140625" style="6" customWidth="1"/>
    <col min="3832" max="3834" width="8.109375" style="6" customWidth="1"/>
    <col min="3835" max="3835" width="7.44140625" style="6" customWidth="1"/>
    <col min="3836" max="3837" width="7.88671875" style="6" customWidth="1"/>
    <col min="3838" max="3840" width="9.33203125" style="6" customWidth="1"/>
    <col min="3841" max="3844" width="9.21875" style="6" customWidth="1"/>
    <col min="3845" max="3845" width="9.33203125" style="6" customWidth="1"/>
    <col min="3846" max="3846" width="9" style="6"/>
    <col min="3847" max="3848" width="9.33203125" style="6" customWidth="1"/>
    <col min="3849" max="4080" width="9" style="6"/>
    <col min="4081" max="4081" width="5.109375" style="6" customWidth="1"/>
    <col min="4082" max="4082" width="31.33203125" style="6" customWidth="1"/>
    <col min="4083" max="4083" width="8.88671875" style="6" customWidth="1"/>
    <col min="4084" max="4084" width="11.88671875" style="6" customWidth="1"/>
    <col min="4085" max="4087" width="7.44140625" style="6" customWidth="1"/>
    <col min="4088" max="4090" width="8.109375" style="6" customWidth="1"/>
    <col min="4091" max="4091" width="7.44140625" style="6" customWidth="1"/>
    <col min="4092" max="4093" width="7.88671875" style="6" customWidth="1"/>
    <col min="4094" max="4096" width="9.33203125" style="6" customWidth="1"/>
    <col min="4097" max="4100" width="9.21875" style="6" customWidth="1"/>
    <col min="4101" max="4101" width="9.33203125" style="6" customWidth="1"/>
    <col min="4102" max="4102" width="9" style="6"/>
    <col min="4103" max="4104" width="9.33203125" style="6" customWidth="1"/>
    <col min="4105" max="4336" width="9" style="6"/>
    <col min="4337" max="4337" width="5.109375" style="6" customWidth="1"/>
    <col min="4338" max="4338" width="31.33203125" style="6" customWidth="1"/>
    <col min="4339" max="4339" width="8.88671875" style="6" customWidth="1"/>
    <col min="4340" max="4340" width="11.88671875" style="6" customWidth="1"/>
    <col min="4341" max="4343" width="7.44140625" style="6" customWidth="1"/>
    <col min="4344" max="4346" width="8.109375" style="6" customWidth="1"/>
    <col min="4347" max="4347" width="7.44140625" style="6" customWidth="1"/>
    <col min="4348" max="4349" width="7.88671875" style="6" customWidth="1"/>
    <col min="4350" max="4352" width="9.33203125" style="6" customWidth="1"/>
    <col min="4353" max="4356" width="9.21875" style="6" customWidth="1"/>
    <col min="4357" max="4357" width="9.33203125" style="6" customWidth="1"/>
    <col min="4358" max="4358" width="9" style="6"/>
    <col min="4359" max="4360" width="9.33203125" style="6" customWidth="1"/>
    <col min="4361" max="4592" width="9" style="6"/>
    <col min="4593" max="4593" width="5.109375" style="6" customWidth="1"/>
    <col min="4594" max="4594" width="31.33203125" style="6" customWidth="1"/>
    <col min="4595" max="4595" width="8.88671875" style="6" customWidth="1"/>
    <col min="4596" max="4596" width="11.88671875" style="6" customWidth="1"/>
    <col min="4597" max="4599" width="7.44140625" style="6" customWidth="1"/>
    <col min="4600" max="4602" width="8.109375" style="6" customWidth="1"/>
    <col min="4603" max="4603" width="7.44140625" style="6" customWidth="1"/>
    <col min="4604" max="4605" width="7.88671875" style="6" customWidth="1"/>
    <col min="4606" max="4608" width="9.33203125" style="6" customWidth="1"/>
    <col min="4609" max="4612" width="9.21875" style="6" customWidth="1"/>
    <col min="4613" max="4613" width="9.33203125" style="6" customWidth="1"/>
    <col min="4614" max="4614" width="9" style="6"/>
    <col min="4615" max="4616" width="9.33203125" style="6" customWidth="1"/>
    <col min="4617" max="4848" width="9" style="6"/>
    <col min="4849" max="4849" width="5.109375" style="6" customWidth="1"/>
    <col min="4850" max="4850" width="31.33203125" style="6" customWidth="1"/>
    <col min="4851" max="4851" width="8.88671875" style="6" customWidth="1"/>
    <col min="4852" max="4852" width="11.88671875" style="6" customWidth="1"/>
    <col min="4853" max="4855" width="7.44140625" style="6" customWidth="1"/>
    <col min="4856" max="4858" width="8.109375" style="6" customWidth="1"/>
    <col min="4859" max="4859" width="7.44140625" style="6" customWidth="1"/>
    <col min="4860" max="4861" width="7.88671875" style="6" customWidth="1"/>
    <col min="4862" max="4864" width="9.33203125" style="6" customWidth="1"/>
    <col min="4865" max="4868" width="9.21875" style="6" customWidth="1"/>
    <col min="4869" max="4869" width="9.33203125" style="6" customWidth="1"/>
    <col min="4870" max="4870" width="9" style="6"/>
    <col min="4871" max="4872" width="9.33203125" style="6" customWidth="1"/>
    <col min="4873" max="5104" width="9" style="6"/>
    <col min="5105" max="5105" width="5.109375" style="6" customWidth="1"/>
    <col min="5106" max="5106" width="31.33203125" style="6" customWidth="1"/>
    <col min="5107" max="5107" width="8.88671875" style="6" customWidth="1"/>
    <col min="5108" max="5108" width="11.88671875" style="6" customWidth="1"/>
    <col min="5109" max="5111" width="7.44140625" style="6" customWidth="1"/>
    <col min="5112" max="5114" width="8.109375" style="6" customWidth="1"/>
    <col min="5115" max="5115" width="7.44140625" style="6" customWidth="1"/>
    <col min="5116" max="5117" width="7.88671875" style="6" customWidth="1"/>
    <col min="5118" max="5120" width="9.33203125" style="6" customWidth="1"/>
    <col min="5121" max="5124" width="9.21875" style="6" customWidth="1"/>
    <col min="5125" max="5125" width="9.33203125" style="6" customWidth="1"/>
    <col min="5126" max="5126" width="9" style="6"/>
    <col min="5127" max="5128" width="9.33203125" style="6" customWidth="1"/>
    <col min="5129" max="5360" width="9" style="6"/>
    <col min="5361" max="5361" width="5.109375" style="6" customWidth="1"/>
    <col min="5362" max="5362" width="31.33203125" style="6" customWidth="1"/>
    <col min="5363" max="5363" width="8.88671875" style="6" customWidth="1"/>
    <col min="5364" max="5364" width="11.88671875" style="6" customWidth="1"/>
    <col min="5365" max="5367" width="7.44140625" style="6" customWidth="1"/>
    <col min="5368" max="5370" width="8.109375" style="6" customWidth="1"/>
    <col min="5371" max="5371" width="7.44140625" style="6" customWidth="1"/>
    <col min="5372" max="5373" width="7.88671875" style="6" customWidth="1"/>
    <col min="5374" max="5376" width="9.33203125" style="6" customWidth="1"/>
    <col min="5377" max="5380" width="9.21875" style="6" customWidth="1"/>
    <col min="5381" max="5381" width="9.33203125" style="6" customWidth="1"/>
    <col min="5382" max="5382" width="9" style="6"/>
    <col min="5383" max="5384" width="9.33203125" style="6" customWidth="1"/>
    <col min="5385" max="5616" width="9" style="6"/>
    <col min="5617" max="5617" width="5.109375" style="6" customWidth="1"/>
    <col min="5618" max="5618" width="31.33203125" style="6" customWidth="1"/>
    <col min="5619" max="5619" width="8.88671875" style="6" customWidth="1"/>
    <col min="5620" max="5620" width="11.88671875" style="6" customWidth="1"/>
    <col min="5621" max="5623" width="7.44140625" style="6" customWidth="1"/>
    <col min="5624" max="5626" width="8.109375" style="6" customWidth="1"/>
    <col min="5627" max="5627" width="7.44140625" style="6" customWidth="1"/>
    <col min="5628" max="5629" width="7.88671875" style="6" customWidth="1"/>
    <col min="5630" max="5632" width="9.33203125" style="6" customWidth="1"/>
    <col min="5633" max="5636" width="9.21875" style="6" customWidth="1"/>
    <col min="5637" max="5637" width="9.33203125" style="6" customWidth="1"/>
    <col min="5638" max="5638" width="9" style="6"/>
    <col min="5639" max="5640" width="9.33203125" style="6" customWidth="1"/>
    <col min="5641" max="5872" width="9" style="6"/>
    <col min="5873" max="5873" width="5.109375" style="6" customWidth="1"/>
    <col min="5874" max="5874" width="31.33203125" style="6" customWidth="1"/>
    <col min="5875" max="5875" width="8.88671875" style="6" customWidth="1"/>
    <col min="5876" max="5876" width="11.88671875" style="6" customWidth="1"/>
    <col min="5877" max="5879" width="7.44140625" style="6" customWidth="1"/>
    <col min="5880" max="5882" width="8.109375" style="6" customWidth="1"/>
    <col min="5883" max="5883" width="7.44140625" style="6" customWidth="1"/>
    <col min="5884" max="5885" width="7.88671875" style="6" customWidth="1"/>
    <col min="5886" max="5888" width="9.33203125" style="6" customWidth="1"/>
    <col min="5889" max="5892" width="9.21875" style="6" customWidth="1"/>
    <col min="5893" max="5893" width="9.33203125" style="6" customWidth="1"/>
    <col min="5894" max="5894" width="9" style="6"/>
    <col min="5895" max="5896" width="9.33203125" style="6" customWidth="1"/>
    <col min="5897" max="6128" width="9" style="6"/>
    <col min="6129" max="6129" width="5.109375" style="6" customWidth="1"/>
    <col min="6130" max="6130" width="31.33203125" style="6" customWidth="1"/>
    <col min="6131" max="6131" width="8.88671875" style="6" customWidth="1"/>
    <col min="6132" max="6132" width="11.88671875" style="6" customWidth="1"/>
    <col min="6133" max="6135" width="7.44140625" style="6" customWidth="1"/>
    <col min="6136" max="6138" width="8.109375" style="6" customWidth="1"/>
    <col min="6139" max="6139" width="7.44140625" style="6" customWidth="1"/>
    <col min="6140" max="6141" width="7.88671875" style="6" customWidth="1"/>
    <col min="6142" max="6144" width="9.33203125" style="6" customWidth="1"/>
    <col min="6145" max="6148" width="9.21875" style="6" customWidth="1"/>
    <col min="6149" max="6149" width="9.33203125" style="6" customWidth="1"/>
    <col min="6150" max="6150" width="9" style="6"/>
    <col min="6151" max="6152" width="9.33203125" style="6" customWidth="1"/>
    <col min="6153" max="6384" width="9" style="6"/>
    <col min="6385" max="6385" width="5.109375" style="6" customWidth="1"/>
    <col min="6386" max="6386" width="31.33203125" style="6" customWidth="1"/>
    <col min="6387" max="6387" width="8.88671875" style="6" customWidth="1"/>
    <col min="6388" max="6388" width="11.88671875" style="6" customWidth="1"/>
    <col min="6389" max="6391" width="7.44140625" style="6" customWidth="1"/>
    <col min="6392" max="6394" width="8.109375" style="6" customWidth="1"/>
    <col min="6395" max="6395" width="7.44140625" style="6" customWidth="1"/>
    <col min="6396" max="6397" width="7.88671875" style="6" customWidth="1"/>
    <col min="6398" max="6400" width="9.33203125" style="6" customWidth="1"/>
    <col min="6401" max="6404" width="9.21875" style="6" customWidth="1"/>
    <col min="6405" max="6405" width="9.33203125" style="6" customWidth="1"/>
    <col min="6406" max="6406" width="9" style="6"/>
    <col min="6407" max="6408" width="9.33203125" style="6" customWidth="1"/>
    <col min="6409" max="6640" width="9" style="6"/>
    <col min="6641" max="6641" width="5.109375" style="6" customWidth="1"/>
    <col min="6642" max="6642" width="31.33203125" style="6" customWidth="1"/>
    <col min="6643" max="6643" width="8.88671875" style="6" customWidth="1"/>
    <col min="6644" max="6644" width="11.88671875" style="6" customWidth="1"/>
    <col min="6645" max="6647" width="7.44140625" style="6" customWidth="1"/>
    <col min="6648" max="6650" width="8.109375" style="6" customWidth="1"/>
    <col min="6651" max="6651" width="7.44140625" style="6" customWidth="1"/>
    <col min="6652" max="6653" width="7.88671875" style="6" customWidth="1"/>
    <col min="6654" max="6656" width="9.33203125" style="6" customWidth="1"/>
    <col min="6657" max="6660" width="9.21875" style="6" customWidth="1"/>
    <col min="6661" max="6661" width="9.33203125" style="6" customWidth="1"/>
    <col min="6662" max="6662" width="9" style="6"/>
    <col min="6663" max="6664" width="9.33203125" style="6" customWidth="1"/>
    <col min="6665" max="6896" width="9" style="6"/>
    <col min="6897" max="6897" width="5.109375" style="6" customWidth="1"/>
    <col min="6898" max="6898" width="31.33203125" style="6" customWidth="1"/>
    <col min="6899" max="6899" width="8.88671875" style="6" customWidth="1"/>
    <col min="6900" max="6900" width="11.88671875" style="6" customWidth="1"/>
    <col min="6901" max="6903" width="7.44140625" style="6" customWidth="1"/>
    <col min="6904" max="6906" width="8.109375" style="6" customWidth="1"/>
    <col min="6907" max="6907" width="7.44140625" style="6" customWidth="1"/>
    <col min="6908" max="6909" width="7.88671875" style="6" customWidth="1"/>
    <col min="6910" max="6912" width="9.33203125" style="6" customWidth="1"/>
    <col min="6913" max="6916" width="9.21875" style="6" customWidth="1"/>
    <col min="6917" max="6917" width="9.33203125" style="6" customWidth="1"/>
    <col min="6918" max="6918" width="9" style="6"/>
    <col min="6919" max="6920" width="9.33203125" style="6" customWidth="1"/>
    <col min="6921" max="7152" width="9" style="6"/>
    <col min="7153" max="7153" width="5.109375" style="6" customWidth="1"/>
    <col min="7154" max="7154" width="31.33203125" style="6" customWidth="1"/>
    <col min="7155" max="7155" width="8.88671875" style="6" customWidth="1"/>
    <col min="7156" max="7156" width="11.88671875" style="6" customWidth="1"/>
    <col min="7157" max="7159" width="7.44140625" style="6" customWidth="1"/>
    <col min="7160" max="7162" width="8.109375" style="6" customWidth="1"/>
    <col min="7163" max="7163" width="7.44140625" style="6" customWidth="1"/>
    <col min="7164" max="7165" width="7.88671875" style="6" customWidth="1"/>
    <col min="7166" max="7168" width="9.33203125" style="6" customWidth="1"/>
    <col min="7169" max="7172" width="9.21875" style="6" customWidth="1"/>
    <col min="7173" max="7173" width="9.33203125" style="6" customWidth="1"/>
    <col min="7174" max="7174" width="9" style="6"/>
    <col min="7175" max="7176" width="9.33203125" style="6" customWidth="1"/>
    <col min="7177" max="7408" width="9" style="6"/>
    <col min="7409" max="7409" width="5.109375" style="6" customWidth="1"/>
    <col min="7410" max="7410" width="31.33203125" style="6" customWidth="1"/>
    <col min="7411" max="7411" width="8.88671875" style="6" customWidth="1"/>
    <col min="7412" max="7412" width="11.88671875" style="6" customWidth="1"/>
    <col min="7413" max="7415" width="7.44140625" style="6" customWidth="1"/>
    <col min="7416" max="7418" width="8.109375" style="6" customWidth="1"/>
    <col min="7419" max="7419" width="7.44140625" style="6" customWidth="1"/>
    <col min="7420" max="7421" width="7.88671875" style="6" customWidth="1"/>
    <col min="7422" max="7424" width="9.33203125" style="6" customWidth="1"/>
    <col min="7425" max="7428" width="9.21875" style="6" customWidth="1"/>
    <col min="7429" max="7429" width="9.33203125" style="6" customWidth="1"/>
    <col min="7430" max="7430" width="9" style="6"/>
    <col min="7431" max="7432" width="9.33203125" style="6" customWidth="1"/>
    <col min="7433" max="7664" width="9" style="6"/>
    <col min="7665" max="7665" width="5.109375" style="6" customWidth="1"/>
    <col min="7666" max="7666" width="31.33203125" style="6" customWidth="1"/>
    <col min="7667" max="7667" width="8.88671875" style="6" customWidth="1"/>
    <col min="7668" max="7668" width="11.88671875" style="6" customWidth="1"/>
    <col min="7669" max="7671" width="7.44140625" style="6" customWidth="1"/>
    <col min="7672" max="7674" width="8.109375" style="6" customWidth="1"/>
    <col min="7675" max="7675" width="7.44140625" style="6" customWidth="1"/>
    <col min="7676" max="7677" width="7.88671875" style="6" customWidth="1"/>
    <col min="7678" max="7680" width="9.33203125" style="6" customWidth="1"/>
    <col min="7681" max="7684" width="9.21875" style="6" customWidth="1"/>
    <col min="7685" max="7685" width="9.33203125" style="6" customWidth="1"/>
    <col min="7686" max="7686" width="9" style="6"/>
    <col min="7687" max="7688" width="9.33203125" style="6" customWidth="1"/>
    <col min="7689" max="7920" width="9" style="6"/>
    <col min="7921" max="7921" width="5.109375" style="6" customWidth="1"/>
    <col min="7922" max="7922" width="31.33203125" style="6" customWidth="1"/>
    <col min="7923" max="7923" width="8.88671875" style="6" customWidth="1"/>
    <col min="7924" max="7924" width="11.88671875" style="6" customWidth="1"/>
    <col min="7925" max="7927" width="7.44140625" style="6" customWidth="1"/>
    <col min="7928" max="7930" width="8.109375" style="6" customWidth="1"/>
    <col min="7931" max="7931" width="7.44140625" style="6" customWidth="1"/>
    <col min="7932" max="7933" width="7.88671875" style="6" customWidth="1"/>
    <col min="7934" max="7936" width="9.33203125" style="6" customWidth="1"/>
    <col min="7937" max="7940" width="9.21875" style="6" customWidth="1"/>
    <col min="7941" max="7941" width="9.33203125" style="6" customWidth="1"/>
    <col min="7942" max="7942" width="9" style="6"/>
    <col min="7943" max="7944" width="9.33203125" style="6" customWidth="1"/>
    <col min="7945" max="8176" width="9" style="6"/>
    <col min="8177" max="8177" width="5.109375" style="6" customWidth="1"/>
    <col min="8178" max="8178" width="31.33203125" style="6" customWidth="1"/>
    <col min="8179" max="8179" width="8.88671875" style="6" customWidth="1"/>
    <col min="8180" max="8180" width="11.88671875" style="6" customWidth="1"/>
    <col min="8181" max="8183" width="7.44140625" style="6" customWidth="1"/>
    <col min="8184" max="8186" width="8.109375" style="6" customWidth="1"/>
    <col min="8187" max="8187" width="7.44140625" style="6" customWidth="1"/>
    <col min="8188" max="8189" width="7.88671875" style="6" customWidth="1"/>
    <col min="8190" max="8192" width="9.33203125" style="6" customWidth="1"/>
    <col min="8193" max="8196" width="9.21875" style="6" customWidth="1"/>
    <col min="8197" max="8197" width="9.33203125" style="6" customWidth="1"/>
    <col min="8198" max="8198" width="9" style="6"/>
    <col min="8199" max="8200" width="9.33203125" style="6" customWidth="1"/>
    <col min="8201" max="8432" width="9" style="6"/>
    <col min="8433" max="8433" width="5.109375" style="6" customWidth="1"/>
    <col min="8434" max="8434" width="31.33203125" style="6" customWidth="1"/>
    <col min="8435" max="8435" width="8.88671875" style="6" customWidth="1"/>
    <col min="8436" max="8436" width="11.88671875" style="6" customWidth="1"/>
    <col min="8437" max="8439" width="7.44140625" style="6" customWidth="1"/>
    <col min="8440" max="8442" width="8.109375" style="6" customWidth="1"/>
    <col min="8443" max="8443" width="7.44140625" style="6" customWidth="1"/>
    <col min="8444" max="8445" width="7.88671875" style="6" customWidth="1"/>
    <col min="8446" max="8448" width="9.33203125" style="6" customWidth="1"/>
    <col min="8449" max="8452" width="9.21875" style="6" customWidth="1"/>
    <col min="8453" max="8453" width="9.33203125" style="6" customWidth="1"/>
    <col min="8454" max="8454" width="9" style="6"/>
    <col min="8455" max="8456" width="9.33203125" style="6" customWidth="1"/>
    <col min="8457" max="8688" width="9" style="6"/>
    <col min="8689" max="8689" width="5.109375" style="6" customWidth="1"/>
    <col min="8690" max="8690" width="31.33203125" style="6" customWidth="1"/>
    <col min="8691" max="8691" width="8.88671875" style="6" customWidth="1"/>
    <col min="8692" max="8692" width="11.88671875" style="6" customWidth="1"/>
    <col min="8693" max="8695" width="7.44140625" style="6" customWidth="1"/>
    <col min="8696" max="8698" width="8.109375" style="6" customWidth="1"/>
    <col min="8699" max="8699" width="7.44140625" style="6" customWidth="1"/>
    <col min="8700" max="8701" width="7.88671875" style="6" customWidth="1"/>
    <col min="8702" max="8704" width="9.33203125" style="6" customWidth="1"/>
    <col min="8705" max="8708" width="9.21875" style="6" customWidth="1"/>
    <col min="8709" max="8709" width="9.33203125" style="6" customWidth="1"/>
    <col min="8710" max="8710" width="9" style="6"/>
    <col min="8711" max="8712" width="9.33203125" style="6" customWidth="1"/>
    <col min="8713" max="8944" width="9" style="6"/>
    <col min="8945" max="8945" width="5.109375" style="6" customWidth="1"/>
    <col min="8946" max="8946" width="31.33203125" style="6" customWidth="1"/>
    <col min="8947" max="8947" width="8.88671875" style="6" customWidth="1"/>
    <col min="8948" max="8948" width="11.88671875" style="6" customWidth="1"/>
    <col min="8949" max="8951" width="7.44140625" style="6" customWidth="1"/>
    <col min="8952" max="8954" width="8.109375" style="6" customWidth="1"/>
    <col min="8955" max="8955" width="7.44140625" style="6" customWidth="1"/>
    <col min="8956" max="8957" width="7.88671875" style="6" customWidth="1"/>
    <col min="8958" max="8960" width="9.33203125" style="6" customWidth="1"/>
    <col min="8961" max="8964" width="9.21875" style="6" customWidth="1"/>
    <col min="8965" max="8965" width="9.33203125" style="6" customWidth="1"/>
    <col min="8966" max="8966" width="9" style="6"/>
    <col min="8967" max="8968" width="9.33203125" style="6" customWidth="1"/>
    <col min="8969" max="9200" width="9" style="6"/>
    <col min="9201" max="9201" width="5.109375" style="6" customWidth="1"/>
    <col min="9202" max="9202" width="31.33203125" style="6" customWidth="1"/>
    <col min="9203" max="9203" width="8.88671875" style="6" customWidth="1"/>
    <col min="9204" max="9204" width="11.88671875" style="6" customWidth="1"/>
    <col min="9205" max="9207" width="7.44140625" style="6" customWidth="1"/>
    <col min="9208" max="9210" width="8.109375" style="6" customWidth="1"/>
    <col min="9211" max="9211" width="7.44140625" style="6" customWidth="1"/>
    <col min="9212" max="9213" width="7.88671875" style="6" customWidth="1"/>
    <col min="9214" max="9216" width="9.33203125" style="6" customWidth="1"/>
    <col min="9217" max="9220" width="9.21875" style="6" customWidth="1"/>
    <col min="9221" max="9221" width="9.33203125" style="6" customWidth="1"/>
    <col min="9222" max="9222" width="9" style="6"/>
    <col min="9223" max="9224" width="9.33203125" style="6" customWidth="1"/>
    <col min="9225" max="9456" width="9" style="6"/>
    <col min="9457" max="9457" width="5.109375" style="6" customWidth="1"/>
    <col min="9458" max="9458" width="31.33203125" style="6" customWidth="1"/>
    <col min="9459" max="9459" width="8.88671875" style="6" customWidth="1"/>
    <col min="9460" max="9460" width="11.88671875" style="6" customWidth="1"/>
    <col min="9461" max="9463" width="7.44140625" style="6" customWidth="1"/>
    <col min="9464" max="9466" width="8.109375" style="6" customWidth="1"/>
    <col min="9467" max="9467" width="7.44140625" style="6" customWidth="1"/>
    <col min="9468" max="9469" width="7.88671875" style="6" customWidth="1"/>
    <col min="9470" max="9472" width="9.33203125" style="6" customWidth="1"/>
    <col min="9473" max="9476" width="9.21875" style="6" customWidth="1"/>
    <col min="9477" max="9477" width="9.33203125" style="6" customWidth="1"/>
    <col min="9478" max="9478" width="9" style="6"/>
    <col min="9479" max="9480" width="9.33203125" style="6" customWidth="1"/>
    <col min="9481" max="9712" width="9" style="6"/>
    <col min="9713" max="9713" width="5.109375" style="6" customWidth="1"/>
    <col min="9714" max="9714" width="31.33203125" style="6" customWidth="1"/>
    <col min="9715" max="9715" width="8.88671875" style="6" customWidth="1"/>
    <col min="9716" max="9716" width="11.88671875" style="6" customWidth="1"/>
    <col min="9717" max="9719" width="7.44140625" style="6" customWidth="1"/>
    <col min="9720" max="9722" width="8.109375" style="6" customWidth="1"/>
    <col min="9723" max="9723" width="7.44140625" style="6" customWidth="1"/>
    <col min="9724" max="9725" width="7.88671875" style="6" customWidth="1"/>
    <col min="9726" max="9728" width="9.33203125" style="6" customWidth="1"/>
    <col min="9729" max="9732" width="9.21875" style="6" customWidth="1"/>
    <col min="9733" max="9733" width="9.33203125" style="6" customWidth="1"/>
    <col min="9734" max="9734" width="9" style="6"/>
    <col min="9735" max="9736" width="9.33203125" style="6" customWidth="1"/>
    <col min="9737" max="9968" width="9" style="6"/>
    <col min="9969" max="9969" width="5.109375" style="6" customWidth="1"/>
    <col min="9970" max="9970" width="31.33203125" style="6" customWidth="1"/>
    <col min="9971" max="9971" width="8.88671875" style="6" customWidth="1"/>
    <col min="9972" max="9972" width="11.88671875" style="6" customWidth="1"/>
    <col min="9973" max="9975" width="7.44140625" style="6" customWidth="1"/>
    <col min="9976" max="9978" width="8.109375" style="6" customWidth="1"/>
    <col min="9979" max="9979" width="7.44140625" style="6" customWidth="1"/>
    <col min="9980" max="9981" width="7.88671875" style="6" customWidth="1"/>
    <col min="9982" max="9984" width="9.33203125" style="6" customWidth="1"/>
    <col min="9985" max="9988" width="9.21875" style="6" customWidth="1"/>
    <col min="9989" max="9989" width="9.33203125" style="6" customWidth="1"/>
    <col min="9990" max="9990" width="9" style="6"/>
    <col min="9991" max="9992" width="9.33203125" style="6" customWidth="1"/>
    <col min="9993" max="10224" width="9" style="6"/>
    <col min="10225" max="10225" width="5.109375" style="6" customWidth="1"/>
    <col min="10226" max="10226" width="31.33203125" style="6" customWidth="1"/>
    <col min="10227" max="10227" width="8.88671875" style="6" customWidth="1"/>
    <col min="10228" max="10228" width="11.88671875" style="6" customWidth="1"/>
    <col min="10229" max="10231" width="7.44140625" style="6" customWidth="1"/>
    <col min="10232" max="10234" width="8.109375" style="6" customWidth="1"/>
    <col min="10235" max="10235" width="7.44140625" style="6" customWidth="1"/>
    <col min="10236" max="10237" width="7.88671875" style="6" customWidth="1"/>
    <col min="10238" max="10240" width="9.33203125" style="6" customWidth="1"/>
    <col min="10241" max="10244" width="9.21875" style="6" customWidth="1"/>
    <col min="10245" max="10245" width="9.33203125" style="6" customWidth="1"/>
    <col min="10246" max="10246" width="9" style="6"/>
    <col min="10247" max="10248" width="9.33203125" style="6" customWidth="1"/>
    <col min="10249" max="10480" width="9" style="6"/>
    <col min="10481" max="10481" width="5.109375" style="6" customWidth="1"/>
    <col min="10482" max="10482" width="31.33203125" style="6" customWidth="1"/>
    <col min="10483" max="10483" width="8.88671875" style="6" customWidth="1"/>
    <col min="10484" max="10484" width="11.88671875" style="6" customWidth="1"/>
    <col min="10485" max="10487" width="7.44140625" style="6" customWidth="1"/>
    <col min="10488" max="10490" width="8.109375" style="6" customWidth="1"/>
    <col min="10491" max="10491" width="7.44140625" style="6" customWidth="1"/>
    <col min="10492" max="10493" width="7.88671875" style="6" customWidth="1"/>
    <col min="10494" max="10496" width="9.33203125" style="6" customWidth="1"/>
    <col min="10497" max="10500" width="9.21875" style="6" customWidth="1"/>
    <col min="10501" max="10501" width="9.33203125" style="6" customWidth="1"/>
    <col min="10502" max="10502" width="9" style="6"/>
    <col min="10503" max="10504" width="9.33203125" style="6" customWidth="1"/>
    <col min="10505" max="10736" width="9" style="6"/>
    <col min="10737" max="10737" width="5.109375" style="6" customWidth="1"/>
    <col min="10738" max="10738" width="31.33203125" style="6" customWidth="1"/>
    <col min="10739" max="10739" width="8.88671875" style="6" customWidth="1"/>
    <col min="10740" max="10740" width="11.88671875" style="6" customWidth="1"/>
    <col min="10741" max="10743" width="7.44140625" style="6" customWidth="1"/>
    <col min="10744" max="10746" width="8.109375" style="6" customWidth="1"/>
    <col min="10747" max="10747" width="7.44140625" style="6" customWidth="1"/>
    <col min="10748" max="10749" width="7.88671875" style="6" customWidth="1"/>
    <col min="10750" max="10752" width="9.33203125" style="6" customWidth="1"/>
    <col min="10753" max="10756" width="9.21875" style="6" customWidth="1"/>
    <col min="10757" max="10757" width="9.33203125" style="6" customWidth="1"/>
    <col min="10758" max="10758" width="9" style="6"/>
    <col min="10759" max="10760" width="9.33203125" style="6" customWidth="1"/>
    <col min="10761" max="10992" width="9" style="6"/>
    <col min="10993" max="10993" width="5.109375" style="6" customWidth="1"/>
    <col min="10994" max="10994" width="31.33203125" style="6" customWidth="1"/>
    <col min="10995" max="10995" width="8.88671875" style="6" customWidth="1"/>
    <col min="10996" max="10996" width="11.88671875" style="6" customWidth="1"/>
    <col min="10997" max="10999" width="7.44140625" style="6" customWidth="1"/>
    <col min="11000" max="11002" width="8.109375" style="6" customWidth="1"/>
    <col min="11003" max="11003" width="7.44140625" style="6" customWidth="1"/>
    <col min="11004" max="11005" width="7.88671875" style="6" customWidth="1"/>
    <col min="11006" max="11008" width="9.33203125" style="6" customWidth="1"/>
    <col min="11009" max="11012" width="9.21875" style="6" customWidth="1"/>
    <col min="11013" max="11013" width="9.33203125" style="6" customWidth="1"/>
    <col min="11014" max="11014" width="9" style="6"/>
    <col min="11015" max="11016" width="9.33203125" style="6" customWidth="1"/>
    <col min="11017" max="11248" width="9" style="6"/>
    <col min="11249" max="11249" width="5.109375" style="6" customWidth="1"/>
    <col min="11250" max="11250" width="31.33203125" style="6" customWidth="1"/>
    <col min="11251" max="11251" width="8.88671875" style="6" customWidth="1"/>
    <col min="11252" max="11252" width="11.88671875" style="6" customWidth="1"/>
    <col min="11253" max="11255" width="7.44140625" style="6" customWidth="1"/>
    <col min="11256" max="11258" width="8.109375" style="6" customWidth="1"/>
    <col min="11259" max="11259" width="7.44140625" style="6" customWidth="1"/>
    <col min="11260" max="11261" width="7.88671875" style="6" customWidth="1"/>
    <col min="11262" max="11264" width="9.33203125" style="6" customWidth="1"/>
    <col min="11265" max="11268" width="9.21875" style="6" customWidth="1"/>
    <col min="11269" max="11269" width="9.33203125" style="6" customWidth="1"/>
    <col min="11270" max="11270" width="9" style="6"/>
    <col min="11271" max="11272" width="9.33203125" style="6" customWidth="1"/>
    <col min="11273" max="11504" width="9" style="6"/>
    <col min="11505" max="11505" width="5.109375" style="6" customWidth="1"/>
    <col min="11506" max="11506" width="31.33203125" style="6" customWidth="1"/>
    <col min="11507" max="11507" width="8.88671875" style="6" customWidth="1"/>
    <col min="11508" max="11508" width="11.88671875" style="6" customWidth="1"/>
    <col min="11509" max="11511" width="7.44140625" style="6" customWidth="1"/>
    <col min="11512" max="11514" width="8.109375" style="6" customWidth="1"/>
    <col min="11515" max="11515" width="7.44140625" style="6" customWidth="1"/>
    <col min="11516" max="11517" width="7.88671875" style="6" customWidth="1"/>
    <col min="11518" max="11520" width="9.33203125" style="6" customWidth="1"/>
    <col min="11521" max="11524" width="9.21875" style="6" customWidth="1"/>
    <col min="11525" max="11525" width="9.33203125" style="6" customWidth="1"/>
    <col min="11526" max="11526" width="9" style="6"/>
    <col min="11527" max="11528" width="9.33203125" style="6" customWidth="1"/>
    <col min="11529" max="11760" width="9" style="6"/>
    <col min="11761" max="11761" width="5.109375" style="6" customWidth="1"/>
    <col min="11762" max="11762" width="31.33203125" style="6" customWidth="1"/>
    <col min="11763" max="11763" width="8.88671875" style="6" customWidth="1"/>
    <col min="11764" max="11764" width="11.88671875" style="6" customWidth="1"/>
    <col min="11765" max="11767" width="7.44140625" style="6" customWidth="1"/>
    <col min="11768" max="11770" width="8.109375" style="6" customWidth="1"/>
    <col min="11771" max="11771" width="7.44140625" style="6" customWidth="1"/>
    <col min="11772" max="11773" width="7.88671875" style="6" customWidth="1"/>
    <col min="11774" max="11776" width="9.33203125" style="6" customWidth="1"/>
    <col min="11777" max="11780" width="9.21875" style="6" customWidth="1"/>
    <col min="11781" max="11781" width="9.33203125" style="6" customWidth="1"/>
    <col min="11782" max="11782" width="9" style="6"/>
    <col min="11783" max="11784" width="9.33203125" style="6" customWidth="1"/>
    <col min="11785" max="12016" width="9" style="6"/>
    <col min="12017" max="12017" width="5.109375" style="6" customWidth="1"/>
    <col min="12018" max="12018" width="31.33203125" style="6" customWidth="1"/>
    <col min="12019" max="12019" width="8.88671875" style="6" customWidth="1"/>
    <col min="12020" max="12020" width="11.88671875" style="6" customWidth="1"/>
    <col min="12021" max="12023" width="7.44140625" style="6" customWidth="1"/>
    <col min="12024" max="12026" width="8.109375" style="6" customWidth="1"/>
    <col min="12027" max="12027" width="7.44140625" style="6" customWidth="1"/>
    <col min="12028" max="12029" width="7.88671875" style="6" customWidth="1"/>
    <col min="12030" max="12032" width="9.33203125" style="6" customWidth="1"/>
    <col min="12033" max="12036" width="9.21875" style="6" customWidth="1"/>
    <col min="12037" max="12037" width="9.33203125" style="6" customWidth="1"/>
    <col min="12038" max="12038" width="9" style="6"/>
    <col min="12039" max="12040" width="9.33203125" style="6" customWidth="1"/>
    <col min="12041" max="12272" width="9" style="6"/>
    <col min="12273" max="12273" width="5.109375" style="6" customWidth="1"/>
    <col min="12274" max="12274" width="31.33203125" style="6" customWidth="1"/>
    <col min="12275" max="12275" width="8.88671875" style="6" customWidth="1"/>
    <col min="12276" max="12276" width="11.88671875" style="6" customWidth="1"/>
    <col min="12277" max="12279" width="7.44140625" style="6" customWidth="1"/>
    <col min="12280" max="12282" width="8.109375" style="6" customWidth="1"/>
    <col min="12283" max="12283" width="7.44140625" style="6" customWidth="1"/>
    <col min="12284" max="12285" width="7.88671875" style="6" customWidth="1"/>
    <col min="12286" max="12288" width="9.33203125" style="6" customWidth="1"/>
    <col min="12289" max="12292" width="9.21875" style="6" customWidth="1"/>
    <col min="12293" max="12293" width="9.33203125" style="6" customWidth="1"/>
    <col min="12294" max="12294" width="9" style="6"/>
    <col min="12295" max="12296" width="9.33203125" style="6" customWidth="1"/>
    <col min="12297" max="12528" width="9" style="6"/>
    <col min="12529" max="12529" width="5.109375" style="6" customWidth="1"/>
    <col min="12530" max="12530" width="31.33203125" style="6" customWidth="1"/>
    <col min="12531" max="12531" width="8.88671875" style="6" customWidth="1"/>
    <col min="12532" max="12532" width="11.88671875" style="6" customWidth="1"/>
    <col min="12533" max="12535" width="7.44140625" style="6" customWidth="1"/>
    <col min="12536" max="12538" width="8.109375" style="6" customWidth="1"/>
    <col min="12539" max="12539" width="7.44140625" style="6" customWidth="1"/>
    <col min="12540" max="12541" width="7.88671875" style="6" customWidth="1"/>
    <col min="12542" max="12544" width="9.33203125" style="6" customWidth="1"/>
    <col min="12545" max="12548" width="9.21875" style="6" customWidth="1"/>
    <col min="12549" max="12549" width="9.33203125" style="6" customWidth="1"/>
    <col min="12550" max="12550" width="9" style="6"/>
    <col min="12551" max="12552" width="9.33203125" style="6" customWidth="1"/>
    <col min="12553" max="12784" width="9" style="6"/>
    <col min="12785" max="12785" width="5.109375" style="6" customWidth="1"/>
    <col min="12786" max="12786" width="31.33203125" style="6" customWidth="1"/>
    <col min="12787" max="12787" width="8.88671875" style="6" customWidth="1"/>
    <col min="12788" max="12788" width="11.88671875" style="6" customWidth="1"/>
    <col min="12789" max="12791" width="7.44140625" style="6" customWidth="1"/>
    <col min="12792" max="12794" width="8.109375" style="6" customWidth="1"/>
    <col min="12795" max="12795" width="7.44140625" style="6" customWidth="1"/>
    <col min="12796" max="12797" width="7.88671875" style="6" customWidth="1"/>
    <col min="12798" max="12800" width="9.33203125" style="6" customWidth="1"/>
    <col min="12801" max="12804" width="9.21875" style="6" customWidth="1"/>
    <col min="12805" max="12805" width="9.33203125" style="6" customWidth="1"/>
    <col min="12806" max="12806" width="9" style="6"/>
    <col min="12807" max="12808" width="9.33203125" style="6" customWidth="1"/>
    <col min="12809" max="13040" width="9" style="6"/>
    <col min="13041" max="13041" width="5.109375" style="6" customWidth="1"/>
    <col min="13042" max="13042" width="31.33203125" style="6" customWidth="1"/>
    <col min="13043" max="13043" width="8.88671875" style="6" customWidth="1"/>
    <col min="13044" max="13044" width="11.88671875" style="6" customWidth="1"/>
    <col min="13045" max="13047" width="7.44140625" style="6" customWidth="1"/>
    <col min="13048" max="13050" width="8.109375" style="6" customWidth="1"/>
    <col min="13051" max="13051" width="7.44140625" style="6" customWidth="1"/>
    <col min="13052" max="13053" width="7.88671875" style="6" customWidth="1"/>
    <col min="13054" max="13056" width="9.33203125" style="6" customWidth="1"/>
    <col min="13057" max="13060" width="9.21875" style="6" customWidth="1"/>
    <col min="13061" max="13061" width="9.33203125" style="6" customWidth="1"/>
    <col min="13062" max="13062" width="9" style="6"/>
    <col min="13063" max="13064" width="9.33203125" style="6" customWidth="1"/>
    <col min="13065" max="13296" width="9" style="6"/>
    <col min="13297" max="13297" width="5.109375" style="6" customWidth="1"/>
    <col min="13298" max="13298" width="31.33203125" style="6" customWidth="1"/>
    <col min="13299" max="13299" width="8.88671875" style="6" customWidth="1"/>
    <col min="13300" max="13300" width="11.88671875" style="6" customWidth="1"/>
    <col min="13301" max="13303" width="7.44140625" style="6" customWidth="1"/>
    <col min="13304" max="13306" width="8.109375" style="6" customWidth="1"/>
    <col min="13307" max="13307" width="7.44140625" style="6" customWidth="1"/>
    <col min="13308" max="13309" width="7.88671875" style="6" customWidth="1"/>
    <col min="13310" max="13312" width="9.33203125" style="6" customWidth="1"/>
    <col min="13313" max="13316" width="9.21875" style="6" customWidth="1"/>
    <col min="13317" max="13317" width="9.33203125" style="6" customWidth="1"/>
    <col min="13318" max="13318" width="9" style="6"/>
    <col min="13319" max="13320" width="9.33203125" style="6" customWidth="1"/>
    <col min="13321" max="13552" width="9" style="6"/>
    <col min="13553" max="13553" width="5.109375" style="6" customWidth="1"/>
    <col min="13554" max="13554" width="31.33203125" style="6" customWidth="1"/>
    <col min="13555" max="13555" width="8.88671875" style="6" customWidth="1"/>
    <col min="13556" max="13556" width="11.88671875" style="6" customWidth="1"/>
    <col min="13557" max="13559" width="7.44140625" style="6" customWidth="1"/>
    <col min="13560" max="13562" width="8.109375" style="6" customWidth="1"/>
    <col min="13563" max="13563" width="7.44140625" style="6" customWidth="1"/>
    <col min="13564" max="13565" width="7.88671875" style="6" customWidth="1"/>
    <col min="13566" max="13568" width="9.33203125" style="6" customWidth="1"/>
    <col min="13569" max="13572" width="9.21875" style="6" customWidth="1"/>
    <col min="13573" max="13573" width="9.33203125" style="6" customWidth="1"/>
    <col min="13574" max="13574" width="9" style="6"/>
    <col min="13575" max="13576" width="9.33203125" style="6" customWidth="1"/>
    <col min="13577" max="13808" width="9" style="6"/>
    <col min="13809" max="13809" width="5.109375" style="6" customWidth="1"/>
    <col min="13810" max="13810" width="31.33203125" style="6" customWidth="1"/>
    <col min="13811" max="13811" width="8.88671875" style="6" customWidth="1"/>
    <col min="13812" max="13812" width="11.88671875" style="6" customWidth="1"/>
    <col min="13813" max="13815" width="7.44140625" style="6" customWidth="1"/>
    <col min="13816" max="13818" width="8.109375" style="6" customWidth="1"/>
    <col min="13819" max="13819" width="7.44140625" style="6" customWidth="1"/>
    <col min="13820" max="13821" width="7.88671875" style="6" customWidth="1"/>
    <col min="13822" max="13824" width="9.33203125" style="6" customWidth="1"/>
    <col min="13825" max="13828" width="9.21875" style="6" customWidth="1"/>
    <col min="13829" max="13829" width="9.33203125" style="6" customWidth="1"/>
    <col min="13830" max="13830" width="9" style="6"/>
    <col min="13831" max="13832" width="9.33203125" style="6" customWidth="1"/>
    <col min="13833" max="14064" width="9" style="6"/>
    <col min="14065" max="14065" width="5.109375" style="6" customWidth="1"/>
    <col min="14066" max="14066" width="31.33203125" style="6" customWidth="1"/>
    <col min="14067" max="14067" width="8.88671875" style="6" customWidth="1"/>
    <col min="14068" max="14068" width="11.88671875" style="6" customWidth="1"/>
    <col min="14069" max="14071" width="7.44140625" style="6" customWidth="1"/>
    <col min="14072" max="14074" width="8.109375" style="6" customWidth="1"/>
    <col min="14075" max="14075" width="7.44140625" style="6" customWidth="1"/>
    <col min="14076" max="14077" width="7.88671875" style="6" customWidth="1"/>
    <col min="14078" max="14080" width="9.33203125" style="6" customWidth="1"/>
    <col min="14081" max="14084" width="9.21875" style="6" customWidth="1"/>
    <col min="14085" max="14085" width="9.33203125" style="6" customWidth="1"/>
    <col min="14086" max="14086" width="9" style="6"/>
    <col min="14087" max="14088" width="9.33203125" style="6" customWidth="1"/>
    <col min="14089" max="14320" width="9" style="6"/>
    <col min="14321" max="14321" width="5.109375" style="6" customWidth="1"/>
    <col min="14322" max="14322" width="31.33203125" style="6" customWidth="1"/>
    <col min="14323" max="14323" width="8.88671875" style="6" customWidth="1"/>
    <col min="14324" max="14324" width="11.88671875" style="6" customWidth="1"/>
    <col min="14325" max="14327" width="7.44140625" style="6" customWidth="1"/>
    <col min="14328" max="14330" width="8.109375" style="6" customWidth="1"/>
    <col min="14331" max="14331" width="7.44140625" style="6" customWidth="1"/>
    <col min="14332" max="14333" width="7.88671875" style="6" customWidth="1"/>
    <col min="14334" max="14336" width="9.33203125" style="6" customWidth="1"/>
    <col min="14337" max="14340" width="9.21875" style="6" customWidth="1"/>
    <col min="14341" max="14341" width="9.33203125" style="6" customWidth="1"/>
    <col min="14342" max="14342" width="9" style="6"/>
    <col min="14343" max="14344" width="9.33203125" style="6" customWidth="1"/>
    <col min="14345" max="14576" width="9" style="6"/>
    <col min="14577" max="14577" width="5.109375" style="6" customWidth="1"/>
    <col min="14578" max="14578" width="31.33203125" style="6" customWidth="1"/>
    <col min="14579" max="14579" width="8.88671875" style="6" customWidth="1"/>
    <col min="14580" max="14580" width="11.88671875" style="6" customWidth="1"/>
    <col min="14581" max="14583" width="7.44140625" style="6" customWidth="1"/>
    <col min="14584" max="14586" width="8.109375" style="6" customWidth="1"/>
    <col min="14587" max="14587" width="7.44140625" style="6" customWidth="1"/>
    <col min="14588" max="14589" width="7.88671875" style="6" customWidth="1"/>
    <col min="14590" max="14592" width="9.33203125" style="6" customWidth="1"/>
    <col min="14593" max="14596" width="9.21875" style="6" customWidth="1"/>
    <col min="14597" max="14597" width="9.33203125" style="6" customWidth="1"/>
    <col min="14598" max="14598" width="9" style="6"/>
    <col min="14599" max="14600" width="9.33203125" style="6" customWidth="1"/>
    <col min="14601" max="14832" width="9" style="6"/>
    <col min="14833" max="14833" width="5.109375" style="6" customWidth="1"/>
    <col min="14834" max="14834" width="31.33203125" style="6" customWidth="1"/>
    <col min="14835" max="14835" width="8.88671875" style="6" customWidth="1"/>
    <col min="14836" max="14836" width="11.88671875" style="6" customWidth="1"/>
    <col min="14837" max="14839" width="7.44140625" style="6" customWidth="1"/>
    <col min="14840" max="14842" width="8.109375" style="6" customWidth="1"/>
    <col min="14843" max="14843" width="7.44140625" style="6" customWidth="1"/>
    <col min="14844" max="14845" width="7.88671875" style="6" customWidth="1"/>
    <col min="14846" max="14848" width="9.33203125" style="6" customWidth="1"/>
    <col min="14849" max="14852" width="9.21875" style="6" customWidth="1"/>
    <col min="14853" max="14853" width="9.33203125" style="6" customWidth="1"/>
    <col min="14854" max="14854" width="9" style="6"/>
    <col min="14855" max="14856" width="9.33203125" style="6" customWidth="1"/>
    <col min="14857" max="15088" width="9" style="6"/>
    <col min="15089" max="15089" width="5.109375" style="6" customWidth="1"/>
    <col min="15090" max="15090" width="31.33203125" style="6" customWidth="1"/>
    <col min="15091" max="15091" width="8.88671875" style="6" customWidth="1"/>
    <col min="15092" max="15092" width="11.88671875" style="6" customWidth="1"/>
    <col min="15093" max="15095" width="7.44140625" style="6" customWidth="1"/>
    <col min="15096" max="15098" width="8.109375" style="6" customWidth="1"/>
    <col min="15099" max="15099" width="7.44140625" style="6" customWidth="1"/>
    <col min="15100" max="15101" width="7.88671875" style="6" customWidth="1"/>
    <col min="15102" max="15104" width="9.33203125" style="6" customWidth="1"/>
    <col min="15105" max="15108" width="9.21875" style="6" customWidth="1"/>
    <col min="15109" max="15109" width="9.33203125" style="6" customWidth="1"/>
    <col min="15110" max="15110" width="9" style="6"/>
    <col min="15111" max="15112" width="9.33203125" style="6" customWidth="1"/>
    <col min="15113" max="15344" width="9" style="6"/>
    <col min="15345" max="15345" width="5.109375" style="6" customWidth="1"/>
    <col min="15346" max="15346" width="31.33203125" style="6" customWidth="1"/>
    <col min="15347" max="15347" width="8.88671875" style="6" customWidth="1"/>
    <col min="15348" max="15348" width="11.88671875" style="6" customWidth="1"/>
    <col min="15349" max="15351" width="7.44140625" style="6" customWidth="1"/>
    <col min="15352" max="15354" width="8.109375" style="6" customWidth="1"/>
    <col min="15355" max="15355" width="7.44140625" style="6" customWidth="1"/>
    <col min="15356" max="15357" width="7.88671875" style="6" customWidth="1"/>
    <col min="15358" max="15360" width="9.33203125" style="6" customWidth="1"/>
    <col min="15361" max="15364" width="9.21875" style="6" customWidth="1"/>
    <col min="15365" max="15365" width="9.33203125" style="6" customWidth="1"/>
    <col min="15366" max="15366" width="9" style="6"/>
    <col min="15367" max="15368" width="9.33203125" style="6" customWidth="1"/>
    <col min="15369" max="15600" width="9" style="6"/>
    <col min="15601" max="15601" width="5.109375" style="6" customWidth="1"/>
    <col min="15602" max="15602" width="31.33203125" style="6" customWidth="1"/>
    <col min="15603" max="15603" width="8.88671875" style="6" customWidth="1"/>
    <col min="15604" max="15604" width="11.88671875" style="6" customWidth="1"/>
    <col min="15605" max="15607" width="7.44140625" style="6" customWidth="1"/>
    <col min="15608" max="15610" width="8.109375" style="6" customWidth="1"/>
    <col min="15611" max="15611" width="7.44140625" style="6" customWidth="1"/>
    <col min="15612" max="15613" width="7.88671875" style="6" customWidth="1"/>
    <col min="15614" max="15616" width="9.33203125" style="6" customWidth="1"/>
    <col min="15617" max="15620" width="9.21875" style="6" customWidth="1"/>
    <col min="15621" max="15621" width="9.33203125" style="6" customWidth="1"/>
    <col min="15622" max="15622" width="9" style="6"/>
    <col min="15623" max="15624" width="9.33203125" style="6" customWidth="1"/>
    <col min="15625" max="15856" width="9" style="6"/>
    <col min="15857" max="15857" width="5.109375" style="6" customWidth="1"/>
    <col min="15858" max="15858" width="31.33203125" style="6" customWidth="1"/>
    <col min="15859" max="15859" width="8.88671875" style="6" customWidth="1"/>
    <col min="15860" max="15860" width="11.88671875" style="6" customWidth="1"/>
    <col min="15861" max="15863" width="7.44140625" style="6" customWidth="1"/>
    <col min="15864" max="15866" width="8.109375" style="6" customWidth="1"/>
    <col min="15867" max="15867" width="7.44140625" style="6" customWidth="1"/>
    <col min="15868" max="15869" width="7.88671875" style="6" customWidth="1"/>
    <col min="15870" max="15872" width="9.33203125" style="6" customWidth="1"/>
    <col min="15873" max="15876" width="9.21875" style="6" customWidth="1"/>
    <col min="15877" max="15877" width="9.33203125" style="6" customWidth="1"/>
    <col min="15878" max="15878" width="9" style="6"/>
    <col min="15879" max="15880" width="9.33203125" style="6" customWidth="1"/>
    <col min="15881" max="16112" width="9" style="6"/>
    <col min="16113" max="16113" width="5.109375" style="6" customWidth="1"/>
    <col min="16114" max="16114" width="31.33203125" style="6" customWidth="1"/>
    <col min="16115" max="16115" width="8.88671875" style="6" customWidth="1"/>
    <col min="16116" max="16116" width="11.88671875" style="6" customWidth="1"/>
    <col min="16117" max="16119" width="7.44140625" style="6" customWidth="1"/>
    <col min="16120" max="16122" width="8.109375" style="6" customWidth="1"/>
    <col min="16123" max="16123" width="7.44140625" style="6" customWidth="1"/>
    <col min="16124" max="16125" width="7.88671875" style="6" customWidth="1"/>
    <col min="16126" max="16128" width="9.33203125" style="6" customWidth="1"/>
    <col min="16129" max="16132" width="9.21875" style="6" customWidth="1"/>
    <col min="16133" max="16133" width="9.33203125" style="6" customWidth="1"/>
    <col min="16134" max="16134" width="9" style="6"/>
    <col min="16135" max="16136" width="9.33203125" style="6" customWidth="1"/>
    <col min="16137" max="16384" width="9" style="6"/>
  </cols>
  <sheetData>
    <row r="1" spans="1:15" ht="20.25" customHeight="1">
      <c r="A1" s="4"/>
      <c r="B1" s="4"/>
      <c r="C1" s="5"/>
      <c r="D1" s="5"/>
      <c r="E1" s="5"/>
      <c r="F1" s="5"/>
      <c r="G1" s="5"/>
      <c r="H1" s="5"/>
      <c r="I1" s="5"/>
      <c r="J1" s="94"/>
      <c r="K1" s="8"/>
      <c r="L1" s="8"/>
      <c r="M1" s="820" t="s">
        <v>362</v>
      </c>
      <c r="N1" s="820"/>
      <c r="O1" s="820"/>
    </row>
    <row r="2" spans="1:15" ht="16.5" customHeight="1">
      <c r="A2" s="7"/>
      <c r="B2" s="7"/>
      <c r="C2" s="5"/>
      <c r="D2" s="5"/>
      <c r="E2" s="5"/>
      <c r="F2" s="5"/>
      <c r="G2" s="5"/>
      <c r="H2" s="5"/>
      <c r="I2" s="5"/>
      <c r="J2" s="5"/>
      <c r="K2" s="5"/>
      <c r="L2" s="5"/>
      <c r="M2" s="5"/>
      <c r="N2" s="5"/>
      <c r="O2" s="5"/>
    </row>
    <row r="3" spans="1:15" ht="21" customHeight="1">
      <c r="A3" s="821" t="s">
        <v>986</v>
      </c>
      <c r="B3" s="821"/>
      <c r="C3" s="821"/>
      <c r="D3" s="821"/>
      <c r="E3" s="821"/>
      <c r="F3" s="821"/>
      <c r="G3" s="821"/>
      <c r="H3" s="821"/>
      <c r="I3" s="821"/>
      <c r="J3" s="821"/>
      <c r="K3" s="821"/>
      <c r="L3" s="821"/>
      <c r="M3" s="821"/>
      <c r="N3" s="821"/>
      <c r="O3" s="821"/>
    </row>
    <row r="4" spans="1:15" ht="24" customHeight="1">
      <c r="A4" s="822" t="str">
        <f>'15'!A4:G4</f>
        <v>(Kèm theo Nghị quyết số:             /NQ-HĐND ngày         /         /2024 của Hội đồng nhân dân huyện Đăk Glei)</v>
      </c>
      <c r="B4" s="822"/>
      <c r="C4" s="822"/>
      <c r="D4" s="822"/>
      <c r="E4" s="822"/>
      <c r="F4" s="822"/>
      <c r="G4" s="822"/>
      <c r="H4" s="822"/>
      <c r="I4" s="822"/>
      <c r="J4" s="822"/>
      <c r="K4" s="822"/>
      <c r="L4" s="822"/>
      <c r="M4" s="822"/>
      <c r="N4" s="822"/>
      <c r="O4" s="822"/>
    </row>
    <row r="5" spans="1:15" ht="18.75">
      <c r="A5" s="9"/>
      <c r="B5" s="9"/>
      <c r="C5" s="5"/>
      <c r="D5" s="5"/>
      <c r="E5" s="5"/>
      <c r="F5" s="5"/>
      <c r="G5" s="5"/>
      <c r="H5" s="5"/>
      <c r="I5" s="5"/>
      <c r="J5" s="5"/>
      <c r="K5" s="5"/>
      <c r="L5" s="5"/>
      <c r="M5" s="5"/>
      <c r="N5" s="5"/>
      <c r="O5" s="5"/>
    </row>
    <row r="6" spans="1:15" ht="18.75" customHeight="1">
      <c r="A6" s="96"/>
      <c r="B6" s="96"/>
      <c r="C6" s="10"/>
      <c r="D6" s="10"/>
      <c r="E6" s="10"/>
      <c r="F6" s="77"/>
      <c r="G6" s="845"/>
      <c r="H6" s="845"/>
      <c r="I6" s="10"/>
      <c r="K6" s="13"/>
      <c r="L6" s="13"/>
      <c r="M6" s="845" t="s">
        <v>408</v>
      </c>
      <c r="N6" s="845"/>
      <c r="O6" s="845"/>
    </row>
    <row r="7" spans="1:15" s="11" customFormat="1" ht="24.75" customHeight="1">
      <c r="A7" s="824" t="s">
        <v>79</v>
      </c>
      <c r="B7" s="831" t="s">
        <v>28</v>
      </c>
      <c r="C7" s="824" t="s">
        <v>363</v>
      </c>
      <c r="D7" s="831" t="s">
        <v>364</v>
      </c>
      <c r="E7" s="831"/>
      <c r="F7" s="831"/>
      <c r="G7" s="831"/>
      <c r="H7" s="831"/>
      <c r="I7" s="831"/>
      <c r="J7" s="831"/>
      <c r="K7" s="824" t="s">
        <v>365</v>
      </c>
      <c r="L7" s="824"/>
      <c r="M7" s="824"/>
      <c r="N7" s="824"/>
      <c r="O7" s="824" t="s">
        <v>387</v>
      </c>
    </row>
    <row r="8" spans="1:15" s="11" customFormat="1" ht="39" customHeight="1">
      <c r="A8" s="824"/>
      <c r="B8" s="831"/>
      <c r="C8" s="824"/>
      <c r="D8" s="824" t="s">
        <v>366</v>
      </c>
      <c r="E8" s="824" t="s">
        <v>55</v>
      </c>
      <c r="F8" s="824"/>
      <c r="G8" s="831" t="s">
        <v>46</v>
      </c>
      <c r="H8" s="831"/>
      <c r="I8" s="824" t="s">
        <v>49</v>
      </c>
      <c r="J8" s="824" t="s">
        <v>50</v>
      </c>
      <c r="K8" s="824" t="s">
        <v>72</v>
      </c>
      <c r="L8" s="824" t="s">
        <v>367</v>
      </c>
      <c r="M8" s="824" t="s">
        <v>368</v>
      </c>
      <c r="N8" s="824" t="s">
        <v>455</v>
      </c>
      <c r="O8" s="824"/>
    </row>
    <row r="9" spans="1:15" s="11" customFormat="1" ht="132.75" customHeight="1">
      <c r="A9" s="824"/>
      <c r="B9" s="831"/>
      <c r="C9" s="824"/>
      <c r="D9" s="824"/>
      <c r="E9" s="95" t="s">
        <v>72</v>
      </c>
      <c r="F9" s="95" t="s">
        <v>369</v>
      </c>
      <c r="G9" s="95" t="s">
        <v>72</v>
      </c>
      <c r="H9" s="101" t="s">
        <v>370</v>
      </c>
      <c r="I9" s="824"/>
      <c r="J9" s="824"/>
      <c r="K9" s="824"/>
      <c r="L9" s="824"/>
      <c r="M9" s="824"/>
      <c r="N9" s="824"/>
      <c r="O9" s="824"/>
    </row>
    <row r="10" spans="1:15" s="29" customFormat="1" ht="17.25" customHeight="1">
      <c r="A10" s="113" t="s">
        <v>4</v>
      </c>
      <c r="B10" s="113" t="s">
        <v>5</v>
      </c>
      <c r="C10" s="178" t="s">
        <v>371</v>
      </c>
      <c r="D10" s="178" t="s">
        <v>372</v>
      </c>
      <c r="E10" s="178" t="s">
        <v>89</v>
      </c>
      <c r="F10" s="178" t="s">
        <v>90</v>
      </c>
      <c r="G10" s="178" t="s">
        <v>91</v>
      </c>
      <c r="H10" s="178" t="s">
        <v>92</v>
      </c>
      <c r="I10" s="178" t="s">
        <v>93</v>
      </c>
      <c r="J10" s="178" t="s">
        <v>94</v>
      </c>
      <c r="K10" s="179" t="s">
        <v>373</v>
      </c>
      <c r="L10" s="178" t="s">
        <v>96</v>
      </c>
      <c r="M10" s="178" t="s">
        <v>97</v>
      </c>
      <c r="N10" s="178" t="s">
        <v>98</v>
      </c>
      <c r="O10" s="178" t="s">
        <v>99</v>
      </c>
    </row>
    <row r="11" spans="1:15" s="277" customFormat="1" ht="30.75" customHeight="1">
      <c r="A11" s="768"/>
      <c r="B11" s="768" t="s">
        <v>30</v>
      </c>
      <c r="C11" s="502">
        <f>SUM(C12:C23)</f>
        <v>110176.99999999999</v>
      </c>
      <c r="D11" s="502">
        <f t="shared" ref="D11:O11" si="0">SUM(D12:D23)</f>
        <v>101551</v>
      </c>
      <c r="E11" s="502">
        <f t="shared" si="0"/>
        <v>100</v>
      </c>
      <c r="F11" s="502">
        <f t="shared" si="0"/>
        <v>100</v>
      </c>
      <c r="G11" s="502">
        <f>SUM(G12:G23)</f>
        <v>100613</v>
      </c>
      <c r="H11" s="502">
        <f t="shared" si="0"/>
        <v>240</v>
      </c>
      <c r="I11" s="502">
        <f t="shared" si="0"/>
        <v>2056</v>
      </c>
      <c r="J11" s="502">
        <f t="shared" si="0"/>
        <v>-1218</v>
      </c>
      <c r="K11" s="502">
        <f>SUM(K12:K23)</f>
        <v>8626</v>
      </c>
      <c r="L11" s="502">
        <f t="shared" si="0"/>
        <v>3344</v>
      </c>
      <c r="M11" s="502">
        <f t="shared" si="0"/>
        <v>5282</v>
      </c>
      <c r="N11" s="502">
        <f>SUM(N12:N23)</f>
        <v>0</v>
      </c>
      <c r="O11" s="502">
        <f t="shared" si="0"/>
        <v>0</v>
      </c>
    </row>
    <row r="12" spans="1:15" s="10" customFormat="1" ht="21.95" customHeight="1">
      <c r="A12" s="764" t="s">
        <v>87</v>
      </c>
      <c r="B12" s="765" t="s">
        <v>101</v>
      </c>
      <c r="C12" s="20">
        <f>D12+K12+O12</f>
        <v>9925.4</v>
      </c>
      <c r="D12" s="20">
        <f>E12+G12+I12+J12</f>
        <v>9088.5</v>
      </c>
      <c r="E12" s="20">
        <f>F12</f>
        <v>75</v>
      </c>
      <c r="F12" s="20">
        <v>75</v>
      </c>
      <c r="G12" s="745">
        <v>8956.5</v>
      </c>
      <c r="H12" s="20">
        <v>20</v>
      </c>
      <c r="I12" s="745">
        <v>184</v>
      </c>
      <c r="J12" s="745">
        <v>-127</v>
      </c>
      <c r="K12" s="20">
        <f>L12+M12+N12</f>
        <v>836.9</v>
      </c>
      <c r="L12" s="745">
        <v>392</v>
      </c>
      <c r="M12" s="745">
        <v>444.9</v>
      </c>
      <c r="N12" s="745"/>
      <c r="O12" s="20"/>
    </row>
    <row r="13" spans="1:15" s="10" customFormat="1" ht="21.95" customHeight="1">
      <c r="A13" s="764" t="s">
        <v>88</v>
      </c>
      <c r="B13" s="765" t="s">
        <v>102</v>
      </c>
      <c r="C13" s="20">
        <f t="shared" ref="C13:C23" si="1">D13+K13+O13</f>
        <v>10069.1</v>
      </c>
      <c r="D13" s="20">
        <f t="shared" ref="D13:D23" si="2">E13+G13+I13+J13</f>
        <v>8651</v>
      </c>
      <c r="E13" s="20">
        <f t="shared" ref="E13:E23" si="3">F13</f>
        <v>25</v>
      </c>
      <c r="F13" s="20">
        <v>25</v>
      </c>
      <c r="G13" s="745">
        <v>8578</v>
      </c>
      <c r="H13" s="20">
        <v>20</v>
      </c>
      <c r="I13" s="745">
        <v>176</v>
      </c>
      <c r="J13" s="745">
        <v>-128</v>
      </c>
      <c r="K13" s="20">
        <f t="shared" ref="K13:K23" si="4">L13+M13+N13</f>
        <v>1418.1</v>
      </c>
      <c r="L13" s="745">
        <v>831.99999999999989</v>
      </c>
      <c r="M13" s="745">
        <v>586.1</v>
      </c>
      <c r="N13" s="745"/>
      <c r="O13" s="20"/>
    </row>
    <row r="14" spans="1:15" s="10" customFormat="1" ht="21.95" customHeight="1">
      <c r="A14" s="764" t="s">
        <v>89</v>
      </c>
      <c r="B14" s="765" t="s">
        <v>103</v>
      </c>
      <c r="C14" s="20">
        <f t="shared" si="1"/>
        <v>8223.1</v>
      </c>
      <c r="D14" s="20">
        <f t="shared" si="2"/>
        <v>7815</v>
      </c>
      <c r="E14" s="20">
        <f t="shared" si="3"/>
        <v>0</v>
      </c>
      <c r="F14" s="20"/>
      <c r="G14" s="745">
        <v>7759</v>
      </c>
      <c r="H14" s="20">
        <v>20</v>
      </c>
      <c r="I14" s="745">
        <v>158</v>
      </c>
      <c r="J14" s="745">
        <v>-102</v>
      </c>
      <c r="K14" s="20">
        <f t="shared" si="4"/>
        <v>408.1</v>
      </c>
      <c r="L14" s="745">
        <v>52</v>
      </c>
      <c r="M14" s="745">
        <v>356.1</v>
      </c>
      <c r="N14" s="745"/>
      <c r="O14" s="20"/>
    </row>
    <row r="15" spans="1:15" s="10" customFormat="1" ht="21.95" customHeight="1">
      <c r="A15" s="764" t="s">
        <v>90</v>
      </c>
      <c r="B15" s="765" t="s">
        <v>104</v>
      </c>
      <c r="C15" s="20">
        <f t="shared" si="1"/>
        <v>9456.9</v>
      </c>
      <c r="D15" s="20">
        <f t="shared" si="2"/>
        <v>8341</v>
      </c>
      <c r="E15" s="20">
        <f t="shared" si="3"/>
        <v>0</v>
      </c>
      <c r="F15" s="20"/>
      <c r="G15" s="745">
        <v>8297</v>
      </c>
      <c r="H15" s="20">
        <v>20</v>
      </c>
      <c r="I15" s="745">
        <v>169</v>
      </c>
      <c r="J15" s="745">
        <v>-125</v>
      </c>
      <c r="K15" s="20">
        <f t="shared" si="4"/>
        <v>1115.9000000000001</v>
      </c>
      <c r="L15" s="745">
        <v>502.00000000000011</v>
      </c>
      <c r="M15" s="745">
        <v>613.9</v>
      </c>
      <c r="N15" s="745"/>
      <c r="O15" s="20"/>
    </row>
    <row r="16" spans="1:15" s="10" customFormat="1" ht="21.95" customHeight="1">
      <c r="A16" s="764" t="s">
        <v>91</v>
      </c>
      <c r="B16" s="765" t="s">
        <v>105</v>
      </c>
      <c r="C16" s="20">
        <f t="shared" si="1"/>
        <v>11111.4</v>
      </c>
      <c r="D16" s="20">
        <f t="shared" si="2"/>
        <v>10584.5</v>
      </c>
      <c r="E16" s="20">
        <f t="shared" si="3"/>
        <v>0</v>
      </c>
      <c r="F16" s="20"/>
      <c r="G16" s="745">
        <v>10491.5</v>
      </c>
      <c r="H16" s="20">
        <v>20</v>
      </c>
      <c r="I16" s="745">
        <v>215</v>
      </c>
      <c r="J16" s="745">
        <v>-122</v>
      </c>
      <c r="K16" s="20">
        <f t="shared" si="4"/>
        <v>526.9</v>
      </c>
      <c r="L16" s="745">
        <v>52</v>
      </c>
      <c r="M16" s="745">
        <v>474.9</v>
      </c>
      <c r="N16" s="745"/>
      <c r="O16" s="20"/>
    </row>
    <row r="17" spans="1:15" s="10" customFormat="1" ht="21.95" customHeight="1">
      <c r="A17" s="764" t="s">
        <v>92</v>
      </c>
      <c r="B17" s="765" t="s">
        <v>107</v>
      </c>
      <c r="C17" s="20">
        <f t="shared" si="1"/>
        <v>6644.8</v>
      </c>
      <c r="D17" s="20">
        <f t="shared" si="2"/>
        <v>6385.5</v>
      </c>
      <c r="E17" s="20">
        <f t="shared" si="3"/>
        <v>0</v>
      </c>
      <c r="F17" s="20"/>
      <c r="G17" s="745">
        <v>6329.5</v>
      </c>
      <c r="H17" s="20">
        <v>20</v>
      </c>
      <c r="I17" s="745">
        <v>129</v>
      </c>
      <c r="J17" s="745">
        <v>-73</v>
      </c>
      <c r="K17" s="20">
        <f t="shared" si="4"/>
        <v>259.3</v>
      </c>
      <c r="L17" s="745">
        <v>52</v>
      </c>
      <c r="M17" s="745">
        <v>207.3</v>
      </c>
      <c r="N17" s="745"/>
      <c r="O17" s="20"/>
    </row>
    <row r="18" spans="1:15" s="10" customFormat="1" ht="21.95" customHeight="1">
      <c r="A18" s="764" t="s">
        <v>93</v>
      </c>
      <c r="B18" s="765" t="s">
        <v>106</v>
      </c>
      <c r="C18" s="20">
        <f t="shared" si="1"/>
        <v>9982.1</v>
      </c>
      <c r="D18" s="20">
        <f t="shared" si="2"/>
        <v>9574</v>
      </c>
      <c r="E18" s="20">
        <f t="shared" si="3"/>
        <v>0</v>
      </c>
      <c r="F18" s="20"/>
      <c r="G18" s="745">
        <v>9468</v>
      </c>
      <c r="H18" s="20">
        <v>20</v>
      </c>
      <c r="I18" s="745">
        <v>194</v>
      </c>
      <c r="J18" s="745">
        <v>-88</v>
      </c>
      <c r="K18" s="20">
        <f t="shared" si="4"/>
        <v>408.1</v>
      </c>
      <c r="L18" s="745">
        <v>52</v>
      </c>
      <c r="M18" s="745">
        <v>356.1</v>
      </c>
      <c r="N18" s="745"/>
      <c r="O18" s="20"/>
    </row>
    <row r="19" spans="1:15" s="10" customFormat="1" ht="21.95" customHeight="1">
      <c r="A19" s="764" t="s">
        <v>94</v>
      </c>
      <c r="B19" s="765" t="s">
        <v>110</v>
      </c>
      <c r="C19" s="20">
        <f t="shared" si="1"/>
        <v>6503.9</v>
      </c>
      <c r="D19" s="20">
        <f t="shared" si="2"/>
        <v>6165</v>
      </c>
      <c r="E19" s="20">
        <f t="shared" si="3"/>
        <v>0</v>
      </c>
      <c r="F19" s="20"/>
      <c r="G19" s="745">
        <v>6112</v>
      </c>
      <c r="H19" s="20">
        <v>20</v>
      </c>
      <c r="I19" s="745">
        <v>125</v>
      </c>
      <c r="J19" s="745">
        <v>-72</v>
      </c>
      <c r="K19" s="20">
        <f t="shared" si="4"/>
        <v>338.9</v>
      </c>
      <c r="L19" s="745">
        <v>52</v>
      </c>
      <c r="M19" s="745">
        <v>286.89999999999998</v>
      </c>
      <c r="N19" s="745"/>
      <c r="O19" s="20"/>
    </row>
    <row r="20" spans="1:15" s="10" customFormat="1" ht="21.95" customHeight="1">
      <c r="A20" s="764" t="s">
        <v>95</v>
      </c>
      <c r="B20" s="765" t="s">
        <v>108</v>
      </c>
      <c r="C20" s="20">
        <f t="shared" si="1"/>
        <v>9524.9</v>
      </c>
      <c r="D20" s="20">
        <f t="shared" si="2"/>
        <v>9176</v>
      </c>
      <c r="E20" s="20">
        <f t="shared" si="3"/>
        <v>0</v>
      </c>
      <c r="F20" s="20"/>
      <c r="G20" s="745">
        <v>9070</v>
      </c>
      <c r="H20" s="20">
        <v>20</v>
      </c>
      <c r="I20" s="745">
        <v>185</v>
      </c>
      <c r="J20" s="745">
        <v>-79</v>
      </c>
      <c r="K20" s="20">
        <f t="shared" si="4"/>
        <v>348.9</v>
      </c>
      <c r="L20" s="745">
        <v>52</v>
      </c>
      <c r="M20" s="745">
        <v>296.89999999999998</v>
      </c>
      <c r="N20" s="745"/>
      <c r="O20" s="20"/>
    </row>
    <row r="21" spans="1:15" s="10" customFormat="1" ht="21.95" customHeight="1">
      <c r="A21" s="764" t="s">
        <v>96</v>
      </c>
      <c r="B21" s="765" t="s">
        <v>109</v>
      </c>
      <c r="C21" s="20">
        <f t="shared" si="1"/>
        <v>8500.2000000000007</v>
      </c>
      <c r="D21" s="20">
        <f t="shared" si="2"/>
        <v>7752.5</v>
      </c>
      <c r="E21" s="20">
        <f t="shared" si="3"/>
        <v>0</v>
      </c>
      <c r="F21" s="20"/>
      <c r="G21" s="745">
        <v>7693.5</v>
      </c>
      <c r="H21" s="20">
        <v>20</v>
      </c>
      <c r="I21" s="745">
        <v>157</v>
      </c>
      <c r="J21" s="745">
        <v>-98</v>
      </c>
      <c r="K21" s="20">
        <f t="shared" si="4"/>
        <v>747.7</v>
      </c>
      <c r="L21" s="745">
        <v>352.00000000000006</v>
      </c>
      <c r="M21" s="745">
        <v>395.7</v>
      </c>
      <c r="N21" s="745"/>
      <c r="O21" s="20"/>
    </row>
    <row r="22" spans="1:15" s="10" customFormat="1" ht="21.95" customHeight="1">
      <c r="A22" s="764" t="s">
        <v>97</v>
      </c>
      <c r="B22" s="765" t="s">
        <v>111</v>
      </c>
      <c r="C22" s="20">
        <f t="shared" si="1"/>
        <v>10519.5</v>
      </c>
      <c r="D22" s="20">
        <f t="shared" si="2"/>
        <v>9168</v>
      </c>
      <c r="E22" s="20">
        <f t="shared" si="3"/>
        <v>0</v>
      </c>
      <c r="F22" s="20"/>
      <c r="G22" s="745">
        <v>9088</v>
      </c>
      <c r="H22" s="20">
        <v>20</v>
      </c>
      <c r="I22" s="745">
        <v>185</v>
      </c>
      <c r="J22" s="745">
        <v>-105</v>
      </c>
      <c r="K22" s="20">
        <f t="shared" si="4"/>
        <v>1351.5</v>
      </c>
      <c r="L22" s="745">
        <v>752</v>
      </c>
      <c r="M22" s="745">
        <v>599.5</v>
      </c>
      <c r="N22" s="745"/>
      <c r="O22" s="20"/>
    </row>
    <row r="23" spans="1:15" s="10" customFormat="1" ht="21.95" customHeight="1">
      <c r="A23" s="766" t="s">
        <v>98</v>
      </c>
      <c r="B23" s="767" t="s">
        <v>112</v>
      </c>
      <c r="C23" s="32">
        <f t="shared" si="1"/>
        <v>9715.7000000000007</v>
      </c>
      <c r="D23" s="32">
        <f t="shared" si="2"/>
        <v>8850</v>
      </c>
      <c r="E23" s="32">
        <f t="shared" si="3"/>
        <v>0</v>
      </c>
      <c r="F23" s="32"/>
      <c r="G23" s="746">
        <v>8770</v>
      </c>
      <c r="H23" s="32">
        <v>20</v>
      </c>
      <c r="I23" s="746">
        <v>179</v>
      </c>
      <c r="J23" s="746">
        <v>-99</v>
      </c>
      <c r="K23" s="32">
        <f t="shared" si="4"/>
        <v>865.7</v>
      </c>
      <c r="L23" s="746">
        <v>202</v>
      </c>
      <c r="M23" s="746">
        <v>663.7</v>
      </c>
      <c r="N23" s="746"/>
      <c r="O23" s="32"/>
    </row>
    <row r="24" spans="1:15" ht="40.5" customHeight="1">
      <c r="A24" s="924" t="s">
        <v>456</v>
      </c>
      <c r="B24" s="924"/>
      <c r="C24" s="924"/>
      <c r="D24" s="924"/>
      <c r="E24" s="924"/>
      <c r="F24" s="924"/>
      <c r="G24" s="924"/>
      <c r="H24" s="924"/>
      <c r="I24" s="924"/>
      <c r="J24" s="924"/>
      <c r="K24" s="924"/>
      <c r="L24" s="924"/>
      <c r="M24" s="924"/>
      <c r="N24" s="924"/>
      <c r="O24" s="924"/>
    </row>
    <row r="25" spans="1:15" ht="20.25" customHeight="1">
      <c r="A25" s="12"/>
      <c r="B25" s="33" t="s">
        <v>374</v>
      </c>
      <c r="C25" s="10"/>
      <c r="D25" s="10"/>
      <c r="E25" s="10"/>
      <c r="F25" s="10"/>
      <c r="G25" s="10"/>
      <c r="H25" s="10"/>
      <c r="I25" s="10"/>
      <c r="J25" s="10"/>
      <c r="K25" s="10"/>
      <c r="L25" s="10"/>
      <c r="M25" s="10"/>
      <c r="N25" s="10"/>
      <c r="O25" s="10"/>
    </row>
    <row r="26" spans="1:15" ht="18.75">
      <c r="A26" s="10"/>
      <c r="B26" s="10"/>
      <c r="C26" s="10"/>
      <c r="D26" s="10"/>
      <c r="E26" s="10"/>
      <c r="F26" s="10"/>
      <c r="G26" s="10"/>
      <c r="H26" s="10"/>
      <c r="I26" s="10"/>
      <c r="J26" s="10"/>
      <c r="K26" s="10"/>
      <c r="L26" s="10"/>
      <c r="M26" s="10"/>
      <c r="N26" s="10"/>
      <c r="O26" s="10"/>
    </row>
    <row r="27" spans="1:15" ht="18.75">
      <c r="A27" s="10"/>
      <c r="B27" s="10"/>
      <c r="C27" s="10"/>
      <c r="D27" s="10"/>
      <c r="E27" s="10"/>
      <c r="F27" s="10"/>
      <c r="G27" s="10"/>
      <c r="H27" s="10"/>
      <c r="I27" s="10"/>
      <c r="J27" s="10"/>
      <c r="K27" s="10"/>
      <c r="L27" s="10"/>
      <c r="M27" s="10"/>
      <c r="N27" s="10"/>
      <c r="O27" s="10"/>
    </row>
    <row r="28" spans="1:15" ht="18.75">
      <c r="A28" s="10"/>
      <c r="B28" s="10"/>
      <c r="C28" s="10"/>
      <c r="D28" s="10"/>
      <c r="E28" s="10"/>
      <c r="F28" s="10"/>
      <c r="G28" s="10"/>
      <c r="H28" s="10"/>
      <c r="I28" s="10"/>
      <c r="J28" s="10"/>
      <c r="K28" s="10"/>
      <c r="L28" s="10"/>
      <c r="M28" s="10"/>
      <c r="N28" s="10"/>
      <c r="O28" s="10"/>
    </row>
    <row r="29" spans="1:15" ht="18.75">
      <c r="A29" s="10"/>
      <c r="B29" s="10"/>
      <c r="C29" s="10"/>
      <c r="D29" s="10"/>
      <c r="E29" s="10"/>
      <c r="F29" s="10"/>
      <c r="G29" s="10"/>
      <c r="H29" s="10"/>
      <c r="I29" s="10"/>
      <c r="J29" s="10"/>
      <c r="K29" s="10"/>
      <c r="L29" s="10"/>
      <c r="M29" s="10"/>
      <c r="N29" s="10"/>
      <c r="O29" s="10"/>
    </row>
    <row r="30" spans="1:15" ht="18.75">
      <c r="A30" s="10"/>
      <c r="B30" s="10"/>
      <c r="C30" s="10"/>
      <c r="D30" s="10"/>
      <c r="E30" s="10"/>
      <c r="F30" s="10"/>
      <c r="G30" s="10"/>
      <c r="H30" s="10"/>
      <c r="I30" s="10"/>
      <c r="J30" s="10"/>
      <c r="K30" s="10"/>
      <c r="L30" s="10"/>
      <c r="M30" s="10"/>
      <c r="N30" s="10"/>
      <c r="O30" s="10"/>
    </row>
    <row r="31" spans="1:15" ht="18.75">
      <c r="A31" s="10"/>
      <c r="B31" s="10"/>
      <c r="C31" s="10"/>
      <c r="D31" s="10"/>
      <c r="E31" s="10"/>
      <c r="F31" s="10"/>
      <c r="G31" s="10"/>
      <c r="H31" s="10"/>
      <c r="I31" s="10"/>
      <c r="J31" s="10"/>
      <c r="K31" s="10"/>
      <c r="L31" s="10"/>
      <c r="M31" s="10"/>
      <c r="N31" s="10"/>
      <c r="O31" s="10"/>
    </row>
    <row r="32" spans="1:15" ht="18.75">
      <c r="A32" s="10"/>
      <c r="B32" s="10"/>
      <c r="C32" s="10"/>
      <c r="D32" s="10"/>
      <c r="E32" s="10"/>
      <c r="F32" s="10"/>
      <c r="G32" s="10"/>
      <c r="H32" s="10"/>
      <c r="I32" s="10"/>
      <c r="J32" s="10"/>
      <c r="K32" s="10"/>
      <c r="L32" s="10"/>
      <c r="M32" s="10"/>
      <c r="N32" s="10"/>
      <c r="O32" s="10"/>
    </row>
    <row r="33" spans="1:15" ht="18.75">
      <c r="A33" s="10"/>
      <c r="B33" s="10"/>
      <c r="C33" s="10"/>
      <c r="D33" s="10"/>
      <c r="E33" s="10"/>
      <c r="F33" s="10"/>
      <c r="G33" s="10"/>
      <c r="H33" s="10"/>
      <c r="I33" s="10"/>
      <c r="J33" s="10"/>
      <c r="K33" s="10"/>
      <c r="L33" s="10"/>
      <c r="M33" s="10"/>
      <c r="N33" s="10"/>
      <c r="O33" s="10"/>
    </row>
    <row r="34" spans="1:15" ht="18.75">
      <c r="A34" s="10"/>
      <c r="B34" s="10"/>
      <c r="C34" s="10"/>
      <c r="D34" s="10"/>
      <c r="E34" s="10"/>
      <c r="F34" s="10"/>
      <c r="G34" s="10"/>
      <c r="H34" s="10"/>
      <c r="I34" s="10"/>
      <c r="J34" s="10"/>
      <c r="K34" s="10"/>
      <c r="L34" s="10"/>
      <c r="M34" s="10"/>
      <c r="N34" s="10"/>
      <c r="O34" s="10"/>
    </row>
    <row r="35" spans="1:15" ht="18.75">
      <c r="A35" s="10"/>
      <c r="B35" s="10"/>
      <c r="C35" s="10"/>
      <c r="D35" s="10"/>
      <c r="E35" s="10"/>
      <c r="F35" s="10"/>
      <c r="G35" s="10"/>
      <c r="H35" s="10"/>
      <c r="I35" s="10"/>
      <c r="J35" s="10"/>
      <c r="K35" s="10"/>
      <c r="L35" s="10"/>
      <c r="M35" s="10"/>
      <c r="N35" s="10"/>
      <c r="O35" s="10"/>
    </row>
    <row r="36" spans="1:15" ht="22.5" customHeight="1">
      <c r="A36" s="10"/>
      <c r="B36" s="10"/>
      <c r="C36" s="10"/>
      <c r="D36" s="10"/>
      <c r="E36" s="10"/>
      <c r="F36" s="10"/>
      <c r="G36" s="10"/>
      <c r="H36" s="10"/>
      <c r="I36" s="10"/>
      <c r="J36" s="10"/>
      <c r="K36" s="10"/>
      <c r="L36" s="10"/>
      <c r="M36" s="10"/>
      <c r="N36" s="10"/>
      <c r="O36" s="10"/>
    </row>
    <row r="37" spans="1:15" ht="18.75">
      <c r="A37" s="10"/>
      <c r="B37" s="10"/>
      <c r="C37" s="10"/>
      <c r="D37" s="10"/>
      <c r="E37" s="10"/>
      <c r="F37" s="10"/>
      <c r="G37" s="10"/>
      <c r="H37" s="10"/>
      <c r="I37" s="10"/>
      <c r="J37" s="10"/>
      <c r="K37" s="10"/>
      <c r="L37" s="10"/>
      <c r="M37" s="10"/>
      <c r="N37" s="10"/>
      <c r="O37" s="10"/>
    </row>
    <row r="38" spans="1:15" ht="18.75">
      <c r="A38" s="10"/>
      <c r="B38" s="10"/>
      <c r="C38" s="10"/>
      <c r="D38" s="10"/>
      <c r="E38" s="10"/>
      <c r="F38" s="10"/>
      <c r="G38" s="10"/>
      <c r="H38" s="10"/>
      <c r="I38" s="10"/>
      <c r="J38" s="10"/>
      <c r="K38" s="10"/>
      <c r="L38" s="10"/>
      <c r="M38" s="10"/>
      <c r="N38" s="10"/>
      <c r="O38" s="10"/>
    </row>
    <row r="39" spans="1:15" ht="18.75">
      <c r="A39" s="10"/>
      <c r="B39" s="10"/>
      <c r="C39" s="10"/>
      <c r="D39" s="10"/>
      <c r="E39" s="10"/>
      <c r="F39" s="10"/>
      <c r="G39" s="10"/>
      <c r="H39" s="10"/>
      <c r="I39" s="10"/>
      <c r="J39" s="10"/>
      <c r="K39" s="10"/>
      <c r="L39" s="10"/>
      <c r="M39" s="10"/>
      <c r="N39" s="10"/>
      <c r="O39" s="10"/>
    </row>
    <row r="40" spans="1:15" ht="18.75">
      <c r="A40" s="10"/>
      <c r="B40" s="10"/>
      <c r="C40" s="10"/>
      <c r="D40" s="10"/>
      <c r="E40" s="10"/>
      <c r="F40" s="10"/>
      <c r="G40" s="10"/>
      <c r="H40" s="10"/>
      <c r="I40" s="10"/>
      <c r="J40" s="10"/>
      <c r="K40" s="10"/>
      <c r="L40" s="10"/>
      <c r="M40" s="10"/>
      <c r="N40" s="10"/>
      <c r="O40" s="10"/>
    </row>
  </sheetData>
  <mergeCells count="21">
    <mergeCell ref="M1:O1"/>
    <mergeCell ref="A3:O3"/>
    <mergeCell ref="G6:H6"/>
    <mergeCell ref="M6:O6"/>
    <mergeCell ref="A7:A9"/>
    <mergeCell ref="B7:B9"/>
    <mergeCell ref="C7:C9"/>
    <mergeCell ref="D7:J7"/>
    <mergeCell ref="K7:N7"/>
    <mergeCell ref="O7:O9"/>
    <mergeCell ref="L8:L9"/>
    <mergeCell ref="M8:M9"/>
    <mergeCell ref="N8:N9"/>
    <mergeCell ref="D8:D9"/>
    <mergeCell ref="E8:F8"/>
    <mergeCell ref="G8:H8"/>
    <mergeCell ref="A4:O4"/>
    <mergeCell ref="I8:I9"/>
    <mergeCell ref="J8:J9"/>
    <mergeCell ref="K8:K9"/>
    <mergeCell ref="A24:O24"/>
  </mergeCells>
  <pageMargins left="0.68" right="0.33" top="0.55000000000000004" bottom="0.45" header="0.25" footer="0.17"/>
  <pageSetup paperSize="9" scale="77" fitToHeight="0" orientation="landscape" r:id="rId1"/>
  <headerFooter alignWithMargins="0">
    <oddFooter xml:space="preserve">&amp;C&amp;".VnTime,Italic"&amp;8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F23"/>
  <sheetViews>
    <sheetView showZeros="0" workbookViewId="0">
      <selection activeCell="A4" sqref="A4:F4"/>
    </sheetView>
  </sheetViews>
  <sheetFormatPr defaultColWidth="9" defaultRowHeight="17.25"/>
  <cols>
    <col min="1" max="1" width="5.109375" style="60" customWidth="1"/>
    <col min="2" max="2" width="34.77734375" style="60" customWidth="1"/>
    <col min="3" max="3" width="13.6640625" style="60" customWidth="1"/>
    <col min="4" max="4" width="16.33203125" style="60" customWidth="1"/>
    <col min="5" max="5" width="15.33203125" style="60" customWidth="1"/>
    <col min="6" max="6" width="13.6640625" style="60" customWidth="1"/>
    <col min="7" max="16384" width="9" style="60"/>
  </cols>
  <sheetData>
    <row r="1" spans="1:6" ht="18.75">
      <c r="A1" s="49"/>
      <c r="B1" s="50"/>
      <c r="D1" s="61"/>
      <c r="E1" s="918" t="s">
        <v>375</v>
      </c>
      <c r="F1" s="918"/>
    </row>
    <row r="2" spans="1:6">
      <c r="A2" s="49"/>
      <c r="B2" s="50"/>
      <c r="C2" s="167"/>
    </row>
    <row r="3" spans="1:6" ht="40.5" customHeight="1">
      <c r="A3" s="899" t="s">
        <v>987</v>
      </c>
      <c r="B3" s="899"/>
      <c r="C3" s="899"/>
      <c r="D3" s="899"/>
      <c r="E3" s="899"/>
      <c r="F3" s="899"/>
    </row>
    <row r="4" spans="1:6" ht="23.25" customHeight="1">
      <c r="A4" s="925" t="str">
        <f>'15'!A4:G4</f>
        <v>(Kèm theo Nghị quyết số:             /NQ-HĐND ngày         /         /2024 của Hội đồng nhân dân huyện Đăk Glei)</v>
      </c>
      <c r="B4" s="925"/>
      <c r="C4" s="925"/>
      <c r="D4" s="925"/>
      <c r="E4" s="925"/>
      <c r="F4" s="925"/>
    </row>
    <row r="6" spans="1:6">
      <c r="E6" s="901" t="s">
        <v>0</v>
      </c>
      <c r="F6" s="901"/>
    </row>
    <row r="7" spans="1:6" ht="110.25" customHeight="1">
      <c r="A7" s="203" t="s">
        <v>78</v>
      </c>
      <c r="B7" s="203" t="s">
        <v>28</v>
      </c>
      <c r="C7" s="203" t="s">
        <v>72</v>
      </c>
      <c r="D7" s="203" t="s">
        <v>367</v>
      </c>
      <c r="E7" s="203" t="s">
        <v>376</v>
      </c>
      <c r="F7" s="203" t="s">
        <v>457</v>
      </c>
    </row>
    <row r="8" spans="1:6">
      <c r="A8" s="180" t="s">
        <v>4</v>
      </c>
      <c r="B8" s="180" t="s">
        <v>5</v>
      </c>
      <c r="C8" s="180" t="s">
        <v>377</v>
      </c>
      <c r="D8" s="180">
        <v>2</v>
      </c>
      <c r="E8" s="180">
        <v>3</v>
      </c>
      <c r="F8" s="180">
        <v>4</v>
      </c>
    </row>
    <row r="9" spans="1:6" ht="24.75" customHeight="1">
      <c r="A9" s="181"/>
      <c r="B9" s="174" t="s">
        <v>30</v>
      </c>
      <c r="C9" s="182">
        <f>SUM(C10:C21)</f>
        <v>8626</v>
      </c>
      <c r="D9" s="182">
        <f>SUM(D10:D21)</f>
        <v>3344</v>
      </c>
      <c r="E9" s="182">
        <f>SUM(E10:E21)</f>
        <v>5282</v>
      </c>
      <c r="F9" s="182">
        <f>SUM(F10:F21)</f>
        <v>0</v>
      </c>
    </row>
    <row r="10" spans="1:6" ht="24.75" customHeight="1">
      <c r="A10" s="175" t="s">
        <v>87</v>
      </c>
      <c r="B10" s="30" t="s">
        <v>101</v>
      </c>
      <c r="C10" s="183">
        <f>SUM(D10:F10)</f>
        <v>836.9</v>
      </c>
      <c r="D10" s="183">
        <f>'41'!L12</f>
        <v>392</v>
      </c>
      <c r="E10" s="183">
        <f>'41'!M12</f>
        <v>444.9</v>
      </c>
      <c r="F10" s="183">
        <f>'41'!N12</f>
        <v>0</v>
      </c>
    </row>
    <row r="11" spans="1:6" ht="24.75" customHeight="1">
      <c r="A11" s="175" t="s">
        <v>88</v>
      </c>
      <c r="B11" s="30" t="s">
        <v>102</v>
      </c>
      <c r="C11" s="183">
        <f t="shared" ref="C11:C21" si="0">SUM(D11:F11)</f>
        <v>1418.1</v>
      </c>
      <c r="D11" s="183">
        <f>'41'!L13</f>
        <v>831.99999999999989</v>
      </c>
      <c r="E11" s="183">
        <f>'41'!M13</f>
        <v>586.1</v>
      </c>
      <c r="F11" s="183">
        <f>'41'!N13</f>
        <v>0</v>
      </c>
    </row>
    <row r="12" spans="1:6" ht="24.75" customHeight="1">
      <c r="A12" s="175" t="s">
        <v>89</v>
      </c>
      <c r="B12" s="30" t="s">
        <v>103</v>
      </c>
      <c r="C12" s="183">
        <f t="shared" si="0"/>
        <v>408.1</v>
      </c>
      <c r="D12" s="183">
        <f>'41'!L14</f>
        <v>52</v>
      </c>
      <c r="E12" s="183">
        <f>'41'!M14</f>
        <v>356.1</v>
      </c>
      <c r="F12" s="183">
        <f>'41'!N14</f>
        <v>0</v>
      </c>
    </row>
    <row r="13" spans="1:6" ht="24.75" customHeight="1">
      <c r="A13" s="175" t="s">
        <v>90</v>
      </c>
      <c r="B13" s="30" t="s">
        <v>104</v>
      </c>
      <c r="C13" s="183">
        <f t="shared" si="0"/>
        <v>1115.9000000000001</v>
      </c>
      <c r="D13" s="183">
        <f>'41'!L15</f>
        <v>502.00000000000011</v>
      </c>
      <c r="E13" s="183">
        <f>'41'!M15</f>
        <v>613.9</v>
      </c>
      <c r="F13" s="183">
        <f>'41'!N15</f>
        <v>0</v>
      </c>
    </row>
    <row r="14" spans="1:6" ht="24.75" customHeight="1">
      <c r="A14" s="175" t="s">
        <v>91</v>
      </c>
      <c r="B14" s="30" t="s">
        <v>105</v>
      </c>
      <c r="C14" s="183">
        <f t="shared" si="0"/>
        <v>526.9</v>
      </c>
      <c r="D14" s="183">
        <f>'41'!L16</f>
        <v>52</v>
      </c>
      <c r="E14" s="183">
        <f>'41'!M16</f>
        <v>474.9</v>
      </c>
      <c r="F14" s="183">
        <f>'41'!N16</f>
        <v>0</v>
      </c>
    </row>
    <row r="15" spans="1:6" ht="24.75" customHeight="1">
      <c r="A15" s="175" t="s">
        <v>92</v>
      </c>
      <c r="B15" s="30" t="s">
        <v>109</v>
      </c>
      <c r="C15" s="183">
        <f t="shared" si="0"/>
        <v>259.3</v>
      </c>
      <c r="D15" s="183">
        <f>'41'!L17</f>
        <v>52</v>
      </c>
      <c r="E15" s="183">
        <f>'41'!M17</f>
        <v>207.3</v>
      </c>
      <c r="F15" s="183">
        <f>'41'!N17</f>
        <v>0</v>
      </c>
    </row>
    <row r="16" spans="1:6" ht="24.75" customHeight="1">
      <c r="A16" s="175" t="s">
        <v>93</v>
      </c>
      <c r="B16" s="30" t="s">
        <v>110</v>
      </c>
      <c r="C16" s="183">
        <f t="shared" si="0"/>
        <v>408.1</v>
      </c>
      <c r="D16" s="183">
        <f>'41'!L18</f>
        <v>52</v>
      </c>
      <c r="E16" s="183">
        <f>'41'!M18</f>
        <v>356.1</v>
      </c>
      <c r="F16" s="183">
        <f>'41'!N18</f>
        <v>0</v>
      </c>
    </row>
    <row r="17" spans="1:6" ht="24.75" customHeight="1">
      <c r="A17" s="175" t="s">
        <v>94</v>
      </c>
      <c r="B17" s="30" t="s">
        <v>106</v>
      </c>
      <c r="C17" s="183">
        <f t="shared" si="0"/>
        <v>338.9</v>
      </c>
      <c r="D17" s="183">
        <f>'41'!L19</f>
        <v>52</v>
      </c>
      <c r="E17" s="183">
        <f>'41'!M19</f>
        <v>286.89999999999998</v>
      </c>
      <c r="F17" s="183">
        <f>'41'!N19</f>
        <v>0</v>
      </c>
    </row>
    <row r="18" spans="1:6" ht="24.75" customHeight="1">
      <c r="A18" s="175" t="s">
        <v>95</v>
      </c>
      <c r="B18" s="30" t="s">
        <v>108</v>
      </c>
      <c r="C18" s="183">
        <f t="shared" si="0"/>
        <v>348.9</v>
      </c>
      <c r="D18" s="183">
        <f>'41'!L20</f>
        <v>52</v>
      </c>
      <c r="E18" s="183">
        <f>'41'!M20</f>
        <v>296.89999999999998</v>
      </c>
      <c r="F18" s="183">
        <f>'41'!N20</f>
        <v>0</v>
      </c>
    </row>
    <row r="19" spans="1:6" ht="24.75" customHeight="1">
      <c r="A19" s="175" t="s">
        <v>96</v>
      </c>
      <c r="B19" s="30" t="s">
        <v>107</v>
      </c>
      <c r="C19" s="183">
        <f t="shared" si="0"/>
        <v>747.7</v>
      </c>
      <c r="D19" s="183">
        <f>'41'!L21</f>
        <v>352.00000000000006</v>
      </c>
      <c r="E19" s="183">
        <f>'41'!M21</f>
        <v>395.7</v>
      </c>
      <c r="F19" s="183">
        <f>'41'!N21</f>
        <v>0</v>
      </c>
    </row>
    <row r="20" spans="1:6" ht="24.75" customHeight="1">
      <c r="A20" s="175" t="s">
        <v>97</v>
      </c>
      <c r="B20" s="30" t="s">
        <v>111</v>
      </c>
      <c r="C20" s="183">
        <f t="shared" si="0"/>
        <v>1351.5</v>
      </c>
      <c r="D20" s="183">
        <f>'41'!L22</f>
        <v>752</v>
      </c>
      <c r="E20" s="183">
        <f>'41'!M22</f>
        <v>599.5</v>
      </c>
      <c r="F20" s="183">
        <f>'41'!N22</f>
        <v>0</v>
      </c>
    </row>
    <row r="21" spans="1:6" ht="24.75" customHeight="1">
      <c r="A21" s="177" t="s">
        <v>98</v>
      </c>
      <c r="B21" s="31" t="s">
        <v>112</v>
      </c>
      <c r="C21" s="184">
        <f t="shared" si="0"/>
        <v>865.7</v>
      </c>
      <c r="D21" s="183">
        <f>'41'!L23</f>
        <v>202</v>
      </c>
      <c r="E21" s="185">
        <f>'41'!M23</f>
        <v>663.7</v>
      </c>
      <c r="F21" s="185">
        <f>'41'!N23</f>
        <v>0</v>
      </c>
    </row>
    <row r="22" spans="1:6">
      <c r="A22" s="926" t="s">
        <v>458</v>
      </c>
      <c r="B22" s="926"/>
      <c r="C22" s="926"/>
      <c r="D22" s="926"/>
      <c r="E22" s="926"/>
      <c r="F22" s="926"/>
    </row>
    <row r="23" spans="1:6">
      <c r="A23" s="927"/>
      <c r="B23" s="927"/>
      <c r="C23" s="927"/>
      <c r="D23" s="927"/>
      <c r="E23" s="927"/>
      <c r="F23" s="927"/>
    </row>
  </sheetData>
  <mergeCells count="5">
    <mergeCell ref="E1:F1"/>
    <mergeCell ref="A3:F3"/>
    <mergeCell ref="A4:F4"/>
    <mergeCell ref="E6:F6"/>
    <mergeCell ref="A22:F23"/>
  </mergeCells>
  <pageMargins left="0.76" right="0.31" top="0.57999999999999996" bottom="0.75" header="0.3" footer="0.3"/>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5"/>
  <sheetViews>
    <sheetView showZeros="0" zoomScale="90" zoomScaleNormal="90" workbookViewId="0">
      <pane xSplit="2" ySplit="10" topLeftCell="C38" activePane="bottomRight" state="frozen"/>
      <selection activeCell="D18" sqref="D18"/>
      <selection pane="topRight" activeCell="D18" sqref="D18"/>
      <selection pane="bottomLeft" activeCell="D18" sqref="D18"/>
      <selection pane="bottomRight" activeCell="B12" sqref="B12"/>
    </sheetView>
  </sheetViews>
  <sheetFormatPr defaultRowHeight="15.75"/>
  <cols>
    <col min="1" max="1" width="5.21875" style="359" customWidth="1"/>
    <col min="2" max="2" width="57.21875" style="359" customWidth="1"/>
    <col min="3" max="3" width="13.21875" style="359" customWidth="1"/>
    <col min="4" max="4" width="13.88671875" style="359" customWidth="1"/>
    <col min="5" max="5" width="11.33203125" style="357" customWidth="1"/>
    <col min="6" max="6" width="9.44140625" style="357" customWidth="1"/>
    <col min="7" max="7" width="11.88671875" style="359" bestFit="1" customWidth="1"/>
    <col min="8" max="9" width="9.21875" style="359" bestFit="1" customWidth="1"/>
    <col min="10" max="256" width="9" style="359"/>
    <col min="257" max="257" width="5.21875" style="359" customWidth="1"/>
    <col min="258" max="258" width="57.21875" style="359" customWidth="1"/>
    <col min="259" max="259" width="13.21875" style="359" customWidth="1"/>
    <col min="260" max="260" width="13.88671875" style="359" customWidth="1"/>
    <col min="261" max="261" width="11.33203125" style="359" customWidth="1"/>
    <col min="262" max="262" width="10.21875" style="359" customWidth="1"/>
    <col min="263" max="263" width="11.88671875" style="359" bestFit="1" customWidth="1"/>
    <col min="264" max="265" width="9.21875" style="359" bestFit="1" customWidth="1"/>
    <col min="266" max="512" width="9" style="359"/>
    <col min="513" max="513" width="5.21875" style="359" customWidth="1"/>
    <col min="514" max="514" width="57.21875" style="359" customWidth="1"/>
    <col min="515" max="515" width="13.21875" style="359" customWidth="1"/>
    <col min="516" max="516" width="13.88671875" style="359" customWidth="1"/>
    <col min="517" max="517" width="11.33203125" style="359" customWidth="1"/>
    <col min="518" max="518" width="10.21875" style="359" customWidth="1"/>
    <col min="519" max="519" width="11.88671875" style="359" bestFit="1" customWidth="1"/>
    <col min="520" max="521" width="9.21875" style="359" bestFit="1" customWidth="1"/>
    <col min="522" max="768" width="9" style="359"/>
    <col min="769" max="769" width="5.21875" style="359" customWidth="1"/>
    <col min="770" max="770" width="57.21875" style="359" customWidth="1"/>
    <col min="771" max="771" width="13.21875" style="359" customWidth="1"/>
    <col min="772" max="772" width="13.88671875" style="359" customWidth="1"/>
    <col min="773" max="773" width="11.33203125" style="359" customWidth="1"/>
    <col min="774" max="774" width="10.21875" style="359" customWidth="1"/>
    <col min="775" max="775" width="11.88671875" style="359" bestFit="1" customWidth="1"/>
    <col min="776" max="777" width="9.21875" style="359" bestFit="1" customWidth="1"/>
    <col min="778" max="1024" width="9" style="359"/>
    <col min="1025" max="1025" width="5.21875" style="359" customWidth="1"/>
    <col min="1026" max="1026" width="57.21875" style="359" customWidth="1"/>
    <col min="1027" max="1027" width="13.21875" style="359" customWidth="1"/>
    <col min="1028" max="1028" width="13.88671875" style="359" customWidth="1"/>
    <col min="1029" max="1029" width="11.33203125" style="359" customWidth="1"/>
    <col min="1030" max="1030" width="10.21875" style="359" customWidth="1"/>
    <col min="1031" max="1031" width="11.88671875" style="359" bestFit="1" customWidth="1"/>
    <col min="1032" max="1033" width="9.21875" style="359" bestFit="1" customWidth="1"/>
    <col min="1034" max="1280" width="9" style="359"/>
    <col min="1281" max="1281" width="5.21875" style="359" customWidth="1"/>
    <col min="1282" max="1282" width="57.21875" style="359" customWidth="1"/>
    <col min="1283" max="1283" width="13.21875" style="359" customWidth="1"/>
    <col min="1284" max="1284" width="13.88671875" style="359" customWidth="1"/>
    <col min="1285" max="1285" width="11.33203125" style="359" customWidth="1"/>
    <col min="1286" max="1286" width="10.21875" style="359" customWidth="1"/>
    <col min="1287" max="1287" width="11.88671875" style="359" bestFit="1" customWidth="1"/>
    <col min="1288" max="1289" width="9.21875" style="359" bestFit="1" customWidth="1"/>
    <col min="1290" max="1536" width="9" style="359"/>
    <col min="1537" max="1537" width="5.21875" style="359" customWidth="1"/>
    <col min="1538" max="1538" width="57.21875" style="359" customWidth="1"/>
    <col min="1539" max="1539" width="13.21875" style="359" customWidth="1"/>
    <col min="1540" max="1540" width="13.88671875" style="359" customWidth="1"/>
    <col min="1541" max="1541" width="11.33203125" style="359" customWidth="1"/>
    <col min="1542" max="1542" width="10.21875" style="359" customWidth="1"/>
    <col min="1543" max="1543" width="11.88671875" style="359" bestFit="1" customWidth="1"/>
    <col min="1544" max="1545" width="9.21875" style="359" bestFit="1" customWidth="1"/>
    <col min="1546" max="1792" width="9" style="359"/>
    <col min="1793" max="1793" width="5.21875" style="359" customWidth="1"/>
    <col min="1794" max="1794" width="57.21875" style="359" customWidth="1"/>
    <col min="1795" max="1795" width="13.21875" style="359" customWidth="1"/>
    <col min="1796" max="1796" width="13.88671875" style="359" customWidth="1"/>
    <col min="1797" max="1797" width="11.33203125" style="359" customWidth="1"/>
    <col min="1798" max="1798" width="10.21875" style="359" customWidth="1"/>
    <col min="1799" max="1799" width="11.88671875" style="359" bestFit="1" customWidth="1"/>
    <col min="1800" max="1801" width="9.21875" style="359" bestFit="1" customWidth="1"/>
    <col min="1802" max="2048" width="9" style="359"/>
    <col min="2049" max="2049" width="5.21875" style="359" customWidth="1"/>
    <col min="2050" max="2050" width="57.21875" style="359" customWidth="1"/>
    <col min="2051" max="2051" width="13.21875" style="359" customWidth="1"/>
    <col min="2052" max="2052" width="13.88671875" style="359" customWidth="1"/>
    <col min="2053" max="2053" width="11.33203125" style="359" customWidth="1"/>
    <col min="2054" max="2054" width="10.21875" style="359" customWidth="1"/>
    <col min="2055" max="2055" width="11.88671875" style="359" bestFit="1" customWidth="1"/>
    <col min="2056" max="2057" width="9.21875" style="359" bestFit="1" customWidth="1"/>
    <col min="2058" max="2304" width="9" style="359"/>
    <col min="2305" max="2305" width="5.21875" style="359" customWidth="1"/>
    <col min="2306" max="2306" width="57.21875" style="359" customWidth="1"/>
    <col min="2307" max="2307" width="13.21875" style="359" customWidth="1"/>
    <col min="2308" max="2308" width="13.88671875" style="359" customWidth="1"/>
    <col min="2309" max="2309" width="11.33203125" style="359" customWidth="1"/>
    <col min="2310" max="2310" width="10.21875" style="359" customWidth="1"/>
    <col min="2311" max="2311" width="11.88671875" style="359" bestFit="1" customWidth="1"/>
    <col min="2312" max="2313" width="9.21875" style="359" bestFit="1" customWidth="1"/>
    <col min="2314" max="2560" width="9" style="359"/>
    <col min="2561" max="2561" width="5.21875" style="359" customWidth="1"/>
    <col min="2562" max="2562" width="57.21875" style="359" customWidth="1"/>
    <col min="2563" max="2563" width="13.21875" style="359" customWidth="1"/>
    <col min="2564" max="2564" width="13.88671875" style="359" customWidth="1"/>
    <col min="2565" max="2565" width="11.33203125" style="359" customWidth="1"/>
    <col min="2566" max="2566" width="10.21875" style="359" customWidth="1"/>
    <col min="2567" max="2567" width="11.88671875" style="359" bestFit="1" customWidth="1"/>
    <col min="2568" max="2569" width="9.21875" style="359" bestFit="1" customWidth="1"/>
    <col min="2570" max="2816" width="9" style="359"/>
    <col min="2817" max="2817" width="5.21875" style="359" customWidth="1"/>
    <col min="2818" max="2818" width="57.21875" style="359" customWidth="1"/>
    <col min="2819" max="2819" width="13.21875" style="359" customWidth="1"/>
    <col min="2820" max="2820" width="13.88671875" style="359" customWidth="1"/>
    <col min="2821" max="2821" width="11.33203125" style="359" customWidth="1"/>
    <col min="2822" max="2822" width="10.21875" style="359" customWidth="1"/>
    <col min="2823" max="2823" width="11.88671875" style="359" bestFit="1" customWidth="1"/>
    <col min="2824" max="2825" width="9.21875" style="359" bestFit="1" customWidth="1"/>
    <col min="2826" max="3072" width="9" style="359"/>
    <col min="3073" max="3073" width="5.21875" style="359" customWidth="1"/>
    <col min="3074" max="3074" width="57.21875" style="359" customWidth="1"/>
    <col min="3075" max="3075" width="13.21875" style="359" customWidth="1"/>
    <col min="3076" max="3076" width="13.88671875" style="359" customWidth="1"/>
    <col min="3077" max="3077" width="11.33203125" style="359" customWidth="1"/>
    <col min="3078" max="3078" width="10.21875" style="359" customWidth="1"/>
    <col min="3079" max="3079" width="11.88671875" style="359" bestFit="1" customWidth="1"/>
    <col min="3080" max="3081" width="9.21875" style="359" bestFit="1" customWidth="1"/>
    <col min="3082" max="3328" width="9" style="359"/>
    <col min="3329" max="3329" width="5.21875" style="359" customWidth="1"/>
    <col min="3330" max="3330" width="57.21875" style="359" customWidth="1"/>
    <col min="3331" max="3331" width="13.21875" style="359" customWidth="1"/>
    <col min="3332" max="3332" width="13.88671875" style="359" customWidth="1"/>
    <col min="3333" max="3333" width="11.33203125" style="359" customWidth="1"/>
    <col min="3334" max="3334" width="10.21875" style="359" customWidth="1"/>
    <col min="3335" max="3335" width="11.88671875" style="359" bestFit="1" customWidth="1"/>
    <col min="3336" max="3337" width="9.21875" style="359" bestFit="1" customWidth="1"/>
    <col min="3338" max="3584" width="9" style="359"/>
    <col min="3585" max="3585" width="5.21875" style="359" customWidth="1"/>
    <col min="3586" max="3586" width="57.21875" style="359" customWidth="1"/>
    <col min="3587" max="3587" width="13.21875" style="359" customWidth="1"/>
    <col min="3588" max="3588" width="13.88671875" style="359" customWidth="1"/>
    <col min="3589" max="3589" width="11.33203125" style="359" customWidth="1"/>
    <col min="3590" max="3590" width="10.21875" style="359" customWidth="1"/>
    <col min="3591" max="3591" width="11.88671875" style="359" bestFit="1" customWidth="1"/>
    <col min="3592" max="3593" width="9.21875" style="359" bestFit="1" customWidth="1"/>
    <col min="3594" max="3840" width="9" style="359"/>
    <col min="3841" max="3841" width="5.21875" style="359" customWidth="1"/>
    <col min="3842" max="3842" width="57.21875" style="359" customWidth="1"/>
    <col min="3843" max="3843" width="13.21875" style="359" customWidth="1"/>
    <col min="3844" max="3844" width="13.88671875" style="359" customWidth="1"/>
    <col min="3845" max="3845" width="11.33203125" style="359" customWidth="1"/>
    <col min="3846" max="3846" width="10.21875" style="359" customWidth="1"/>
    <col min="3847" max="3847" width="11.88671875" style="359" bestFit="1" customWidth="1"/>
    <col min="3848" max="3849" width="9.21875" style="359" bestFit="1" customWidth="1"/>
    <col min="3850" max="4096" width="9" style="359"/>
    <col min="4097" max="4097" width="5.21875" style="359" customWidth="1"/>
    <col min="4098" max="4098" width="57.21875" style="359" customWidth="1"/>
    <col min="4099" max="4099" width="13.21875" style="359" customWidth="1"/>
    <col min="4100" max="4100" width="13.88671875" style="359" customWidth="1"/>
    <col min="4101" max="4101" width="11.33203125" style="359" customWidth="1"/>
    <col min="4102" max="4102" width="10.21875" style="359" customWidth="1"/>
    <col min="4103" max="4103" width="11.88671875" style="359" bestFit="1" customWidth="1"/>
    <col min="4104" max="4105" width="9.21875" style="359" bestFit="1" customWidth="1"/>
    <col min="4106" max="4352" width="9" style="359"/>
    <col min="4353" max="4353" width="5.21875" style="359" customWidth="1"/>
    <col min="4354" max="4354" width="57.21875" style="359" customWidth="1"/>
    <col min="4355" max="4355" width="13.21875" style="359" customWidth="1"/>
    <col min="4356" max="4356" width="13.88671875" style="359" customWidth="1"/>
    <col min="4357" max="4357" width="11.33203125" style="359" customWidth="1"/>
    <col min="4358" max="4358" width="10.21875" style="359" customWidth="1"/>
    <col min="4359" max="4359" width="11.88671875" style="359" bestFit="1" customWidth="1"/>
    <col min="4360" max="4361" width="9.21875" style="359" bestFit="1" customWidth="1"/>
    <col min="4362" max="4608" width="9" style="359"/>
    <col min="4609" max="4609" width="5.21875" style="359" customWidth="1"/>
    <col min="4610" max="4610" width="57.21875" style="359" customWidth="1"/>
    <col min="4611" max="4611" width="13.21875" style="359" customWidth="1"/>
    <col min="4612" max="4612" width="13.88671875" style="359" customWidth="1"/>
    <col min="4613" max="4613" width="11.33203125" style="359" customWidth="1"/>
    <col min="4614" max="4614" width="10.21875" style="359" customWidth="1"/>
    <col min="4615" max="4615" width="11.88671875" style="359" bestFit="1" customWidth="1"/>
    <col min="4616" max="4617" width="9.21875" style="359" bestFit="1" customWidth="1"/>
    <col min="4618" max="4864" width="9" style="359"/>
    <col min="4865" max="4865" width="5.21875" style="359" customWidth="1"/>
    <col min="4866" max="4866" width="57.21875" style="359" customWidth="1"/>
    <col min="4867" max="4867" width="13.21875" style="359" customWidth="1"/>
    <col min="4868" max="4868" width="13.88671875" style="359" customWidth="1"/>
    <col min="4869" max="4869" width="11.33203125" style="359" customWidth="1"/>
    <col min="4870" max="4870" width="10.21875" style="359" customWidth="1"/>
    <col min="4871" max="4871" width="11.88671875" style="359" bestFit="1" customWidth="1"/>
    <col min="4872" max="4873" width="9.21875" style="359" bestFit="1" customWidth="1"/>
    <col min="4874" max="5120" width="9" style="359"/>
    <col min="5121" max="5121" width="5.21875" style="359" customWidth="1"/>
    <col min="5122" max="5122" width="57.21875" style="359" customWidth="1"/>
    <col min="5123" max="5123" width="13.21875" style="359" customWidth="1"/>
    <col min="5124" max="5124" width="13.88671875" style="359" customWidth="1"/>
    <col min="5125" max="5125" width="11.33203125" style="359" customWidth="1"/>
    <col min="5126" max="5126" width="10.21875" style="359" customWidth="1"/>
    <col min="5127" max="5127" width="11.88671875" style="359" bestFit="1" customWidth="1"/>
    <col min="5128" max="5129" width="9.21875" style="359" bestFit="1" customWidth="1"/>
    <col min="5130" max="5376" width="9" style="359"/>
    <col min="5377" max="5377" width="5.21875" style="359" customWidth="1"/>
    <col min="5378" max="5378" width="57.21875" style="359" customWidth="1"/>
    <col min="5379" max="5379" width="13.21875" style="359" customWidth="1"/>
    <col min="5380" max="5380" width="13.88671875" style="359" customWidth="1"/>
    <col min="5381" max="5381" width="11.33203125" style="359" customWidth="1"/>
    <col min="5382" max="5382" width="10.21875" style="359" customWidth="1"/>
    <col min="5383" max="5383" width="11.88671875" style="359" bestFit="1" customWidth="1"/>
    <col min="5384" max="5385" width="9.21875" style="359" bestFit="1" customWidth="1"/>
    <col min="5386" max="5632" width="9" style="359"/>
    <col min="5633" max="5633" width="5.21875" style="359" customWidth="1"/>
    <col min="5634" max="5634" width="57.21875" style="359" customWidth="1"/>
    <col min="5635" max="5635" width="13.21875" style="359" customWidth="1"/>
    <col min="5636" max="5636" width="13.88671875" style="359" customWidth="1"/>
    <col min="5637" max="5637" width="11.33203125" style="359" customWidth="1"/>
    <col min="5638" max="5638" width="10.21875" style="359" customWidth="1"/>
    <col min="5639" max="5639" width="11.88671875" style="359" bestFit="1" customWidth="1"/>
    <col min="5640" max="5641" width="9.21875" style="359" bestFit="1" customWidth="1"/>
    <col min="5642" max="5888" width="9" style="359"/>
    <col min="5889" max="5889" width="5.21875" style="359" customWidth="1"/>
    <col min="5890" max="5890" width="57.21875" style="359" customWidth="1"/>
    <col min="5891" max="5891" width="13.21875" style="359" customWidth="1"/>
    <col min="5892" max="5892" width="13.88671875" style="359" customWidth="1"/>
    <col min="5893" max="5893" width="11.33203125" style="359" customWidth="1"/>
    <col min="5894" max="5894" width="10.21875" style="359" customWidth="1"/>
    <col min="5895" max="5895" width="11.88671875" style="359" bestFit="1" customWidth="1"/>
    <col min="5896" max="5897" width="9.21875" style="359" bestFit="1" customWidth="1"/>
    <col min="5898" max="6144" width="9" style="359"/>
    <col min="6145" max="6145" width="5.21875" style="359" customWidth="1"/>
    <col min="6146" max="6146" width="57.21875" style="359" customWidth="1"/>
    <col min="6147" max="6147" width="13.21875" style="359" customWidth="1"/>
    <col min="6148" max="6148" width="13.88671875" style="359" customWidth="1"/>
    <col min="6149" max="6149" width="11.33203125" style="359" customWidth="1"/>
    <col min="6150" max="6150" width="10.21875" style="359" customWidth="1"/>
    <col min="6151" max="6151" width="11.88671875" style="359" bestFit="1" customWidth="1"/>
    <col min="6152" max="6153" width="9.21875" style="359" bestFit="1" customWidth="1"/>
    <col min="6154" max="6400" width="9" style="359"/>
    <col min="6401" max="6401" width="5.21875" style="359" customWidth="1"/>
    <col min="6402" max="6402" width="57.21875" style="359" customWidth="1"/>
    <col min="6403" max="6403" width="13.21875" style="359" customWidth="1"/>
    <col min="6404" max="6404" width="13.88671875" style="359" customWidth="1"/>
    <col min="6405" max="6405" width="11.33203125" style="359" customWidth="1"/>
    <col min="6406" max="6406" width="10.21875" style="359" customWidth="1"/>
    <col min="6407" max="6407" width="11.88671875" style="359" bestFit="1" customWidth="1"/>
    <col min="6408" max="6409" width="9.21875" style="359" bestFit="1" customWidth="1"/>
    <col min="6410" max="6656" width="9" style="359"/>
    <col min="6657" max="6657" width="5.21875" style="359" customWidth="1"/>
    <col min="6658" max="6658" width="57.21875" style="359" customWidth="1"/>
    <col min="6659" max="6659" width="13.21875" style="359" customWidth="1"/>
    <col min="6660" max="6660" width="13.88671875" style="359" customWidth="1"/>
    <col min="6661" max="6661" width="11.33203125" style="359" customWidth="1"/>
    <col min="6662" max="6662" width="10.21875" style="359" customWidth="1"/>
    <col min="6663" max="6663" width="11.88671875" style="359" bestFit="1" customWidth="1"/>
    <col min="6664" max="6665" width="9.21875" style="359" bestFit="1" customWidth="1"/>
    <col min="6666" max="6912" width="9" style="359"/>
    <col min="6913" max="6913" width="5.21875" style="359" customWidth="1"/>
    <col min="6914" max="6914" width="57.21875" style="359" customWidth="1"/>
    <col min="6915" max="6915" width="13.21875" style="359" customWidth="1"/>
    <col min="6916" max="6916" width="13.88671875" style="359" customWidth="1"/>
    <col min="6917" max="6917" width="11.33203125" style="359" customWidth="1"/>
    <col min="6918" max="6918" width="10.21875" style="359" customWidth="1"/>
    <col min="6919" max="6919" width="11.88671875" style="359" bestFit="1" customWidth="1"/>
    <col min="6920" max="6921" width="9.21875" style="359" bestFit="1" customWidth="1"/>
    <col min="6922" max="7168" width="9" style="359"/>
    <col min="7169" max="7169" width="5.21875" style="359" customWidth="1"/>
    <col min="7170" max="7170" width="57.21875" style="359" customWidth="1"/>
    <col min="7171" max="7171" width="13.21875" style="359" customWidth="1"/>
    <col min="7172" max="7172" width="13.88671875" style="359" customWidth="1"/>
    <col min="7173" max="7173" width="11.33203125" style="359" customWidth="1"/>
    <col min="7174" max="7174" width="10.21875" style="359" customWidth="1"/>
    <col min="7175" max="7175" width="11.88671875" style="359" bestFit="1" customWidth="1"/>
    <col min="7176" max="7177" width="9.21875" style="359" bestFit="1" customWidth="1"/>
    <col min="7178" max="7424" width="9" style="359"/>
    <col min="7425" max="7425" width="5.21875" style="359" customWidth="1"/>
    <col min="7426" max="7426" width="57.21875" style="359" customWidth="1"/>
    <col min="7427" max="7427" width="13.21875" style="359" customWidth="1"/>
    <col min="7428" max="7428" width="13.88671875" style="359" customWidth="1"/>
    <col min="7429" max="7429" width="11.33203125" style="359" customWidth="1"/>
    <col min="7430" max="7430" width="10.21875" style="359" customWidth="1"/>
    <col min="7431" max="7431" width="11.88671875" style="359" bestFit="1" customWidth="1"/>
    <col min="7432" max="7433" width="9.21875" style="359" bestFit="1" customWidth="1"/>
    <col min="7434" max="7680" width="9" style="359"/>
    <col min="7681" max="7681" width="5.21875" style="359" customWidth="1"/>
    <col min="7682" max="7682" width="57.21875" style="359" customWidth="1"/>
    <col min="7683" max="7683" width="13.21875" style="359" customWidth="1"/>
    <col min="7684" max="7684" width="13.88671875" style="359" customWidth="1"/>
    <col min="7685" max="7685" width="11.33203125" style="359" customWidth="1"/>
    <col min="7686" max="7686" width="10.21875" style="359" customWidth="1"/>
    <col min="7687" max="7687" width="11.88671875" style="359" bestFit="1" customWidth="1"/>
    <col min="7688" max="7689" width="9.21875" style="359" bestFit="1" customWidth="1"/>
    <col min="7690" max="7936" width="9" style="359"/>
    <col min="7937" max="7937" width="5.21875" style="359" customWidth="1"/>
    <col min="7938" max="7938" width="57.21875" style="359" customWidth="1"/>
    <col min="7939" max="7939" width="13.21875" style="359" customWidth="1"/>
    <col min="7940" max="7940" width="13.88671875" style="359" customWidth="1"/>
    <col min="7941" max="7941" width="11.33203125" style="359" customWidth="1"/>
    <col min="7942" max="7942" width="10.21875" style="359" customWidth="1"/>
    <col min="7943" max="7943" width="11.88671875" style="359" bestFit="1" customWidth="1"/>
    <col min="7944" max="7945" width="9.21875" style="359" bestFit="1" customWidth="1"/>
    <col min="7946" max="8192" width="9" style="359"/>
    <col min="8193" max="8193" width="5.21875" style="359" customWidth="1"/>
    <col min="8194" max="8194" width="57.21875" style="359" customWidth="1"/>
    <col min="8195" max="8195" width="13.21875" style="359" customWidth="1"/>
    <col min="8196" max="8196" width="13.88671875" style="359" customWidth="1"/>
    <col min="8197" max="8197" width="11.33203125" style="359" customWidth="1"/>
    <col min="8198" max="8198" width="10.21875" style="359" customWidth="1"/>
    <col min="8199" max="8199" width="11.88671875" style="359" bestFit="1" customWidth="1"/>
    <col min="8200" max="8201" width="9.21875" style="359" bestFit="1" customWidth="1"/>
    <col min="8202" max="8448" width="9" style="359"/>
    <col min="8449" max="8449" width="5.21875" style="359" customWidth="1"/>
    <col min="8450" max="8450" width="57.21875" style="359" customWidth="1"/>
    <col min="8451" max="8451" width="13.21875" style="359" customWidth="1"/>
    <col min="8452" max="8452" width="13.88671875" style="359" customWidth="1"/>
    <col min="8453" max="8453" width="11.33203125" style="359" customWidth="1"/>
    <col min="8454" max="8454" width="10.21875" style="359" customWidth="1"/>
    <col min="8455" max="8455" width="11.88671875" style="359" bestFit="1" customWidth="1"/>
    <col min="8456" max="8457" width="9.21875" style="359" bestFit="1" customWidth="1"/>
    <col min="8458" max="8704" width="9" style="359"/>
    <col min="8705" max="8705" width="5.21875" style="359" customWidth="1"/>
    <col min="8706" max="8706" width="57.21875" style="359" customWidth="1"/>
    <col min="8707" max="8707" width="13.21875" style="359" customWidth="1"/>
    <col min="8708" max="8708" width="13.88671875" style="359" customWidth="1"/>
    <col min="8709" max="8709" width="11.33203125" style="359" customWidth="1"/>
    <col min="8710" max="8710" width="10.21875" style="359" customWidth="1"/>
    <col min="8711" max="8711" width="11.88671875" style="359" bestFit="1" customWidth="1"/>
    <col min="8712" max="8713" width="9.21875" style="359" bestFit="1" customWidth="1"/>
    <col min="8714" max="8960" width="9" style="359"/>
    <col min="8961" max="8961" width="5.21875" style="359" customWidth="1"/>
    <col min="8962" max="8962" width="57.21875" style="359" customWidth="1"/>
    <col min="8963" max="8963" width="13.21875" style="359" customWidth="1"/>
    <col min="8964" max="8964" width="13.88671875" style="359" customWidth="1"/>
    <col min="8965" max="8965" width="11.33203125" style="359" customWidth="1"/>
    <col min="8966" max="8966" width="10.21875" style="359" customWidth="1"/>
    <col min="8967" max="8967" width="11.88671875" style="359" bestFit="1" customWidth="1"/>
    <col min="8968" max="8969" width="9.21875" style="359" bestFit="1" customWidth="1"/>
    <col min="8970" max="9216" width="9" style="359"/>
    <col min="9217" max="9217" width="5.21875" style="359" customWidth="1"/>
    <col min="9218" max="9218" width="57.21875" style="359" customWidth="1"/>
    <col min="9219" max="9219" width="13.21875" style="359" customWidth="1"/>
    <col min="9220" max="9220" width="13.88671875" style="359" customWidth="1"/>
    <col min="9221" max="9221" width="11.33203125" style="359" customWidth="1"/>
    <col min="9222" max="9222" width="10.21875" style="359" customWidth="1"/>
    <col min="9223" max="9223" width="11.88671875" style="359" bestFit="1" customWidth="1"/>
    <col min="9224" max="9225" width="9.21875" style="359" bestFit="1" customWidth="1"/>
    <col min="9226" max="9472" width="9" style="359"/>
    <col min="9473" max="9473" width="5.21875" style="359" customWidth="1"/>
    <col min="9474" max="9474" width="57.21875" style="359" customWidth="1"/>
    <col min="9475" max="9475" width="13.21875" style="359" customWidth="1"/>
    <col min="9476" max="9476" width="13.88671875" style="359" customWidth="1"/>
    <col min="9477" max="9477" width="11.33203125" style="359" customWidth="1"/>
    <col min="9478" max="9478" width="10.21875" style="359" customWidth="1"/>
    <col min="9479" max="9479" width="11.88671875" style="359" bestFit="1" customWidth="1"/>
    <col min="9480" max="9481" width="9.21875" style="359" bestFit="1" customWidth="1"/>
    <col min="9482" max="9728" width="9" style="359"/>
    <col min="9729" max="9729" width="5.21875" style="359" customWidth="1"/>
    <col min="9730" max="9730" width="57.21875" style="359" customWidth="1"/>
    <col min="9731" max="9731" width="13.21875" style="359" customWidth="1"/>
    <col min="9732" max="9732" width="13.88671875" style="359" customWidth="1"/>
    <col min="9733" max="9733" width="11.33203125" style="359" customWidth="1"/>
    <col min="9734" max="9734" width="10.21875" style="359" customWidth="1"/>
    <col min="9735" max="9735" width="11.88671875" style="359" bestFit="1" customWidth="1"/>
    <col min="9736" max="9737" width="9.21875" style="359" bestFit="1" customWidth="1"/>
    <col min="9738" max="9984" width="9" style="359"/>
    <col min="9985" max="9985" width="5.21875" style="359" customWidth="1"/>
    <col min="9986" max="9986" width="57.21875" style="359" customWidth="1"/>
    <col min="9987" max="9987" width="13.21875" style="359" customWidth="1"/>
    <col min="9988" max="9988" width="13.88671875" style="359" customWidth="1"/>
    <col min="9989" max="9989" width="11.33203125" style="359" customWidth="1"/>
    <col min="9990" max="9990" width="10.21875" style="359" customWidth="1"/>
    <col min="9991" max="9991" width="11.88671875" style="359" bestFit="1" customWidth="1"/>
    <col min="9992" max="9993" width="9.21875" style="359" bestFit="1" customWidth="1"/>
    <col min="9994" max="10240" width="9" style="359"/>
    <col min="10241" max="10241" width="5.21875" style="359" customWidth="1"/>
    <col min="10242" max="10242" width="57.21875" style="359" customWidth="1"/>
    <col min="10243" max="10243" width="13.21875" style="359" customWidth="1"/>
    <col min="10244" max="10244" width="13.88671875" style="359" customWidth="1"/>
    <col min="10245" max="10245" width="11.33203125" style="359" customWidth="1"/>
    <col min="10246" max="10246" width="10.21875" style="359" customWidth="1"/>
    <col min="10247" max="10247" width="11.88671875" style="359" bestFit="1" customWidth="1"/>
    <col min="10248" max="10249" width="9.21875" style="359" bestFit="1" customWidth="1"/>
    <col min="10250" max="10496" width="9" style="359"/>
    <col min="10497" max="10497" width="5.21875" style="359" customWidth="1"/>
    <col min="10498" max="10498" width="57.21875" style="359" customWidth="1"/>
    <col min="10499" max="10499" width="13.21875" style="359" customWidth="1"/>
    <col min="10500" max="10500" width="13.88671875" style="359" customWidth="1"/>
    <col min="10501" max="10501" width="11.33203125" style="359" customWidth="1"/>
    <col min="10502" max="10502" width="10.21875" style="359" customWidth="1"/>
    <col min="10503" max="10503" width="11.88671875" style="359" bestFit="1" customWidth="1"/>
    <col min="10504" max="10505" width="9.21875" style="359" bestFit="1" customWidth="1"/>
    <col min="10506" max="10752" width="9" style="359"/>
    <col min="10753" max="10753" width="5.21875" style="359" customWidth="1"/>
    <col min="10754" max="10754" width="57.21875" style="359" customWidth="1"/>
    <col min="10755" max="10755" width="13.21875" style="359" customWidth="1"/>
    <col min="10756" max="10756" width="13.88671875" style="359" customWidth="1"/>
    <col min="10757" max="10757" width="11.33203125" style="359" customWidth="1"/>
    <col min="10758" max="10758" width="10.21875" style="359" customWidth="1"/>
    <col min="10759" max="10759" width="11.88671875" style="359" bestFit="1" customWidth="1"/>
    <col min="10760" max="10761" width="9.21875" style="359" bestFit="1" customWidth="1"/>
    <col min="10762" max="11008" width="9" style="359"/>
    <col min="11009" max="11009" width="5.21875" style="359" customWidth="1"/>
    <col min="11010" max="11010" width="57.21875" style="359" customWidth="1"/>
    <col min="11011" max="11011" width="13.21875" style="359" customWidth="1"/>
    <col min="11012" max="11012" width="13.88671875" style="359" customWidth="1"/>
    <col min="11013" max="11013" width="11.33203125" style="359" customWidth="1"/>
    <col min="11014" max="11014" width="10.21875" style="359" customWidth="1"/>
    <col min="11015" max="11015" width="11.88671875" style="359" bestFit="1" customWidth="1"/>
    <col min="11016" max="11017" width="9.21875" style="359" bestFit="1" customWidth="1"/>
    <col min="11018" max="11264" width="9" style="359"/>
    <col min="11265" max="11265" width="5.21875" style="359" customWidth="1"/>
    <col min="11266" max="11266" width="57.21875" style="359" customWidth="1"/>
    <col min="11267" max="11267" width="13.21875" style="359" customWidth="1"/>
    <col min="11268" max="11268" width="13.88671875" style="359" customWidth="1"/>
    <col min="11269" max="11269" width="11.33203125" style="359" customWidth="1"/>
    <col min="11270" max="11270" width="10.21875" style="359" customWidth="1"/>
    <col min="11271" max="11271" width="11.88671875" style="359" bestFit="1" customWidth="1"/>
    <col min="11272" max="11273" width="9.21875" style="359" bestFit="1" customWidth="1"/>
    <col min="11274" max="11520" width="9" style="359"/>
    <col min="11521" max="11521" width="5.21875" style="359" customWidth="1"/>
    <col min="11522" max="11522" width="57.21875" style="359" customWidth="1"/>
    <col min="11523" max="11523" width="13.21875" style="359" customWidth="1"/>
    <col min="11524" max="11524" width="13.88671875" style="359" customWidth="1"/>
    <col min="11525" max="11525" width="11.33203125" style="359" customWidth="1"/>
    <col min="11526" max="11526" width="10.21875" style="359" customWidth="1"/>
    <col min="11527" max="11527" width="11.88671875" style="359" bestFit="1" customWidth="1"/>
    <col min="11528" max="11529" width="9.21875" style="359" bestFit="1" customWidth="1"/>
    <col min="11530" max="11776" width="9" style="359"/>
    <col min="11777" max="11777" width="5.21875" style="359" customWidth="1"/>
    <col min="11778" max="11778" width="57.21875" style="359" customWidth="1"/>
    <col min="11779" max="11779" width="13.21875" style="359" customWidth="1"/>
    <col min="11780" max="11780" width="13.88671875" style="359" customWidth="1"/>
    <col min="11781" max="11781" width="11.33203125" style="359" customWidth="1"/>
    <col min="11782" max="11782" width="10.21875" style="359" customWidth="1"/>
    <col min="11783" max="11783" width="11.88671875" style="359" bestFit="1" customWidth="1"/>
    <col min="11784" max="11785" width="9.21875" style="359" bestFit="1" customWidth="1"/>
    <col min="11786" max="12032" width="9" style="359"/>
    <col min="12033" max="12033" width="5.21875" style="359" customWidth="1"/>
    <col min="12034" max="12034" width="57.21875" style="359" customWidth="1"/>
    <col min="12035" max="12035" width="13.21875" style="359" customWidth="1"/>
    <col min="12036" max="12036" width="13.88671875" style="359" customWidth="1"/>
    <col min="12037" max="12037" width="11.33203125" style="359" customWidth="1"/>
    <col min="12038" max="12038" width="10.21875" style="359" customWidth="1"/>
    <col min="12039" max="12039" width="11.88671875" style="359" bestFit="1" customWidth="1"/>
    <col min="12040" max="12041" width="9.21875" style="359" bestFit="1" customWidth="1"/>
    <col min="12042" max="12288" width="9" style="359"/>
    <col min="12289" max="12289" width="5.21875" style="359" customWidth="1"/>
    <col min="12290" max="12290" width="57.21875" style="359" customWidth="1"/>
    <col min="12291" max="12291" width="13.21875" style="359" customWidth="1"/>
    <col min="12292" max="12292" width="13.88671875" style="359" customWidth="1"/>
    <col min="12293" max="12293" width="11.33203125" style="359" customWidth="1"/>
    <col min="12294" max="12294" width="10.21875" style="359" customWidth="1"/>
    <col min="12295" max="12295" width="11.88671875" style="359" bestFit="1" customWidth="1"/>
    <col min="12296" max="12297" width="9.21875" style="359" bestFit="1" customWidth="1"/>
    <col min="12298" max="12544" width="9" style="359"/>
    <col min="12545" max="12545" width="5.21875" style="359" customWidth="1"/>
    <col min="12546" max="12546" width="57.21875" style="359" customWidth="1"/>
    <col min="12547" max="12547" width="13.21875" style="359" customWidth="1"/>
    <col min="12548" max="12548" width="13.88671875" style="359" customWidth="1"/>
    <col min="12549" max="12549" width="11.33203125" style="359" customWidth="1"/>
    <col min="12550" max="12550" width="10.21875" style="359" customWidth="1"/>
    <col min="12551" max="12551" width="11.88671875" style="359" bestFit="1" customWidth="1"/>
    <col min="12552" max="12553" width="9.21875" style="359" bestFit="1" customWidth="1"/>
    <col min="12554" max="12800" width="9" style="359"/>
    <col min="12801" max="12801" width="5.21875" style="359" customWidth="1"/>
    <col min="12802" max="12802" width="57.21875" style="359" customWidth="1"/>
    <col min="12803" max="12803" width="13.21875" style="359" customWidth="1"/>
    <col min="12804" max="12804" width="13.88671875" style="359" customWidth="1"/>
    <col min="12805" max="12805" width="11.33203125" style="359" customWidth="1"/>
    <col min="12806" max="12806" width="10.21875" style="359" customWidth="1"/>
    <col min="12807" max="12807" width="11.88671875" style="359" bestFit="1" customWidth="1"/>
    <col min="12808" max="12809" width="9.21875" style="359" bestFit="1" customWidth="1"/>
    <col min="12810" max="13056" width="9" style="359"/>
    <col min="13057" max="13057" width="5.21875" style="359" customWidth="1"/>
    <col min="13058" max="13058" width="57.21875" style="359" customWidth="1"/>
    <col min="13059" max="13059" width="13.21875" style="359" customWidth="1"/>
    <col min="13060" max="13060" width="13.88671875" style="359" customWidth="1"/>
    <col min="13061" max="13061" width="11.33203125" style="359" customWidth="1"/>
    <col min="13062" max="13062" width="10.21875" style="359" customWidth="1"/>
    <col min="13063" max="13063" width="11.88671875" style="359" bestFit="1" customWidth="1"/>
    <col min="13064" max="13065" width="9.21875" style="359" bestFit="1" customWidth="1"/>
    <col min="13066" max="13312" width="9" style="359"/>
    <col min="13313" max="13313" width="5.21875" style="359" customWidth="1"/>
    <col min="13314" max="13314" width="57.21875" style="359" customWidth="1"/>
    <col min="13315" max="13315" width="13.21875" style="359" customWidth="1"/>
    <col min="13316" max="13316" width="13.88671875" style="359" customWidth="1"/>
    <col min="13317" max="13317" width="11.33203125" style="359" customWidth="1"/>
    <col min="13318" max="13318" width="10.21875" style="359" customWidth="1"/>
    <col min="13319" max="13319" width="11.88671875" style="359" bestFit="1" customWidth="1"/>
    <col min="13320" max="13321" width="9.21875" style="359" bestFit="1" customWidth="1"/>
    <col min="13322" max="13568" width="9" style="359"/>
    <col min="13569" max="13569" width="5.21875" style="359" customWidth="1"/>
    <col min="13570" max="13570" width="57.21875" style="359" customWidth="1"/>
    <col min="13571" max="13571" width="13.21875" style="359" customWidth="1"/>
    <col min="13572" max="13572" width="13.88671875" style="359" customWidth="1"/>
    <col min="13573" max="13573" width="11.33203125" style="359" customWidth="1"/>
    <col min="13574" max="13574" width="10.21875" style="359" customWidth="1"/>
    <col min="13575" max="13575" width="11.88671875" style="359" bestFit="1" customWidth="1"/>
    <col min="13576" max="13577" width="9.21875" style="359" bestFit="1" customWidth="1"/>
    <col min="13578" max="13824" width="9" style="359"/>
    <col min="13825" max="13825" width="5.21875" style="359" customWidth="1"/>
    <col min="13826" max="13826" width="57.21875" style="359" customWidth="1"/>
    <col min="13827" max="13827" width="13.21875" style="359" customWidth="1"/>
    <col min="13828" max="13828" width="13.88671875" style="359" customWidth="1"/>
    <col min="13829" max="13829" width="11.33203125" style="359" customWidth="1"/>
    <col min="13830" max="13830" width="10.21875" style="359" customWidth="1"/>
    <col min="13831" max="13831" width="11.88671875" style="359" bestFit="1" customWidth="1"/>
    <col min="13832" max="13833" width="9.21875" style="359" bestFit="1" customWidth="1"/>
    <col min="13834" max="14080" width="9" style="359"/>
    <col min="14081" max="14081" width="5.21875" style="359" customWidth="1"/>
    <col min="14082" max="14082" width="57.21875" style="359" customWidth="1"/>
    <col min="14083" max="14083" width="13.21875" style="359" customWidth="1"/>
    <col min="14084" max="14084" width="13.88671875" style="359" customWidth="1"/>
    <col min="14085" max="14085" width="11.33203125" style="359" customWidth="1"/>
    <col min="14086" max="14086" width="10.21875" style="359" customWidth="1"/>
    <col min="14087" max="14087" width="11.88671875" style="359" bestFit="1" customWidth="1"/>
    <col min="14088" max="14089" width="9.21875" style="359" bestFit="1" customWidth="1"/>
    <col min="14090" max="14336" width="9" style="359"/>
    <col min="14337" max="14337" width="5.21875" style="359" customWidth="1"/>
    <col min="14338" max="14338" width="57.21875" style="359" customWidth="1"/>
    <col min="14339" max="14339" width="13.21875" style="359" customWidth="1"/>
    <col min="14340" max="14340" width="13.88671875" style="359" customWidth="1"/>
    <col min="14341" max="14341" width="11.33203125" style="359" customWidth="1"/>
    <col min="14342" max="14342" width="10.21875" style="359" customWidth="1"/>
    <col min="14343" max="14343" width="11.88671875" style="359" bestFit="1" customWidth="1"/>
    <col min="14344" max="14345" width="9.21875" style="359" bestFit="1" customWidth="1"/>
    <col min="14346" max="14592" width="9" style="359"/>
    <col min="14593" max="14593" width="5.21875" style="359" customWidth="1"/>
    <col min="14594" max="14594" width="57.21875" style="359" customWidth="1"/>
    <col min="14595" max="14595" width="13.21875" style="359" customWidth="1"/>
    <col min="14596" max="14596" width="13.88671875" style="359" customWidth="1"/>
    <col min="14597" max="14597" width="11.33203125" style="359" customWidth="1"/>
    <col min="14598" max="14598" width="10.21875" style="359" customWidth="1"/>
    <col min="14599" max="14599" width="11.88671875" style="359" bestFit="1" customWidth="1"/>
    <col min="14600" max="14601" width="9.21875" style="359" bestFit="1" customWidth="1"/>
    <col min="14602" max="14848" width="9" style="359"/>
    <col min="14849" max="14849" width="5.21875" style="359" customWidth="1"/>
    <col min="14850" max="14850" width="57.21875" style="359" customWidth="1"/>
    <col min="14851" max="14851" width="13.21875" style="359" customWidth="1"/>
    <col min="14852" max="14852" width="13.88671875" style="359" customWidth="1"/>
    <col min="14853" max="14853" width="11.33203125" style="359" customWidth="1"/>
    <col min="14854" max="14854" width="10.21875" style="359" customWidth="1"/>
    <col min="14855" max="14855" width="11.88671875" style="359" bestFit="1" customWidth="1"/>
    <col min="14856" max="14857" width="9.21875" style="359" bestFit="1" customWidth="1"/>
    <col min="14858" max="15104" width="9" style="359"/>
    <col min="15105" max="15105" width="5.21875" style="359" customWidth="1"/>
    <col min="15106" max="15106" width="57.21875" style="359" customWidth="1"/>
    <col min="15107" max="15107" width="13.21875" style="359" customWidth="1"/>
    <col min="15108" max="15108" width="13.88671875" style="359" customWidth="1"/>
    <col min="15109" max="15109" width="11.33203125" style="359" customWidth="1"/>
    <col min="15110" max="15110" width="10.21875" style="359" customWidth="1"/>
    <col min="15111" max="15111" width="11.88671875" style="359" bestFit="1" customWidth="1"/>
    <col min="15112" max="15113" width="9.21875" style="359" bestFit="1" customWidth="1"/>
    <col min="15114" max="15360" width="9" style="359"/>
    <col min="15361" max="15361" width="5.21875" style="359" customWidth="1"/>
    <col min="15362" max="15362" width="57.21875" style="359" customWidth="1"/>
    <col min="15363" max="15363" width="13.21875" style="359" customWidth="1"/>
    <col min="15364" max="15364" width="13.88671875" style="359" customWidth="1"/>
    <col min="15365" max="15365" width="11.33203125" style="359" customWidth="1"/>
    <col min="15366" max="15366" width="10.21875" style="359" customWidth="1"/>
    <col min="15367" max="15367" width="11.88671875" style="359" bestFit="1" customWidth="1"/>
    <col min="15368" max="15369" width="9.21875" style="359" bestFit="1" customWidth="1"/>
    <col min="15370" max="15616" width="9" style="359"/>
    <col min="15617" max="15617" width="5.21875" style="359" customWidth="1"/>
    <col min="15618" max="15618" width="57.21875" style="359" customWidth="1"/>
    <col min="15619" max="15619" width="13.21875" style="359" customWidth="1"/>
    <col min="15620" max="15620" width="13.88671875" style="359" customWidth="1"/>
    <col min="15621" max="15621" width="11.33203125" style="359" customWidth="1"/>
    <col min="15622" max="15622" width="10.21875" style="359" customWidth="1"/>
    <col min="15623" max="15623" width="11.88671875" style="359" bestFit="1" customWidth="1"/>
    <col min="15624" max="15625" width="9.21875" style="359" bestFit="1" customWidth="1"/>
    <col min="15626" max="15872" width="9" style="359"/>
    <col min="15873" max="15873" width="5.21875" style="359" customWidth="1"/>
    <col min="15874" max="15874" width="57.21875" style="359" customWidth="1"/>
    <col min="15875" max="15875" width="13.21875" style="359" customWidth="1"/>
    <col min="15876" max="15876" width="13.88671875" style="359" customWidth="1"/>
    <col min="15877" max="15877" width="11.33203125" style="359" customWidth="1"/>
    <col min="15878" max="15878" width="10.21875" style="359" customWidth="1"/>
    <col min="15879" max="15879" width="11.88671875" style="359" bestFit="1" customWidth="1"/>
    <col min="15880" max="15881" width="9.21875" style="359" bestFit="1" customWidth="1"/>
    <col min="15882" max="16128" width="9" style="359"/>
    <col min="16129" max="16129" width="5.21875" style="359" customWidth="1"/>
    <col min="16130" max="16130" width="57.21875" style="359" customWidth="1"/>
    <col min="16131" max="16131" width="13.21875" style="359" customWidth="1"/>
    <col min="16132" max="16132" width="13.88671875" style="359" customWidth="1"/>
    <col min="16133" max="16133" width="11.33203125" style="359" customWidth="1"/>
    <col min="16134" max="16134" width="10.21875" style="359" customWidth="1"/>
    <col min="16135" max="16135" width="11.88671875" style="359" bestFit="1" customWidth="1"/>
    <col min="16136" max="16137" width="9.21875" style="359" bestFit="1" customWidth="1"/>
    <col min="16138" max="16384" width="9" style="359"/>
  </cols>
  <sheetData>
    <row r="1" spans="1:8">
      <c r="A1" s="356"/>
      <c r="B1" s="357"/>
      <c r="C1" s="358"/>
      <c r="D1" s="356"/>
      <c r="E1" s="817" t="s">
        <v>557</v>
      </c>
      <c r="F1" s="817"/>
    </row>
    <row r="2" spans="1:8" ht="8.25" customHeight="1">
      <c r="A2" s="356"/>
      <c r="B2" s="357"/>
      <c r="C2" s="358"/>
      <c r="D2" s="407"/>
      <c r="E2" s="484"/>
      <c r="F2" s="484"/>
    </row>
    <row r="3" spans="1:8" ht="21" customHeight="1">
      <c r="A3" s="796" t="s">
        <v>558</v>
      </c>
      <c r="B3" s="796"/>
      <c r="C3" s="796"/>
      <c r="D3" s="796"/>
      <c r="E3" s="796"/>
      <c r="F3" s="796"/>
    </row>
    <row r="4" spans="1:8" ht="21" customHeight="1">
      <c r="A4" s="797" t="s">
        <v>587</v>
      </c>
      <c r="B4" s="797"/>
      <c r="C4" s="797"/>
      <c r="D4" s="797"/>
      <c r="E4" s="797"/>
      <c r="F4" s="797"/>
    </row>
    <row r="5" spans="1:8" ht="11.25" customHeight="1">
      <c r="A5" s="485"/>
      <c r="B5" s="485"/>
      <c r="C5" s="485"/>
      <c r="D5" s="485"/>
      <c r="E5" s="485"/>
      <c r="F5" s="485"/>
    </row>
    <row r="6" spans="1:8" ht="19.5" customHeight="1">
      <c r="A6" s="408"/>
      <c r="B6" s="408"/>
      <c r="C6" s="90"/>
      <c r="D6" s="818" t="s">
        <v>0</v>
      </c>
      <c r="E6" s="818"/>
      <c r="F6" s="818"/>
    </row>
    <row r="7" spans="1:8" s="362" customFormat="1" ht="19.5" customHeight="1">
      <c r="A7" s="819" t="s">
        <v>78</v>
      </c>
      <c r="B7" s="819" t="s">
        <v>504</v>
      </c>
      <c r="C7" s="816" t="s">
        <v>412</v>
      </c>
      <c r="D7" s="816" t="s">
        <v>463</v>
      </c>
      <c r="E7" s="819" t="s">
        <v>1</v>
      </c>
      <c r="F7" s="819"/>
    </row>
    <row r="8" spans="1:8" s="362" customFormat="1" ht="19.5" customHeight="1">
      <c r="A8" s="819"/>
      <c r="B8" s="819"/>
      <c r="C8" s="816"/>
      <c r="D8" s="816"/>
      <c r="E8" s="816" t="s">
        <v>3</v>
      </c>
      <c r="F8" s="816" t="s">
        <v>80</v>
      </c>
    </row>
    <row r="9" spans="1:8" s="362" customFormat="1" ht="19.5" customHeight="1">
      <c r="A9" s="819"/>
      <c r="B9" s="819"/>
      <c r="C9" s="816"/>
      <c r="D9" s="816"/>
      <c r="E9" s="816"/>
      <c r="F9" s="816"/>
    </row>
    <row r="10" spans="1:8" s="365" customFormat="1" ht="17.25" customHeight="1">
      <c r="A10" s="457" t="s">
        <v>4</v>
      </c>
      <c r="B10" s="457" t="s">
        <v>5</v>
      </c>
      <c r="C10" s="457">
        <v>1</v>
      </c>
      <c r="D10" s="457">
        <f>C10+1</f>
        <v>2</v>
      </c>
      <c r="E10" s="457" t="s">
        <v>6</v>
      </c>
      <c r="F10" s="457" t="s">
        <v>7</v>
      </c>
    </row>
    <row r="11" spans="1:8" s="90" customFormat="1" ht="25.5" customHeight="1">
      <c r="A11" s="458"/>
      <c r="B11" s="458" t="s">
        <v>559</v>
      </c>
      <c r="C11" s="475">
        <f>C12+C31</f>
        <v>545367</v>
      </c>
      <c r="D11" s="475">
        <f t="shared" ref="D11:E11" si="0">D12+D31</f>
        <v>570679</v>
      </c>
      <c r="E11" s="475">
        <f t="shared" si="0"/>
        <v>33714</v>
      </c>
      <c r="F11" s="476">
        <f>D11/C11</f>
        <v>1.0464127825849383</v>
      </c>
      <c r="G11" s="370"/>
      <c r="H11" s="411"/>
    </row>
    <row r="12" spans="1:8" s="90" customFormat="1" ht="21.95" customHeight="1">
      <c r="A12" s="459" t="s">
        <v>4</v>
      </c>
      <c r="B12" s="460" t="s">
        <v>561</v>
      </c>
      <c r="C12" s="409">
        <f>C13+C23+C27+C28+C29+C30</f>
        <v>433065</v>
      </c>
      <c r="D12" s="409">
        <f t="shared" ref="D12:E12" si="1">D13+D23</f>
        <v>408199</v>
      </c>
      <c r="E12" s="409">
        <f t="shared" si="1"/>
        <v>-16464</v>
      </c>
      <c r="F12" s="477">
        <f t="shared" ref="F12:F31" si="2">D12/C12</f>
        <v>0.94258136769307144</v>
      </c>
    </row>
    <row r="13" spans="1:8" s="90" customFormat="1" ht="21.95" customHeight="1">
      <c r="A13" s="462" t="s">
        <v>8</v>
      </c>
      <c r="B13" s="461" t="s">
        <v>55</v>
      </c>
      <c r="C13" s="409">
        <f>C14+C21+C22</f>
        <v>23950</v>
      </c>
      <c r="D13" s="409">
        <f>D14+D21+D22</f>
        <v>30614</v>
      </c>
      <c r="E13" s="410">
        <f t="shared" ref="E13:E38" si="3">D13-C13</f>
        <v>6664</v>
      </c>
      <c r="F13" s="477">
        <f t="shared" si="2"/>
        <v>1.2782463465553235</v>
      </c>
    </row>
    <row r="14" spans="1:8" s="414" customFormat="1" ht="21.95" customHeight="1">
      <c r="A14" s="472" t="s">
        <v>87</v>
      </c>
      <c r="B14" s="463" t="s">
        <v>37</v>
      </c>
      <c r="C14" s="412">
        <v>21448</v>
      </c>
      <c r="D14" s="412">
        <v>30614</v>
      </c>
      <c r="E14" s="413">
        <f t="shared" si="3"/>
        <v>9166</v>
      </c>
      <c r="F14" s="478">
        <f t="shared" si="2"/>
        <v>1.4273591943304738</v>
      </c>
    </row>
    <row r="15" spans="1:8" s="414" customFormat="1" ht="21.95" customHeight="1">
      <c r="A15" s="464"/>
      <c r="B15" s="463" t="s">
        <v>562</v>
      </c>
      <c r="C15" s="412"/>
      <c r="D15" s="412"/>
      <c r="E15" s="413">
        <f t="shared" si="3"/>
        <v>0</v>
      </c>
      <c r="F15" s="478"/>
    </row>
    <row r="16" spans="1:8" s="414" customFormat="1" ht="21.95" customHeight="1">
      <c r="A16" s="481" t="s">
        <v>12</v>
      </c>
      <c r="B16" s="465" t="s">
        <v>56</v>
      </c>
      <c r="C16" s="419">
        <v>9833</v>
      </c>
      <c r="D16" s="419">
        <v>12000</v>
      </c>
      <c r="E16" s="433">
        <f t="shared" si="3"/>
        <v>2167</v>
      </c>
      <c r="F16" s="482">
        <f t="shared" si="2"/>
        <v>1.2203803518763348</v>
      </c>
    </row>
    <row r="17" spans="1:8" s="414" customFormat="1" ht="21.95" customHeight="1">
      <c r="A17" s="483" t="s">
        <v>12</v>
      </c>
      <c r="B17" s="465" t="s">
        <v>57</v>
      </c>
      <c r="C17" s="419"/>
      <c r="D17" s="419"/>
      <c r="E17" s="433">
        <f t="shared" si="3"/>
        <v>0</v>
      </c>
      <c r="F17" s="482"/>
    </row>
    <row r="18" spans="1:8" s="414" customFormat="1" ht="21.95" customHeight="1">
      <c r="A18" s="467"/>
      <c r="B18" s="463" t="s">
        <v>563</v>
      </c>
      <c r="C18" s="412"/>
      <c r="D18" s="412"/>
      <c r="E18" s="413">
        <f t="shared" si="3"/>
        <v>0</v>
      </c>
      <c r="F18" s="478"/>
    </row>
    <row r="19" spans="1:8" s="414" customFormat="1" ht="21.95" customHeight="1">
      <c r="A19" s="481" t="s">
        <v>12</v>
      </c>
      <c r="B19" s="465" t="s">
        <v>42</v>
      </c>
      <c r="C19" s="419">
        <v>7218</v>
      </c>
      <c r="D19" s="419">
        <v>4500</v>
      </c>
      <c r="E19" s="433">
        <f t="shared" si="3"/>
        <v>-2718</v>
      </c>
      <c r="F19" s="482">
        <f t="shared" si="2"/>
        <v>0.62344139650872821</v>
      </c>
    </row>
    <row r="20" spans="1:8" s="414" customFormat="1" ht="21.95" customHeight="1">
      <c r="A20" s="483" t="s">
        <v>12</v>
      </c>
      <c r="B20" s="468" t="s">
        <v>43</v>
      </c>
      <c r="C20" s="419">
        <v>920</v>
      </c>
      <c r="D20" s="419">
        <v>920</v>
      </c>
      <c r="E20" s="433">
        <f t="shared" si="3"/>
        <v>0</v>
      </c>
      <c r="F20" s="482">
        <f t="shared" si="2"/>
        <v>1</v>
      </c>
    </row>
    <row r="21" spans="1:8" s="90" customFormat="1" ht="56.25">
      <c r="A21" s="464" t="s">
        <v>88</v>
      </c>
      <c r="B21" s="469" t="s">
        <v>564</v>
      </c>
      <c r="C21" s="412">
        <v>0</v>
      </c>
      <c r="D21" s="417"/>
      <c r="E21" s="413">
        <f t="shared" si="3"/>
        <v>0</v>
      </c>
      <c r="F21" s="478"/>
    </row>
    <row r="22" spans="1:8" s="90" customFormat="1" ht="21.95" customHeight="1">
      <c r="A22" s="472" t="s">
        <v>89</v>
      </c>
      <c r="B22" s="463" t="s">
        <v>45</v>
      </c>
      <c r="C22" s="412">
        <v>2502</v>
      </c>
      <c r="D22" s="417"/>
      <c r="E22" s="413">
        <f t="shared" si="3"/>
        <v>-2502</v>
      </c>
      <c r="F22" s="478"/>
    </row>
    <row r="23" spans="1:8" s="90" customFormat="1" ht="21.95" customHeight="1">
      <c r="A23" s="462" t="s">
        <v>17</v>
      </c>
      <c r="B23" s="461" t="s">
        <v>46</v>
      </c>
      <c r="C23" s="409">
        <v>400713</v>
      </c>
      <c r="D23" s="409">
        <v>377585</v>
      </c>
      <c r="E23" s="410">
        <f t="shared" si="3"/>
        <v>-23128</v>
      </c>
      <c r="F23" s="477">
        <f t="shared" si="2"/>
        <v>0.9422828807650363</v>
      </c>
    </row>
    <row r="24" spans="1:8" s="90" customFormat="1" ht="21.95" customHeight="1">
      <c r="A24" s="466"/>
      <c r="B24" s="470" t="s">
        <v>47</v>
      </c>
      <c r="C24" s="412"/>
      <c r="D24" s="417"/>
      <c r="E24" s="413">
        <f t="shared" si="3"/>
        <v>0</v>
      </c>
      <c r="F24" s="478"/>
    </row>
    <row r="25" spans="1:8" s="90" customFormat="1" ht="21.95" customHeight="1">
      <c r="A25" s="472" t="s">
        <v>87</v>
      </c>
      <c r="B25" s="463" t="s">
        <v>56</v>
      </c>
      <c r="C25" s="412">
        <v>228075</v>
      </c>
      <c r="D25" s="412">
        <v>220150</v>
      </c>
      <c r="E25" s="416">
        <f t="shared" si="3"/>
        <v>-7925</v>
      </c>
      <c r="F25" s="479">
        <f t="shared" si="2"/>
        <v>0.96525265811684757</v>
      </c>
    </row>
    <row r="26" spans="1:8" s="90" customFormat="1" ht="21.95" customHeight="1">
      <c r="A26" s="472" t="s">
        <v>88</v>
      </c>
      <c r="B26" s="463" t="s">
        <v>57</v>
      </c>
      <c r="C26" s="412">
        <v>200</v>
      </c>
      <c r="D26" s="412">
        <v>200</v>
      </c>
      <c r="E26" s="416">
        <f t="shared" si="3"/>
        <v>0</v>
      </c>
      <c r="F26" s="479">
        <f t="shared" si="2"/>
        <v>1</v>
      </c>
    </row>
    <row r="27" spans="1:8" s="90" customFormat="1" ht="21.95" customHeight="1">
      <c r="A27" s="459" t="s">
        <v>23</v>
      </c>
      <c r="B27" s="471" t="s">
        <v>585</v>
      </c>
      <c r="C27" s="412"/>
      <c r="D27" s="412"/>
      <c r="E27" s="413">
        <f t="shared" si="3"/>
        <v>0</v>
      </c>
      <c r="F27" s="478"/>
    </row>
    <row r="28" spans="1:8" s="90" customFormat="1" ht="21.95" customHeight="1">
      <c r="A28" s="459" t="s">
        <v>48</v>
      </c>
      <c r="B28" s="471" t="s">
        <v>506</v>
      </c>
      <c r="C28" s="412"/>
      <c r="D28" s="412"/>
      <c r="E28" s="413">
        <f t="shared" si="3"/>
        <v>0</v>
      </c>
      <c r="F28" s="478"/>
    </row>
    <row r="29" spans="1:8" s="379" customFormat="1" ht="21.95" customHeight="1">
      <c r="A29" s="462" t="s">
        <v>244</v>
      </c>
      <c r="B29" s="471" t="s">
        <v>49</v>
      </c>
      <c r="C29" s="409">
        <v>8402</v>
      </c>
      <c r="D29" s="456"/>
      <c r="E29" s="410">
        <f t="shared" si="3"/>
        <v>-8402</v>
      </c>
      <c r="F29" s="477">
        <f t="shared" si="2"/>
        <v>0</v>
      </c>
    </row>
    <row r="30" spans="1:8" s="90" customFormat="1" ht="21.95" customHeight="1">
      <c r="A30" s="459" t="s">
        <v>274</v>
      </c>
      <c r="B30" s="471" t="s">
        <v>50</v>
      </c>
      <c r="C30" s="409">
        <v>0</v>
      </c>
      <c r="D30" s="418"/>
      <c r="E30" s="413">
        <f t="shared" si="3"/>
        <v>0</v>
      </c>
      <c r="F30" s="478"/>
    </row>
    <row r="31" spans="1:8" s="90" customFormat="1" ht="21.95" customHeight="1">
      <c r="A31" s="459" t="s">
        <v>5</v>
      </c>
      <c r="B31" s="461" t="s">
        <v>51</v>
      </c>
      <c r="C31" s="409">
        <f>C32+C36</f>
        <v>112302</v>
      </c>
      <c r="D31" s="409">
        <f>D32+D36</f>
        <v>162480</v>
      </c>
      <c r="E31" s="410">
        <f t="shared" si="3"/>
        <v>50178</v>
      </c>
      <c r="F31" s="477">
        <f t="shared" si="2"/>
        <v>1.4468130576481273</v>
      </c>
      <c r="G31" s="370"/>
      <c r="H31" s="370"/>
    </row>
    <row r="32" spans="1:8" s="90" customFormat="1" ht="21.95" customHeight="1">
      <c r="A32" s="462" t="s">
        <v>8</v>
      </c>
      <c r="B32" s="461" t="s">
        <v>52</v>
      </c>
      <c r="C32" s="409">
        <f>C33+C34+C35</f>
        <v>112222</v>
      </c>
      <c r="D32" s="409">
        <f>D33+D34+D35</f>
        <v>158900</v>
      </c>
      <c r="E32" s="410">
        <f t="shared" si="3"/>
        <v>46678</v>
      </c>
      <c r="F32" s="479"/>
    </row>
    <row r="33" spans="1:9" s="90" customFormat="1" ht="37.5">
      <c r="A33" s="472" t="s">
        <v>87</v>
      </c>
      <c r="B33" s="463" t="s">
        <v>430</v>
      </c>
      <c r="C33" s="412">
        <v>5789</v>
      </c>
      <c r="D33" s="412">
        <v>17900</v>
      </c>
      <c r="E33" s="416">
        <f t="shared" si="3"/>
        <v>12111</v>
      </c>
      <c r="F33" s="479"/>
    </row>
    <row r="34" spans="1:9" s="90" customFormat="1" ht="37.5">
      <c r="A34" s="472" t="s">
        <v>88</v>
      </c>
      <c r="B34" s="463" t="s">
        <v>428</v>
      </c>
      <c r="C34" s="412">
        <v>11011</v>
      </c>
      <c r="D34" s="412">
        <v>13000</v>
      </c>
      <c r="E34" s="416">
        <f t="shared" si="3"/>
        <v>1989</v>
      </c>
      <c r="F34" s="477"/>
    </row>
    <row r="35" spans="1:9" s="90" customFormat="1" ht="56.25">
      <c r="A35" s="472" t="s">
        <v>89</v>
      </c>
      <c r="B35" s="463" t="s">
        <v>429</v>
      </c>
      <c r="C35" s="412">
        <v>95422</v>
      </c>
      <c r="D35" s="412">
        <v>128000</v>
      </c>
      <c r="E35" s="416">
        <f t="shared" si="3"/>
        <v>32578</v>
      </c>
      <c r="F35" s="477"/>
    </row>
    <row r="36" spans="1:9" s="379" customFormat="1" ht="21.95" customHeight="1">
      <c r="A36" s="462" t="s">
        <v>17</v>
      </c>
      <c r="B36" s="461" t="s">
        <v>53</v>
      </c>
      <c r="C36" s="409">
        <f>SUM(C37:C38)</f>
        <v>80</v>
      </c>
      <c r="D36" s="409">
        <f>SUM(D37:D38)</f>
        <v>3580</v>
      </c>
      <c r="E36" s="410">
        <f t="shared" si="3"/>
        <v>3500</v>
      </c>
      <c r="F36" s="477"/>
      <c r="G36" s="381"/>
      <c r="H36" s="381"/>
      <c r="I36" s="381"/>
    </row>
    <row r="37" spans="1:9" s="90" customFormat="1" ht="37.5">
      <c r="A37" s="472" t="s">
        <v>87</v>
      </c>
      <c r="B37" s="463" t="s">
        <v>323</v>
      </c>
      <c r="C37" s="412">
        <v>80</v>
      </c>
      <c r="D37" s="412">
        <v>80</v>
      </c>
      <c r="E37" s="416">
        <f t="shared" si="3"/>
        <v>0</v>
      </c>
      <c r="F37" s="479"/>
      <c r="G37" s="370"/>
    </row>
    <row r="38" spans="1:9" s="90" customFormat="1" ht="37.5">
      <c r="A38" s="472" t="s">
        <v>88</v>
      </c>
      <c r="B38" s="463" t="s">
        <v>589</v>
      </c>
      <c r="C38" s="412"/>
      <c r="D38" s="412">
        <v>3500</v>
      </c>
      <c r="E38" s="416">
        <f t="shared" si="3"/>
        <v>3500</v>
      </c>
      <c r="F38" s="479"/>
    </row>
    <row r="39" spans="1:9" ht="21.95" customHeight="1">
      <c r="A39" s="473" t="s">
        <v>54</v>
      </c>
      <c r="B39" s="474" t="s">
        <v>70</v>
      </c>
      <c r="C39" s="420"/>
      <c r="D39" s="420"/>
      <c r="E39" s="421"/>
      <c r="F39" s="480"/>
    </row>
    <row r="40" spans="1:9" ht="24.75" customHeight="1">
      <c r="A40" s="387" t="s">
        <v>582</v>
      </c>
      <c r="B40" s="414"/>
      <c r="C40" s="90"/>
      <c r="D40" s="90"/>
      <c r="E40" s="422"/>
      <c r="F40" s="422"/>
    </row>
    <row r="41" spans="1:9" ht="16.5" customHeight="1">
      <c r="A41" s="387"/>
      <c r="B41" s="387" t="s">
        <v>583</v>
      </c>
    </row>
    <row r="42" spans="1:9" ht="18.75">
      <c r="A42" s="90"/>
      <c r="B42" s="90"/>
      <c r="C42" s="90"/>
      <c r="D42" s="90"/>
    </row>
    <row r="43" spans="1:9" ht="18.75">
      <c r="A43" s="90"/>
      <c r="B43" s="90"/>
      <c r="C43" s="90"/>
      <c r="D43" s="90"/>
    </row>
    <row r="44" spans="1:9" ht="18.75">
      <c r="A44" s="90"/>
      <c r="B44" s="90"/>
      <c r="C44" s="90"/>
      <c r="D44" s="90"/>
    </row>
    <row r="45" spans="1:9" ht="18.75">
      <c r="A45" s="90"/>
      <c r="B45" s="90"/>
      <c r="C45" s="90"/>
      <c r="D45" s="90"/>
    </row>
  </sheetData>
  <mergeCells count="11">
    <mergeCell ref="F8:F9"/>
    <mergeCell ref="E1:F1"/>
    <mergeCell ref="A3:F3"/>
    <mergeCell ref="A4:F4"/>
    <mergeCell ref="D6:F6"/>
    <mergeCell ref="A7:A9"/>
    <mergeCell ref="B7:B9"/>
    <mergeCell ref="C7:C9"/>
    <mergeCell ref="D7:D9"/>
    <mergeCell ref="E7:F7"/>
    <mergeCell ref="E8:E9"/>
  </mergeCells>
  <phoneticPr fontId="45" type="noConversion"/>
  <dataValidations disablePrompts="1" count="1">
    <dataValidation allowBlank="1" showInputMessage="1" showErrorMessage="1" prompt="QĐ số 627/QĐ-UBND ngày 04 tháng 10 năm 2022 của UBND tỉnh; Thông báo Kết luận số 46/TB-TTHĐND ngày 16 tháng 9 năm 2022 của Thường trực Hộiđồng nhân dân tỉnh tại Phiên hợp giao ban thường kỳ tháng 9 năm 2022" sqref="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ataValidations>
  <hyperlinks>
    <hyperlink ref="E1:F1" location="'Tong hop'!A1" display="Biểu mẫu số 14"/>
  </hyperlinks>
  <printOptions horizontalCentered="1"/>
  <pageMargins left="0.65" right="0.35433070866141736" top="0.56000000000000005" bottom="0.43307086614173229" header="0.15748031496062992" footer="0.19685039370078741"/>
  <pageSetup paperSize="9" scale="78" fitToHeight="0" orientation="portrait" r:id="rId1"/>
  <headerFooter alignWithMargins="0">
    <oddHeader xml:space="preserve">&amp;C                                                                                                                                  </oddHeader>
    <oddFooter>&amp;C&amp;".VnTime,  Italic"&amp;8
&amp;".VnTime,Regular"&amp;12&amp;P/&amp;N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2"/>
  <sheetViews>
    <sheetView showZeros="0" tabSelected="1" zoomScale="90" zoomScaleNormal="90" workbookViewId="0">
      <selection activeCell="G18" sqref="G18"/>
    </sheetView>
  </sheetViews>
  <sheetFormatPr defaultColWidth="7.88671875" defaultRowHeight="15.75"/>
  <cols>
    <col min="1" max="1" width="4.88671875" style="237" customWidth="1"/>
    <col min="2" max="2" width="34.6640625" style="239" customWidth="1"/>
    <col min="3" max="3" width="9.21875" style="240" customWidth="1"/>
    <col min="4" max="4" width="9" style="240" customWidth="1"/>
    <col min="5" max="5" width="7" style="240" customWidth="1"/>
    <col min="6" max="6" width="10.21875" style="240" customWidth="1"/>
    <col min="7" max="7" width="10.21875" style="241" customWidth="1"/>
    <col min="8" max="9" width="9" style="241" customWidth="1"/>
    <col min="10" max="10" width="10" style="241" customWidth="1"/>
    <col min="11" max="11" width="9" style="241" customWidth="1"/>
    <col min="12" max="12" width="8.44140625" style="241" customWidth="1"/>
    <col min="13" max="14" width="9" style="241" customWidth="1"/>
    <col min="15" max="15" width="7.33203125" style="241" customWidth="1"/>
    <col min="16" max="16" width="8.109375" style="241" customWidth="1"/>
    <col min="17" max="18" width="9" style="241" customWidth="1"/>
    <col min="19" max="19" width="7.88671875" style="237" customWidth="1"/>
    <col min="20" max="20" width="7.77734375" style="237" customWidth="1"/>
    <col min="21" max="242" width="7.88671875" style="205"/>
    <col min="243" max="243" width="4.44140625" style="205" customWidth="1"/>
    <col min="244" max="244" width="28.33203125" style="205" customWidth="1"/>
    <col min="245" max="247" width="9" style="205" customWidth="1"/>
    <col min="248" max="249" width="10.88671875" style="205" customWidth="1"/>
    <col min="250" max="250" width="9.88671875" style="205" customWidth="1"/>
    <col min="251" max="251" width="10.88671875" style="205" customWidth="1"/>
    <col min="252" max="252" width="9.88671875" style="205" customWidth="1"/>
    <col min="253" max="253" width="10.88671875" style="205" customWidth="1"/>
    <col min="254" max="254" width="9.88671875" style="205" customWidth="1"/>
    <col min="255" max="255" width="10.88671875" style="205" customWidth="1"/>
    <col min="256" max="256" width="9.88671875" style="205" customWidth="1"/>
    <col min="257" max="257" width="10.88671875" style="205" customWidth="1"/>
    <col min="258" max="258" width="9.88671875" style="205" customWidth="1"/>
    <col min="259" max="259" width="12.33203125" style="205" customWidth="1"/>
    <col min="260" max="260" width="9" style="205" customWidth="1"/>
    <col min="261" max="261" width="15" style="205" customWidth="1"/>
    <col min="262" max="262" width="10.44140625" style="205" customWidth="1"/>
    <col min="263" max="263" width="12.33203125" style="205" customWidth="1"/>
    <col min="264" max="264" width="9" style="205" customWidth="1"/>
    <col min="265" max="265" width="15" style="205" customWidth="1"/>
    <col min="266" max="266" width="10.44140625" style="205" customWidth="1"/>
    <col min="267" max="267" width="9.33203125" style="205" customWidth="1"/>
    <col min="268" max="270" width="7.88671875" style="205" customWidth="1"/>
    <col min="271" max="498" width="7.88671875" style="205"/>
    <col min="499" max="499" width="4.44140625" style="205" customWidth="1"/>
    <col min="500" max="500" width="28.33203125" style="205" customWidth="1"/>
    <col min="501" max="503" width="9" style="205" customWidth="1"/>
    <col min="504" max="505" width="10.88671875" style="205" customWidth="1"/>
    <col min="506" max="506" width="9.88671875" style="205" customWidth="1"/>
    <col min="507" max="507" width="10.88671875" style="205" customWidth="1"/>
    <col min="508" max="508" width="9.88671875" style="205" customWidth="1"/>
    <col min="509" max="509" width="10.88671875" style="205" customWidth="1"/>
    <col min="510" max="510" width="9.88671875" style="205" customWidth="1"/>
    <col min="511" max="511" width="10.88671875" style="205" customWidth="1"/>
    <col min="512" max="512" width="9.88671875" style="205" customWidth="1"/>
    <col min="513" max="513" width="10.88671875" style="205" customWidth="1"/>
    <col min="514" max="514" width="9.88671875" style="205" customWidth="1"/>
    <col min="515" max="515" width="12.33203125" style="205" customWidth="1"/>
    <col min="516" max="516" width="9" style="205" customWidth="1"/>
    <col min="517" max="517" width="15" style="205" customWidth="1"/>
    <col min="518" max="518" width="10.44140625" style="205" customWidth="1"/>
    <col min="519" max="519" width="12.33203125" style="205" customWidth="1"/>
    <col min="520" max="520" width="9" style="205" customWidth="1"/>
    <col min="521" max="521" width="15" style="205" customWidth="1"/>
    <col min="522" max="522" width="10.44140625" style="205" customWidth="1"/>
    <col min="523" max="523" width="9.33203125" style="205" customWidth="1"/>
    <col min="524" max="526" width="7.88671875" style="205" customWidth="1"/>
    <col min="527" max="754" width="7.88671875" style="205"/>
    <col min="755" max="755" width="4.44140625" style="205" customWidth="1"/>
    <col min="756" max="756" width="28.33203125" style="205" customWidth="1"/>
    <col min="757" max="759" width="9" style="205" customWidth="1"/>
    <col min="760" max="761" width="10.88671875" style="205" customWidth="1"/>
    <col min="762" max="762" width="9.88671875" style="205" customWidth="1"/>
    <col min="763" max="763" width="10.88671875" style="205" customWidth="1"/>
    <col min="764" max="764" width="9.88671875" style="205" customWidth="1"/>
    <col min="765" max="765" width="10.88671875" style="205" customWidth="1"/>
    <col min="766" max="766" width="9.88671875" style="205" customWidth="1"/>
    <col min="767" max="767" width="10.88671875" style="205" customWidth="1"/>
    <col min="768" max="768" width="9.88671875" style="205" customWidth="1"/>
    <col min="769" max="769" width="10.88671875" style="205" customWidth="1"/>
    <col min="770" max="770" width="9.88671875" style="205" customWidth="1"/>
    <col min="771" max="771" width="12.33203125" style="205" customWidth="1"/>
    <col min="772" max="772" width="9" style="205" customWidth="1"/>
    <col min="773" max="773" width="15" style="205" customWidth="1"/>
    <col min="774" max="774" width="10.44140625" style="205" customWidth="1"/>
    <col min="775" max="775" width="12.33203125" style="205" customWidth="1"/>
    <col min="776" max="776" width="9" style="205" customWidth="1"/>
    <col min="777" max="777" width="15" style="205" customWidth="1"/>
    <col min="778" max="778" width="10.44140625" style="205" customWidth="1"/>
    <col min="779" max="779" width="9.33203125" style="205" customWidth="1"/>
    <col min="780" max="782" width="7.88671875" style="205" customWidth="1"/>
    <col min="783" max="1010" width="7.88671875" style="205"/>
    <col min="1011" max="1011" width="4.44140625" style="205" customWidth="1"/>
    <col min="1012" max="1012" width="28.33203125" style="205" customWidth="1"/>
    <col min="1013" max="1015" width="9" style="205" customWidth="1"/>
    <col min="1016" max="1017" width="10.88671875" style="205" customWidth="1"/>
    <col min="1018" max="1018" width="9.88671875" style="205" customWidth="1"/>
    <col min="1019" max="1019" width="10.88671875" style="205" customWidth="1"/>
    <col min="1020" max="1020" width="9.88671875" style="205" customWidth="1"/>
    <col min="1021" max="1021" width="10.88671875" style="205" customWidth="1"/>
    <col min="1022" max="1022" width="9.88671875" style="205" customWidth="1"/>
    <col min="1023" max="1023" width="10.88671875" style="205" customWidth="1"/>
    <col min="1024" max="1024" width="9.88671875" style="205" customWidth="1"/>
    <col min="1025" max="1025" width="10.88671875" style="205" customWidth="1"/>
    <col min="1026" max="1026" width="9.88671875" style="205" customWidth="1"/>
    <col min="1027" max="1027" width="12.33203125" style="205" customWidth="1"/>
    <col min="1028" max="1028" width="9" style="205" customWidth="1"/>
    <col min="1029" max="1029" width="15" style="205" customWidth="1"/>
    <col min="1030" max="1030" width="10.44140625" style="205" customWidth="1"/>
    <col min="1031" max="1031" width="12.33203125" style="205" customWidth="1"/>
    <col min="1032" max="1032" width="9" style="205" customWidth="1"/>
    <col min="1033" max="1033" width="15" style="205" customWidth="1"/>
    <col min="1034" max="1034" width="10.44140625" style="205" customWidth="1"/>
    <col min="1035" max="1035" width="9.33203125" style="205" customWidth="1"/>
    <col min="1036" max="1038" width="7.88671875" style="205" customWidth="1"/>
    <col min="1039" max="1266" width="7.88671875" style="205"/>
    <col min="1267" max="1267" width="4.44140625" style="205" customWidth="1"/>
    <col min="1268" max="1268" width="28.33203125" style="205" customWidth="1"/>
    <col min="1269" max="1271" width="9" style="205" customWidth="1"/>
    <col min="1272" max="1273" width="10.88671875" style="205" customWidth="1"/>
    <col min="1274" max="1274" width="9.88671875" style="205" customWidth="1"/>
    <col min="1275" max="1275" width="10.88671875" style="205" customWidth="1"/>
    <col min="1276" max="1276" width="9.88671875" style="205" customWidth="1"/>
    <col min="1277" max="1277" width="10.88671875" style="205" customWidth="1"/>
    <col min="1278" max="1278" width="9.88671875" style="205" customWidth="1"/>
    <col min="1279" max="1279" width="10.88671875" style="205" customWidth="1"/>
    <col min="1280" max="1280" width="9.88671875" style="205" customWidth="1"/>
    <col min="1281" max="1281" width="10.88671875" style="205" customWidth="1"/>
    <col min="1282" max="1282" width="9.88671875" style="205" customWidth="1"/>
    <col min="1283" max="1283" width="12.33203125" style="205" customWidth="1"/>
    <col min="1284" max="1284" width="9" style="205" customWidth="1"/>
    <col min="1285" max="1285" width="15" style="205" customWidth="1"/>
    <col min="1286" max="1286" width="10.44140625" style="205" customWidth="1"/>
    <col min="1287" max="1287" width="12.33203125" style="205" customWidth="1"/>
    <col min="1288" max="1288" width="9" style="205" customWidth="1"/>
    <col min="1289" max="1289" width="15" style="205" customWidth="1"/>
    <col min="1290" max="1290" width="10.44140625" style="205" customWidth="1"/>
    <col min="1291" max="1291" width="9.33203125" style="205" customWidth="1"/>
    <col min="1292" max="1294" width="7.88671875" style="205" customWidth="1"/>
    <col min="1295" max="1522" width="7.88671875" style="205"/>
    <col min="1523" max="1523" width="4.44140625" style="205" customWidth="1"/>
    <col min="1524" max="1524" width="28.33203125" style="205" customWidth="1"/>
    <col min="1525" max="1527" width="9" style="205" customWidth="1"/>
    <col min="1528" max="1529" width="10.88671875" style="205" customWidth="1"/>
    <col min="1530" max="1530" width="9.88671875" style="205" customWidth="1"/>
    <col min="1531" max="1531" width="10.88671875" style="205" customWidth="1"/>
    <col min="1532" max="1532" width="9.88671875" style="205" customWidth="1"/>
    <col min="1533" max="1533" width="10.88671875" style="205" customWidth="1"/>
    <col min="1534" max="1534" width="9.88671875" style="205" customWidth="1"/>
    <col min="1535" max="1535" width="10.88671875" style="205" customWidth="1"/>
    <col min="1536" max="1536" width="9.88671875" style="205" customWidth="1"/>
    <col min="1537" max="1537" width="10.88671875" style="205" customWidth="1"/>
    <col min="1538" max="1538" width="9.88671875" style="205" customWidth="1"/>
    <col min="1539" max="1539" width="12.33203125" style="205" customWidth="1"/>
    <col min="1540" max="1540" width="9" style="205" customWidth="1"/>
    <col min="1541" max="1541" width="15" style="205" customWidth="1"/>
    <col min="1542" max="1542" width="10.44140625" style="205" customWidth="1"/>
    <col min="1543" max="1543" width="12.33203125" style="205" customWidth="1"/>
    <col min="1544" max="1544" width="9" style="205" customWidth="1"/>
    <col min="1545" max="1545" width="15" style="205" customWidth="1"/>
    <col min="1546" max="1546" width="10.44140625" style="205" customWidth="1"/>
    <col min="1547" max="1547" width="9.33203125" style="205" customWidth="1"/>
    <col min="1548" max="1550" width="7.88671875" style="205" customWidth="1"/>
    <col min="1551" max="1778" width="7.88671875" style="205"/>
    <col min="1779" max="1779" width="4.44140625" style="205" customWidth="1"/>
    <col min="1780" max="1780" width="28.33203125" style="205" customWidth="1"/>
    <col min="1781" max="1783" width="9" style="205" customWidth="1"/>
    <col min="1784" max="1785" width="10.88671875" style="205" customWidth="1"/>
    <col min="1786" max="1786" width="9.88671875" style="205" customWidth="1"/>
    <col min="1787" max="1787" width="10.88671875" style="205" customWidth="1"/>
    <col min="1788" max="1788" width="9.88671875" style="205" customWidth="1"/>
    <col min="1789" max="1789" width="10.88671875" style="205" customWidth="1"/>
    <col min="1790" max="1790" width="9.88671875" style="205" customWidth="1"/>
    <col min="1791" max="1791" width="10.88671875" style="205" customWidth="1"/>
    <col min="1792" max="1792" width="9.88671875" style="205" customWidth="1"/>
    <col min="1793" max="1793" width="10.88671875" style="205" customWidth="1"/>
    <col min="1794" max="1794" width="9.88671875" style="205" customWidth="1"/>
    <col min="1795" max="1795" width="12.33203125" style="205" customWidth="1"/>
    <col min="1796" max="1796" width="9" style="205" customWidth="1"/>
    <col min="1797" max="1797" width="15" style="205" customWidth="1"/>
    <col min="1798" max="1798" width="10.44140625" style="205" customWidth="1"/>
    <col min="1799" max="1799" width="12.33203125" style="205" customWidth="1"/>
    <col min="1800" max="1800" width="9" style="205" customWidth="1"/>
    <col min="1801" max="1801" width="15" style="205" customWidth="1"/>
    <col min="1802" max="1802" width="10.44140625" style="205" customWidth="1"/>
    <col min="1803" max="1803" width="9.33203125" style="205" customWidth="1"/>
    <col min="1804" max="1806" width="7.88671875" style="205" customWidth="1"/>
    <col min="1807" max="2034" width="7.88671875" style="205"/>
    <col min="2035" max="2035" width="4.44140625" style="205" customWidth="1"/>
    <col min="2036" max="2036" width="28.33203125" style="205" customWidth="1"/>
    <col min="2037" max="2039" width="9" style="205" customWidth="1"/>
    <col min="2040" max="2041" width="10.88671875" style="205" customWidth="1"/>
    <col min="2042" max="2042" width="9.88671875" style="205" customWidth="1"/>
    <col min="2043" max="2043" width="10.88671875" style="205" customWidth="1"/>
    <col min="2044" max="2044" width="9.88671875" style="205" customWidth="1"/>
    <col min="2045" max="2045" width="10.88671875" style="205" customWidth="1"/>
    <col min="2046" max="2046" width="9.88671875" style="205" customWidth="1"/>
    <col min="2047" max="2047" width="10.88671875" style="205" customWidth="1"/>
    <col min="2048" max="2048" width="9.88671875" style="205" customWidth="1"/>
    <col min="2049" max="2049" width="10.88671875" style="205" customWidth="1"/>
    <col min="2050" max="2050" width="9.88671875" style="205" customWidth="1"/>
    <col min="2051" max="2051" width="12.33203125" style="205" customWidth="1"/>
    <col min="2052" max="2052" width="9" style="205" customWidth="1"/>
    <col min="2053" max="2053" width="15" style="205" customWidth="1"/>
    <col min="2054" max="2054" width="10.44140625" style="205" customWidth="1"/>
    <col min="2055" max="2055" width="12.33203125" style="205" customWidth="1"/>
    <col min="2056" max="2056" width="9" style="205" customWidth="1"/>
    <col min="2057" max="2057" width="15" style="205" customWidth="1"/>
    <col min="2058" max="2058" width="10.44140625" style="205" customWidth="1"/>
    <col min="2059" max="2059" width="9.33203125" style="205" customWidth="1"/>
    <col min="2060" max="2062" width="7.88671875" style="205" customWidth="1"/>
    <col min="2063" max="2290" width="7.88671875" style="205"/>
    <col min="2291" max="2291" width="4.44140625" style="205" customWidth="1"/>
    <col min="2292" max="2292" width="28.33203125" style="205" customWidth="1"/>
    <col min="2293" max="2295" width="9" style="205" customWidth="1"/>
    <col min="2296" max="2297" width="10.88671875" style="205" customWidth="1"/>
    <col min="2298" max="2298" width="9.88671875" style="205" customWidth="1"/>
    <col min="2299" max="2299" width="10.88671875" style="205" customWidth="1"/>
    <col min="2300" max="2300" width="9.88671875" style="205" customWidth="1"/>
    <col min="2301" max="2301" width="10.88671875" style="205" customWidth="1"/>
    <col min="2302" max="2302" width="9.88671875" style="205" customWidth="1"/>
    <col min="2303" max="2303" width="10.88671875" style="205" customWidth="1"/>
    <col min="2304" max="2304" width="9.88671875" style="205" customWidth="1"/>
    <col min="2305" max="2305" width="10.88671875" style="205" customWidth="1"/>
    <col min="2306" max="2306" width="9.88671875" style="205" customWidth="1"/>
    <col min="2307" max="2307" width="12.33203125" style="205" customWidth="1"/>
    <col min="2308" max="2308" width="9" style="205" customWidth="1"/>
    <col min="2309" max="2309" width="15" style="205" customWidth="1"/>
    <col min="2310" max="2310" width="10.44140625" style="205" customWidth="1"/>
    <col min="2311" max="2311" width="12.33203125" style="205" customWidth="1"/>
    <col min="2312" max="2312" width="9" style="205" customWidth="1"/>
    <col min="2313" max="2313" width="15" style="205" customWidth="1"/>
    <col min="2314" max="2314" width="10.44140625" style="205" customWidth="1"/>
    <col min="2315" max="2315" width="9.33203125" style="205" customWidth="1"/>
    <col min="2316" max="2318" width="7.88671875" style="205" customWidth="1"/>
    <col min="2319" max="2546" width="7.88671875" style="205"/>
    <col min="2547" max="2547" width="4.44140625" style="205" customWidth="1"/>
    <col min="2548" max="2548" width="28.33203125" style="205" customWidth="1"/>
    <col min="2549" max="2551" width="9" style="205" customWidth="1"/>
    <col min="2552" max="2553" width="10.88671875" style="205" customWidth="1"/>
    <col min="2554" max="2554" width="9.88671875" style="205" customWidth="1"/>
    <col min="2555" max="2555" width="10.88671875" style="205" customWidth="1"/>
    <col min="2556" max="2556" width="9.88671875" style="205" customWidth="1"/>
    <col min="2557" max="2557" width="10.88671875" style="205" customWidth="1"/>
    <col min="2558" max="2558" width="9.88671875" style="205" customWidth="1"/>
    <col min="2559" max="2559" width="10.88671875" style="205" customWidth="1"/>
    <col min="2560" max="2560" width="9.88671875" style="205" customWidth="1"/>
    <col min="2561" max="2561" width="10.88671875" style="205" customWidth="1"/>
    <col min="2562" max="2562" width="9.88671875" style="205" customWidth="1"/>
    <col min="2563" max="2563" width="12.33203125" style="205" customWidth="1"/>
    <col min="2564" max="2564" width="9" style="205" customWidth="1"/>
    <col min="2565" max="2565" width="15" style="205" customWidth="1"/>
    <col min="2566" max="2566" width="10.44140625" style="205" customWidth="1"/>
    <col min="2567" max="2567" width="12.33203125" style="205" customWidth="1"/>
    <col min="2568" max="2568" width="9" style="205" customWidth="1"/>
    <col min="2569" max="2569" width="15" style="205" customWidth="1"/>
    <col min="2570" max="2570" width="10.44140625" style="205" customWidth="1"/>
    <col min="2571" max="2571" width="9.33203125" style="205" customWidth="1"/>
    <col min="2572" max="2574" width="7.88671875" style="205" customWidth="1"/>
    <col min="2575" max="2802" width="7.88671875" style="205"/>
    <col min="2803" max="2803" width="4.44140625" style="205" customWidth="1"/>
    <col min="2804" max="2804" width="28.33203125" style="205" customWidth="1"/>
    <col min="2805" max="2807" width="9" style="205" customWidth="1"/>
    <col min="2808" max="2809" width="10.88671875" style="205" customWidth="1"/>
    <col min="2810" max="2810" width="9.88671875" style="205" customWidth="1"/>
    <col min="2811" max="2811" width="10.88671875" style="205" customWidth="1"/>
    <col min="2812" max="2812" width="9.88671875" style="205" customWidth="1"/>
    <col min="2813" max="2813" width="10.88671875" style="205" customWidth="1"/>
    <col min="2814" max="2814" width="9.88671875" style="205" customWidth="1"/>
    <col min="2815" max="2815" width="10.88671875" style="205" customWidth="1"/>
    <col min="2816" max="2816" width="9.88671875" style="205" customWidth="1"/>
    <col min="2817" max="2817" width="10.88671875" style="205" customWidth="1"/>
    <col min="2818" max="2818" width="9.88671875" style="205" customWidth="1"/>
    <col min="2819" max="2819" width="12.33203125" style="205" customWidth="1"/>
    <col min="2820" max="2820" width="9" style="205" customWidth="1"/>
    <col min="2821" max="2821" width="15" style="205" customWidth="1"/>
    <col min="2822" max="2822" width="10.44140625" style="205" customWidth="1"/>
    <col min="2823" max="2823" width="12.33203125" style="205" customWidth="1"/>
    <col min="2824" max="2824" width="9" style="205" customWidth="1"/>
    <col min="2825" max="2825" width="15" style="205" customWidth="1"/>
    <col min="2826" max="2826" width="10.44140625" style="205" customWidth="1"/>
    <col min="2827" max="2827" width="9.33203125" style="205" customWidth="1"/>
    <col min="2828" max="2830" width="7.88671875" style="205" customWidth="1"/>
    <col min="2831" max="3058" width="7.88671875" style="205"/>
    <col min="3059" max="3059" width="4.44140625" style="205" customWidth="1"/>
    <col min="3060" max="3060" width="28.33203125" style="205" customWidth="1"/>
    <col min="3061" max="3063" width="9" style="205" customWidth="1"/>
    <col min="3064" max="3065" width="10.88671875" style="205" customWidth="1"/>
    <col min="3066" max="3066" width="9.88671875" style="205" customWidth="1"/>
    <col min="3067" max="3067" width="10.88671875" style="205" customWidth="1"/>
    <col min="3068" max="3068" width="9.88671875" style="205" customWidth="1"/>
    <col min="3069" max="3069" width="10.88671875" style="205" customWidth="1"/>
    <col min="3070" max="3070" width="9.88671875" style="205" customWidth="1"/>
    <col min="3071" max="3071" width="10.88671875" style="205" customWidth="1"/>
    <col min="3072" max="3072" width="9.88671875" style="205" customWidth="1"/>
    <col min="3073" max="3073" width="10.88671875" style="205" customWidth="1"/>
    <col min="3074" max="3074" width="9.88671875" style="205" customWidth="1"/>
    <col min="3075" max="3075" width="12.33203125" style="205" customWidth="1"/>
    <col min="3076" max="3076" width="9" style="205" customWidth="1"/>
    <col min="3077" max="3077" width="15" style="205" customWidth="1"/>
    <col min="3078" max="3078" width="10.44140625" style="205" customWidth="1"/>
    <col min="3079" max="3079" width="12.33203125" style="205" customWidth="1"/>
    <col min="3080" max="3080" width="9" style="205" customWidth="1"/>
    <col min="3081" max="3081" width="15" style="205" customWidth="1"/>
    <col min="3082" max="3082" width="10.44140625" style="205" customWidth="1"/>
    <col min="3083" max="3083" width="9.33203125" style="205" customWidth="1"/>
    <col min="3084" max="3086" width="7.88671875" style="205" customWidth="1"/>
    <col min="3087" max="3314" width="7.88671875" style="205"/>
    <col min="3315" max="3315" width="4.44140625" style="205" customWidth="1"/>
    <col min="3316" max="3316" width="28.33203125" style="205" customWidth="1"/>
    <col min="3317" max="3319" width="9" style="205" customWidth="1"/>
    <col min="3320" max="3321" width="10.88671875" style="205" customWidth="1"/>
    <col min="3322" max="3322" width="9.88671875" style="205" customWidth="1"/>
    <col min="3323" max="3323" width="10.88671875" style="205" customWidth="1"/>
    <col min="3324" max="3324" width="9.88671875" style="205" customWidth="1"/>
    <col min="3325" max="3325" width="10.88671875" style="205" customWidth="1"/>
    <col min="3326" max="3326" width="9.88671875" style="205" customWidth="1"/>
    <col min="3327" max="3327" width="10.88671875" style="205" customWidth="1"/>
    <col min="3328" max="3328" width="9.88671875" style="205" customWidth="1"/>
    <col min="3329" max="3329" width="10.88671875" style="205" customWidth="1"/>
    <col min="3330" max="3330" width="9.88671875" style="205" customWidth="1"/>
    <col min="3331" max="3331" width="12.33203125" style="205" customWidth="1"/>
    <col min="3332" max="3332" width="9" style="205" customWidth="1"/>
    <col min="3333" max="3333" width="15" style="205" customWidth="1"/>
    <col min="3334" max="3334" width="10.44140625" style="205" customWidth="1"/>
    <col min="3335" max="3335" width="12.33203125" style="205" customWidth="1"/>
    <col min="3336" max="3336" width="9" style="205" customWidth="1"/>
    <col min="3337" max="3337" width="15" style="205" customWidth="1"/>
    <col min="3338" max="3338" width="10.44140625" style="205" customWidth="1"/>
    <col min="3339" max="3339" width="9.33203125" style="205" customWidth="1"/>
    <col min="3340" max="3342" width="7.88671875" style="205" customWidth="1"/>
    <col min="3343" max="3570" width="7.88671875" style="205"/>
    <col min="3571" max="3571" width="4.44140625" style="205" customWidth="1"/>
    <col min="3572" max="3572" width="28.33203125" style="205" customWidth="1"/>
    <col min="3573" max="3575" width="9" style="205" customWidth="1"/>
    <col min="3576" max="3577" width="10.88671875" style="205" customWidth="1"/>
    <col min="3578" max="3578" width="9.88671875" style="205" customWidth="1"/>
    <col min="3579" max="3579" width="10.88671875" style="205" customWidth="1"/>
    <col min="3580" max="3580" width="9.88671875" style="205" customWidth="1"/>
    <col min="3581" max="3581" width="10.88671875" style="205" customWidth="1"/>
    <col min="3582" max="3582" width="9.88671875" style="205" customWidth="1"/>
    <col min="3583" max="3583" width="10.88671875" style="205" customWidth="1"/>
    <col min="3584" max="3584" width="9.88671875" style="205" customWidth="1"/>
    <col min="3585" max="3585" width="10.88671875" style="205" customWidth="1"/>
    <col min="3586" max="3586" width="9.88671875" style="205" customWidth="1"/>
    <col min="3587" max="3587" width="12.33203125" style="205" customWidth="1"/>
    <col min="3588" max="3588" width="9" style="205" customWidth="1"/>
    <col min="3589" max="3589" width="15" style="205" customWidth="1"/>
    <col min="3590" max="3590" width="10.44140625" style="205" customWidth="1"/>
    <col min="3591" max="3591" width="12.33203125" style="205" customWidth="1"/>
    <col min="3592" max="3592" width="9" style="205" customWidth="1"/>
    <col min="3593" max="3593" width="15" style="205" customWidth="1"/>
    <col min="3594" max="3594" width="10.44140625" style="205" customWidth="1"/>
    <col min="3595" max="3595" width="9.33203125" style="205" customWidth="1"/>
    <col min="3596" max="3598" width="7.88671875" style="205" customWidth="1"/>
    <col min="3599" max="3826" width="7.88671875" style="205"/>
    <col min="3827" max="3827" width="4.44140625" style="205" customWidth="1"/>
    <col min="3828" max="3828" width="28.33203125" style="205" customWidth="1"/>
    <col min="3829" max="3831" width="9" style="205" customWidth="1"/>
    <col min="3832" max="3833" width="10.88671875" style="205" customWidth="1"/>
    <col min="3834" max="3834" width="9.88671875" style="205" customWidth="1"/>
    <col min="3835" max="3835" width="10.88671875" style="205" customWidth="1"/>
    <col min="3836" max="3836" width="9.88671875" style="205" customWidth="1"/>
    <col min="3837" max="3837" width="10.88671875" style="205" customWidth="1"/>
    <col min="3838" max="3838" width="9.88671875" style="205" customWidth="1"/>
    <col min="3839" max="3839" width="10.88671875" style="205" customWidth="1"/>
    <col min="3840" max="3840" width="9.88671875" style="205" customWidth="1"/>
    <col min="3841" max="3841" width="10.88671875" style="205" customWidth="1"/>
    <col min="3842" max="3842" width="9.88671875" style="205" customWidth="1"/>
    <col min="3843" max="3843" width="12.33203125" style="205" customWidth="1"/>
    <col min="3844" max="3844" width="9" style="205" customWidth="1"/>
    <col min="3845" max="3845" width="15" style="205" customWidth="1"/>
    <col min="3846" max="3846" width="10.44140625" style="205" customWidth="1"/>
    <col min="3847" max="3847" width="12.33203125" style="205" customWidth="1"/>
    <col min="3848" max="3848" width="9" style="205" customWidth="1"/>
    <col min="3849" max="3849" width="15" style="205" customWidth="1"/>
    <col min="3850" max="3850" width="10.44140625" style="205" customWidth="1"/>
    <col min="3851" max="3851" width="9.33203125" style="205" customWidth="1"/>
    <col min="3852" max="3854" width="7.88671875" style="205" customWidth="1"/>
    <col min="3855" max="4082" width="7.88671875" style="205"/>
    <col min="4083" max="4083" width="4.44140625" style="205" customWidth="1"/>
    <col min="4084" max="4084" width="28.33203125" style="205" customWidth="1"/>
    <col min="4085" max="4087" width="9" style="205" customWidth="1"/>
    <col min="4088" max="4089" width="10.88671875" style="205" customWidth="1"/>
    <col min="4090" max="4090" width="9.88671875" style="205" customWidth="1"/>
    <col min="4091" max="4091" width="10.88671875" style="205" customWidth="1"/>
    <col min="4092" max="4092" width="9.88671875" style="205" customWidth="1"/>
    <col min="4093" max="4093" width="10.88671875" style="205" customWidth="1"/>
    <col min="4094" max="4094" width="9.88671875" style="205" customWidth="1"/>
    <col min="4095" max="4095" width="10.88671875" style="205" customWidth="1"/>
    <col min="4096" max="4096" width="9.88671875" style="205" customWidth="1"/>
    <col min="4097" max="4097" width="10.88671875" style="205" customWidth="1"/>
    <col min="4098" max="4098" width="9.88671875" style="205" customWidth="1"/>
    <col min="4099" max="4099" width="12.33203125" style="205" customWidth="1"/>
    <col min="4100" max="4100" width="9" style="205" customWidth="1"/>
    <col min="4101" max="4101" width="15" style="205" customWidth="1"/>
    <col min="4102" max="4102" width="10.44140625" style="205" customWidth="1"/>
    <col min="4103" max="4103" width="12.33203125" style="205" customWidth="1"/>
    <col min="4104" max="4104" width="9" style="205" customWidth="1"/>
    <col min="4105" max="4105" width="15" style="205" customWidth="1"/>
    <col min="4106" max="4106" width="10.44140625" style="205" customWidth="1"/>
    <col min="4107" max="4107" width="9.33203125" style="205" customWidth="1"/>
    <col min="4108" max="4110" width="7.88671875" style="205" customWidth="1"/>
    <col min="4111" max="4338" width="7.88671875" style="205"/>
    <col min="4339" max="4339" width="4.44140625" style="205" customWidth="1"/>
    <col min="4340" max="4340" width="28.33203125" style="205" customWidth="1"/>
    <col min="4341" max="4343" width="9" style="205" customWidth="1"/>
    <col min="4344" max="4345" width="10.88671875" style="205" customWidth="1"/>
    <col min="4346" max="4346" width="9.88671875" style="205" customWidth="1"/>
    <col min="4347" max="4347" width="10.88671875" style="205" customWidth="1"/>
    <col min="4348" max="4348" width="9.88671875" style="205" customWidth="1"/>
    <col min="4349" max="4349" width="10.88671875" style="205" customWidth="1"/>
    <col min="4350" max="4350" width="9.88671875" style="205" customWidth="1"/>
    <col min="4351" max="4351" width="10.88671875" style="205" customWidth="1"/>
    <col min="4352" max="4352" width="9.88671875" style="205" customWidth="1"/>
    <col min="4353" max="4353" width="10.88671875" style="205" customWidth="1"/>
    <col min="4354" max="4354" width="9.88671875" style="205" customWidth="1"/>
    <col min="4355" max="4355" width="12.33203125" style="205" customWidth="1"/>
    <col min="4356" max="4356" width="9" style="205" customWidth="1"/>
    <col min="4357" max="4357" width="15" style="205" customWidth="1"/>
    <col min="4358" max="4358" width="10.44140625" style="205" customWidth="1"/>
    <col min="4359" max="4359" width="12.33203125" style="205" customWidth="1"/>
    <col min="4360" max="4360" width="9" style="205" customWidth="1"/>
    <col min="4361" max="4361" width="15" style="205" customWidth="1"/>
    <col min="4362" max="4362" width="10.44140625" style="205" customWidth="1"/>
    <col min="4363" max="4363" width="9.33203125" style="205" customWidth="1"/>
    <col min="4364" max="4366" width="7.88671875" style="205" customWidth="1"/>
    <col min="4367" max="4594" width="7.88671875" style="205"/>
    <col min="4595" max="4595" width="4.44140625" style="205" customWidth="1"/>
    <col min="4596" max="4596" width="28.33203125" style="205" customWidth="1"/>
    <col min="4597" max="4599" width="9" style="205" customWidth="1"/>
    <col min="4600" max="4601" width="10.88671875" style="205" customWidth="1"/>
    <col min="4602" max="4602" width="9.88671875" style="205" customWidth="1"/>
    <col min="4603" max="4603" width="10.88671875" style="205" customWidth="1"/>
    <col min="4604" max="4604" width="9.88671875" style="205" customWidth="1"/>
    <col min="4605" max="4605" width="10.88671875" style="205" customWidth="1"/>
    <col min="4606" max="4606" width="9.88671875" style="205" customWidth="1"/>
    <col min="4607" max="4607" width="10.88671875" style="205" customWidth="1"/>
    <col min="4608" max="4608" width="9.88671875" style="205" customWidth="1"/>
    <col min="4609" max="4609" width="10.88671875" style="205" customWidth="1"/>
    <col min="4610" max="4610" width="9.88671875" style="205" customWidth="1"/>
    <col min="4611" max="4611" width="12.33203125" style="205" customWidth="1"/>
    <col min="4612" max="4612" width="9" style="205" customWidth="1"/>
    <col min="4613" max="4613" width="15" style="205" customWidth="1"/>
    <col min="4614" max="4614" width="10.44140625" style="205" customWidth="1"/>
    <col min="4615" max="4615" width="12.33203125" style="205" customWidth="1"/>
    <col min="4616" max="4616" width="9" style="205" customWidth="1"/>
    <col min="4617" max="4617" width="15" style="205" customWidth="1"/>
    <col min="4618" max="4618" width="10.44140625" style="205" customWidth="1"/>
    <col min="4619" max="4619" width="9.33203125" style="205" customWidth="1"/>
    <col min="4620" max="4622" width="7.88671875" style="205" customWidth="1"/>
    <col min="4623" max="4850" width="7.88671875" style="205"/>
    <col min="4851" max="4851" width="4.44140625" style="205" customWidth="1"/>
    <col min="4852" max="4852" width="28.33203125" style="205" customWidth="1"/>
    <col min="4853" max="4855" width="9" style="205" customWidth="1"/>
    <col min="4856" max="4857" width="10.88671875" style="205" customWidth="1"/>
    <col min="4858" max="4858" width="9.88671875" style="205" customWidth="1"/>
    <col min="4859" max="4859" width="10.88671875" style="205" customWidth="1"/>
    <col min="4860" max="4860" width="9.88671875" style="205" customWidth="1"/>
    <col min="4861" max="4861" width="10.88671875" style="205" customWidth="1"/>
    <col min="4862" max="4862" width="9.88671875" style="205" customWidth="1"/>
    <col min="4863" max="4863" width="10.88671875" style="205" customWidth="1"/>
    <col min="4864" max="4864" width="9.88671875" style="205" customWidth="1"/>
    <col min="4865" max="4865" width="10.88671875" style="205" customWidth="1"/>
    <col min="4866" max="4866" width="9.88671875" style="205" customWidth="1"/>
    <col min="4867" max="4867" width="12.33203125" style="205" customWidth="1"/>
    <col min="4868" max="4868" width="9" style="205" customWidth="1"/>
    <col min="4869" max="4869" width="15" style="205" customWidth="1"/>
    <col min="4870" max="4870" width="10.44140625" style="205" customWidth="1"/>
    <col min="4871" max="4871" width="12.33203125" style="205" customWidth="1"/>
    <col min="4872" max="4872" width="9" style="205" customWidth="1"/>
    <col min="4873" max="4873" width="15" style="205" customWidth="1"/>
    <col min="4874" max="4874" width="10.44140625" style="205" customWidth="1"/>
    <col min="4875" max="4875" width="9.33203125" style="205" customWidth="1"/>
    <col min="4876" max="4878" width="7.88671875" style="205" customWidth="1"/>
    <col min="4879" max="5106" width="7.88671875" style="205"/>
    <col min="5107" max="5107" width="4.44140625" style="205" customWidth="1"/>
    <col min="5108" max="5108" width="28.33203125" style="205" customWidth="1"/>
    <col min="5109" max="5111" width="9" style="205" customWidth="1"/>
    <col min="5112" max="5113" width="10.88671875" style="205" customWidth="1"/>
    <col min="5114" max="5114" width="9.88671875" style="205" customWidth="1"/>
    <col min="5115" max="5115" width="10.88671875" style="205" customWidth="1"/>
    <col min="5116" max="5116" width="9.88671875" style="205" customWidth="1"/>
    <col min="5117" max="5117" width="10.88671875" style="205" customWidth="1"/>
    <col min="5118" max="5118" width="9.88671875" style="205" customWidth="1"/>
    <col min="5119" max="5119" width="10.88671875" style="205" customWidth="1"/>
    <col min="5120" max="5120" width="9.88671875" style="205" customWidth="1"/>
    <col min="5121" max="5121" width="10.88671875" style="205" customWidth="1"/>
    <col min="5122" max="5122" width="9.88671875" style="205" customWidth="1"/>
    <col min="5123" max="5123" width="12.33203125" style="205" customWidth="1"/>
    <col min="5124" max="5124" width="9" style="205" customWidth="1"/>
    <col min="5125" max="5125" width="15" style="205" customWidth="1"/>
    <col min="5126" max="5126" width="10.44140625" style="205" customWidth="1"/>
    <col min="5127" max="5127" width="12.33203125" style="205" customWidth="1"/>
    <col min="5128" max="5128" width="9" style="205" customWidth="1"/>
    <col min="5129" max="5129" width="15" style="205" customWidth="1"/>
    <col min="5130" max="5130" width="10.44140625" style="205" customWidth="1"/>
    <col min="5131" max="5131" width="9.33203125" style="205" customWidth="1"/>
    <col min="5132" max="5134" width="7.88671875" style="205" customWidth="1"/>
    <col min="5135" max="5362" width="7.88671875" style="205"/>
    <col min="5363" max="5363" width="4.44140625" style="205" customWidth="1"/>
    <col min="5364" max="5364" width="28.33203125" style="205" customWidth="1"/>
    <col min="5365" max="5367" width="9" style="205" customWidth="1"/>
    <col min="5368" max="5369" width="10.88671875" style="205" customWidth="1"/>
    <col min="5370" max="5370" width="9.88671875" style="205" customWidth="1"/>
    <col min="5371" max="5371" width="10.88671875" style="205" customWidth="1"/>
    <col min="5372" max="5372" width="9.88671875" style="205" customWidth="1"/>
    <col min="5373" max="5373" width="10.88671875" style="205" customWidth="1"/>
    <col min="5374" max="5374" width="9.88671875" style="205" customWidth="1"/>
    <col min="5375" max="5375" width="10.88671875" style="205" customWidth="1"/>
    <col min="5376" max="5376" width="9.88671875" style="205" customWidth="1"/>
    <col min="5377" max="5377" width="10.88671875" style="205" customWidth="1"/>
    <col min="5378" max="5378" width="9.88671875" style="205" customWidth="1"/>
    <col min="5379" max="5379" width="12.33203125" style="205" customWidth="1"/>
    <col min="5380" max="5380" width="9" style="205" customWidth="1"/>
    <col min="5381" max="5381" width="15" style="205" customWidth="1"/>
    <col min="5382" max="5382" width="10.44140625" style="205" customWidth="1"/>
    <col min="5383" max="5383" width="12.33203125" style="205" customWidth="1"/>
    <col min="5384" max="5384" width="9" style="205" customWidth="1"/>
    <col min="5385" max="5385" width="15" style="205" customWidth="1"/>
    <col min="5386" max="5386" width="10.44140625" style="205" customWidth="1"/>
    <col min="5387" max="5387" width="9.33203125" style="205" customWidth="1"/>
    <col min="5388" max="5390" width="7.88671875" style="205" customWidth="1"/>
    <col min="5391" max="5618" width="7.88671875" style="205"/>
    <col min="5619" max="5619" width="4.44140625" style="205" customWidth="1"/>
    <col min="5620" max="5620" width="28.33203125" style="205" customWidth="1"/>
    <col min="5621" max="5623" width="9" style="205" customWidth="1"/>
    <col min="5624" max="5625" width="10.88671875" style="205" customWidth="1"/>
    <col min="5626" max="5626" width="9.88671875" style="205" customWidth="1"/>
    <col min="5627" max="5627" width="10.88671875" style="205" customWidth="1"/>
    <col min="5628" max="5628" width="9.88671875" style="205" customWidth="1"/>
    <col min="5629" max="5629" width="10.88671875" style="205" customWidth="1"/>
    <col min="5630" max="5630" width="9.88671875" style="205" customWidth="1"/>
    <col min="5631" max="5631" width="10.88671875" style="205" customWidth="1"/>
    <col min="5632" max="5632" width="9.88671875" style="205" customWidth="1"/>
    <col min="5633" max="5633" width="10.88671875" style="205" customWidth="1"/>
    <col min="5634" max="5634" width="9.88671875" style="205" customWidth="1"/>
    <col min="5635" max="5635" width="12.33203125" style="205" customWidth="1"/>
    <col min="5636" max="5636" width="9" style="205" customWidth="1"/>
    <col min="5637" max="5637" width="15" style="205" customWidth="1"/>
    <col min="5638" max="5638" width="10.44140625" style="205" customWidth="1"/>
    <col min="5639" max="5639" width="12.33203125" style="205" customWidth="1"/>
    <col min="5640" max="5640" width="9" style="205" customWidth="1"/>
    <col min="5641" max="5641" width="15" style="205" customWidth="1"/>
    <col min="5642" max="5642" width="10.44140625" style="205" customWidth="1"/>
    <col min="5643" max="5643" width="9.33203125" style="205" customWidth="1"/>
    <col min="5644" max="5646" width="7.88671875" style="205" customWidth="1"/>
    <col min="5647" max="5874" width="7.88671875" style="205"/>
    <col min="5875" max="5875" width="4.44140625" style="205" customWidth="1"/>
    <col min="5876" max="5876" width="28.33203125" style="205" customWidth="1"/>
    <col min="5877" max="5879" width="9" style="205" customWidth="1"/>
    <col min="5880" max="5881" width="10.88671875" style="205" customWidth="1"/>
    <col min="5882" max="5882" width="9.88671875" style="205" customWidth="1"/>
    <col min="5883" max="5883" width="10.88671875" style="205" customWidth="1"/>
    <col min="5884" max="5884" width="9.88671875" style="205" customWidth="1"/>
    <col min="5885" max="5885" width="10.88671875" style="205" customWidth="1"/>
    <col min="5886" max="5886" width="9.88671875" style="205" customWidth="1"/>
    <col min="5887" max="5887" width="10.88671875" style="205" customWidth="1"/>
    <col min="5888" max="5888" width="9.88671875" style="205" customWidth="1"/>
    <col min="5889" max="5889" width="10.88671875" style="205" customWidth="1"/>
    <col min="5890" max="5890" width="9.88671875" style="205" customWidth="1"/>
    <col min="5891" max="5891" width="12.33203125" style="205" customWidth="1"/>
    <col min="5892" max="5892" width="9" style="205" customWidth="1"/>
    <col min="5893" max="5893" width="15" style="205" customWidth="1"/>
    <col min="5894" max="5894" width="10.44140625" style="205" customWidth="1"/>
    <col min="5895" max="5895" width="12.33203125" style="205" customWidth="1"/>
    <col min="5896" max="5896" width="9" style="205" customWidth="1"/>
    <col min="5897" max="5897" width="15" style="205" customWidth="1"/>
    <col min="5898" max="5898" width="10.44140625" style="205" customWidth="1"/>
    <col min="5899" max="5899" width="9.33203125" style="205" customWidth="1"/>
    <col min="5900" max="5902" width="7.88671875" style="205" customWidth="1"/>
    <col min="5903" max="6130" width="7.88671875" style="205"/>
    <col min="6131" max="6131" width="4.44140625" style="205" customWidth="1"/>
    <col min="6132" max="6132" width="28.33203125" style="205" customWidth="1"/>
    <col min="6133" max="6135" width="9" style="205" customWidth="1"/>
    <col min="6136" max="6137" width="10.88671875" style="205" customWidth="1"/>
    <col min="6138" max="6138" width="9.88671875" style="205" customWidth="1"/>
    <col min="6139" max="6139" width="10.88671875" style="205" customWidth="1"/>
    <col min="6140" max="6140" width="9.88671875" style="205" customWidth="1"/>
    <col min="6141" max="6141" width="10.88671875" style="205" customWidth="1"/>
    <col min="6142" max="6142" width="9.88671875" style="205" customWidth="1"/>
    <col min="6143" max="6143" width="10.88671875" style="205" customWidth="1"/>
    <col min="6144" max="6144" width="9.88671875" style="205" customWidth="1"/>
    <col min="6145" max="6145" width="10.88671875" style="205" customWidth="1"/>
    <col min="6146" max="6146" width="9.88671875" style="205" customWidth="1"/>
    <col min="6147" max="6147" width="12.33203125" style="205" customWidth="1"/>
    <col min="6148" max="6148" width="9" style="205" customWidth="1"/>
    <col min="6149" max="6149" width="15" style="205" customWidth="1"/>
    <col min="6150" max="6150" width="10.44140625" style="205" customWidth="1"/>
    <col min="6151" max="6151" width="12.33203125" style="205" customWidth="1"/>
    <col min="6152" max="6152" width="9" style="205" customWidth="1"/>
    <col min="6153" max="6153" width="15" style="205" customWidth="1"/>
    <col min="6154" max="6154" width="10.44140625" style="205" customWidth="1"/>
    <col min="6155" max="6155" width="9.33203125" style="205" customWidth="1"/>
    <col min="6156" max="6158" width="7.88671875" style="205" customWidth="1"/>
    <col min="6159" max="6386" width="7.88671875" style="205"/>
    <col min="6387" max="6387" width="4.44140625" style="205" customWidth="1"/>
    <col min="6388" max="6388" width="28.33203125" style="205" customWidth="1"/>
    <col min="6389" max="6391" width="9" style="205" customWidth="1"/>
    <col min="6392" max="6393" width="10.88671875" style="205" customWidth="1"/>
    <col min="6394" max="6394" width="9.88671875" style="205" customWidth="1"/>
    <col min="6395" max="6395" width="10.88671875" style="205" customWidth="1"/>
    <col min="6396" max="6396" width="9.88671875" style="205" customWidth="1"/>
    <col min="6397" max="6397" width="10.88671875" style="205" customWidth="1"/>
    <col min="6398" max="6398" width="9.88671875" style="205" customWidth="1"/>
    <col min="6399" max="6399" width="10.88671875" style="205" customWidth="1"/>
    <col min="6400" max="6400" width="9.88671875" style="205" customWidth="1"/>
    <col min="6401" max="6401" width="10.88671875" style="205" customWidth="1"/>
    <col min="6402" max="6402" width="9.88671875" style="205" customWidth="1"/>
    <col min="6403" max="6403" width="12.33203125" style="205" customWidth="1"/>
    <col min="6404" max="6404" width="9" style="205" customWidth="1"/>
    <col min="6405" max="6405" width="15" style="205" customWidth="1"/>
    <col min="6406" max="6406" width="10.44140625" style="205" customWidth="1"/>
    <col min="6407" max="6407" width="12.33203125" style="205" customWidth="1"/>
    <col min="6408" max="6408" width="9" style="205" customWidth="1"/>
    <col min="6409" max="6409" width="15" style="205" customWidth="1"/>
    <col min="6410" max="6410" width="10.44140625" style="205" customWidth="1"/>
    <col min="6411" max="6411" width="9.33203125" style="205" customWidth="1"/>
    <col min="6412" max="6414" width="7.88671875" style="205" customWidth="1"/>
    <col min="6415" max="6642" width="7.88671875" style="205"/>
    <col min="6643" max="6643" width="4.44140625" style="205" customWidth="1"/>
    <col min="6644" max="6644" width="28.33203125" style="205" customWidth="1"/>
    <col min="6645" max="6647" width="9" style="205" customWidth="1"/>
    <col min="6648" max="6649" width="10.88671875" style="205" customWidth="1"/>
    <col min="6650" max="6650" width="9.88671875" style="205" customWidth="1"/>
    <col min="6651" max="6651" width="10.88671875" style="205" customWidth="1"/>
    <col min="6652" max="6652" width="9.88671875" style="205" customWidth="1"/>
    <col min="6653" max="6653" width="10.88671875" style="205" customWidth="1"/>
    <col min="6654" max="6654" width="9.88671875" style="205" customWidth="1"/>
    <col min="6655" max="6655" width="10.88671875" style="205" customWidth="1"/>
    <col min="6656" max="6656" width="9.88671875" style="205" customWidth="1"/>
    <col min="6657" max="6657" width="10.88671875" style="205" customWidth="1"/>
    <col min="6658" max="6658" width="9.88671875" style="205" customWidth="1"/>
    <col min="6659" max="6659" width="12.33203125" style="205" customWidth="1"/>
    <col min="6660" max="6660" width="9" style="205" customWidth="1"/>
    <col min="6661" max="6661" width="15" style="205" customWidth="1"/>
    <col min="6662" max="6662" width="10.44140625" style="205" customWidth="1"/>
    <col min="6663" max="6663" width="12.33203125" style="205" customWidth="1"/>
    <col min="6664" max="6664" width="9" style="205" customWidth="1"/>
    <col min="6665" max="6665" width="15" style="205" customWidth="1"/>
    <col min="6666" max="6666" width="10.44140625" style="205" customWidth="1"/>
    <col min="6667" max="6667" width="9.33203125" style="205" customWidth="1"/>
    <col min="6668" max="6670" width="7.88671875" style="205" customWidth="1"/>
    <col min="6671" max="6898" width="7.88671875" style="205"/>
    <col min="6899" max="6899" width="4.44140625" style="205" customWidth="1"/>
    <col min="6900" max="6900" width="28.33203125" style="205" customWidth="1"/>
    <col min="6901" max="6903" width="9" style="205" customWidth="1"/>
    <col min="6904" max="6905" width="10.88671875" style="205" customWidth="1"/>
    <col min="6906" max="6906" width="9.88671875" style="205" customWidth="1"/>
    <col min="6907" max="6907" width="10.88671875" style="205" customWidth="1"/>
    <col min="6908" max="6908" width="9.88671875" style="205" customWidth="1"/>
    <col min="6909" max="6909" width="10.88671875" style="205" customWidth="1"/>
    <col min="6910" max="6910" width="9.88671875" style="205" customWidth="1"/>
    <col min="6911" max="6911" width="10.88671875" style="205" customWidth="1"/>
    <col min="6912" max="6912" width="9.88671875" style="205" customWidth="1"/>
    <col min="6913" max="6913" width="10.88671875" style="205" customWidth="1"/>
    <col min="6914" max="6914" width="9.88671875" style="205" customWidth="1"/>
    <col min="6915" max="6915" width="12.33203125" style="205" customWidth="1"/>
    <col min="6916" max="6916" width="9" style="205" customWidth="1"/>
    <col min="6917" max="6917" width="15" style="205" customWidth="1"/>
    <col min="6918" max="6918" width="10.44140625" style="205" customWidth="1"/>
    <col min="6919" max="6919" width="12.33203125" style="205" customWidth="1"/>
    <col min="6920" max="6920" width="9" style="205" customWidth="1"/>
    <col min="6921" max="6921" width="15" style="205" customWidth="1"/>
    <col min="6922" max="6922" width="10.44140625" style="205" customWidth="1"/>
    <col min="6923" max="6923" width="9.33203125" style="205" customWidth="1"/>
    <col min="6924" max="6926" width="7.88671875" style="205" customWidth="1"/>
    <col min="6927" max="7154" width="7.88671875" style="205"/>
    <col min="7155" max="7155" width="4.44140625" style="205" customWidth="1"/>
    <col min="7156" max="7156" width="28.33203125" style="205" customWidth="1"/>
    <col min="7157" max="7159" width="9" style="205" customWidth="1"/>
    <col min="7160" max="7161" width="10.88671875" style="205" customWidth="1"/>
    <col min="7162" max="7162" width="9.88671875" style="205" customWidth="1"/>
    <col min="7163" max="7163" width="10.88671875" style="205" customWidth="1"/>
    <col min="7164" max="7164" width="9.88671875" style="205" customWidth="1"/>
    <col min="7165" max="7165" width="10.88671875" style="205" customWidth="1"/>
    <col min="7166" max="7166" width="9.88671875" style="205" customWidth="1"/>
    <col min="7167" max="7167" width="10.88671875" style="205" customWidth="1"/>
    <col min="7168" max="7168" width="9.88671875" style="205" customWidth="1"/>
    <col min="7169" max="7169" width="10.88671875" style="205" customWidth="1"/>
    <col min="7170" max="7170" width="9.88671875" style="205" customWidth="1"/>
    <col min="7171" max="7171" width="12.33203125" style="205" customWidth="1"/>
    <col min="7172" max="7172" width="9" style="205" customWidth="1"/>
    <col min="7173" max="7173" width="15" style="205" customWidth="1"/>
    <col min="7174" max="7174" width="10.44140625" style="205" customWidth="1"/>
    <col min="7175" max="7175" width="12.33203125" style="205" customWidth="1"/>
    <col min="7176" max="7176" width="9" style="205" customWidth="1"/>
    <col min="7177" max="7177" width="15" style="205" customWidth="1"/>
    <col min="7178" max="7178" width="10.44140625" style="205" customWidth="1"/>
    <col min="7179" max="7179" width="9.33203125" style="205" customWidth="1"/>
    <col min="7180" max="7182" width="7.88671875" style="205" customWidth="1"/>
    <col min="7183" max="7410" width="7.88671875" style="205"/>
    <col min="7411" max="7411" width="4.44140625" style="205" customWidth="1"/>
    <col min="7412" max="7412" width="28.33203125" style="205" customWidth="1"/>
    <col min="7413" max="7415" width="9" style="205" customWidth="1"/>
    <col min="7416" max="7417" width="10.88671875" style="205" customWidth="1"/>
    <col min="7418" max="7418" width="9.88671875" style="205" customWidth="1"/>
    <col min="7419" max="7419" width="10.88671875" style="205" customWidth="1"/>
    <col min="7420" max="7420" width="9.88671875" style="205" customWidth="1"/>
    <col min="7421" max="7421" width="10.88671875" style="205" customWidth="1"/>
    <col min="7422" max="7422" width="9.88671875" style="205" customWidth="1"/>
    <col min="7423" max="7423" width="10.88671875" style="205" customWidth="1"/>
    <col min="7424" max="7424" width="9.88671875" style="205" customWidth="1"/>
    <col min="7425" max="7425" width="10.88671875" style="205" customWidth="1"/>
    <col min="7426" max="7426" width="9.88671875" style="205" customWidth="1"/>
    <col min="7427" max="7427" width="12.33203125" style="205" customWidth="1"/>
    <col min="7428" max="7428" width="9" style="205" customWidth="1"/>
    <col min="7429" max="7429" width="15" style="205" customWidth="1"/>
    <col min="7430" max="7430" width="10.44140625" style="205" customWidth="1"/>
    <col min="7431" max="7431" width="12.33203125" style="205" customWidth="1"/>
    <col min="7432" max="7432" width="9" style="205" customWidth="1"/>
    <col min="7433" max="7433" width="15" style="205" customWidth="1"/>
    <col min="7434" max="7434" width="10.44140625" style="205" customWidth="1"/>
    <col min="7435" max="7435" width="9.33203125" style="205" customWidth="1"/>
    <col min="7436" max="7438" width="7.88671875" style="205" customWidth="1"/>
    <col min="7439" max="7666" width="7.88671875" style="205"/>
    <col min="7667" max="7667" width="4.44140625" style="205" customWidth="1"/>
    <col min="7668" max="7668" width="28.33203125" style="205" customWidth="1"/>
    <col min="7669" max="7671" width="9" style="205" customWidth="1"/>
    <col min="7672" max="7673" width="10.88671875" style="205" customWidth="1"/>
    <col min="7674" max="7674" width="9.88671875" style="205" customWidth="1"/>
    <col min="7675" max="7675" width="10.88671875" style="205" customWidth="1"/>
    <col min="7676" max="7676" width="9.88671875" style="205" customWidth="1"/>
    <col min="7677" max="7677" width="10.88671875" style="205" customWidth="1"/>
    <col min="7678" max="7678" width="9.88671875" style="205" customWidth="1"/>
    <col min="7679" max="7679" width="10.88671875" style="205" customWidth="1"/>
    <col min="7680" max="7680" width="9.88671875" style="205" customWidth="1"/>
    <col min="7681" max="7681" width="10.88671875" style="205" customWidth="1"/>
    <col min="7682" max="7682" width="9.88671875" style="205" customWidth="1"/>
    <col min="7683" max="7683" width="12.33203125" style="205" customWidth="1"/>
    <col min="7684" max="7684" width="9" style="205" customWidth="1"/>
    <col min="7685" max="7685" width="15" style="205" customWidth="1"/>
    <col min="7686" max="7686" width="10.44140625" style="205" customWidth="1"/>
    <col min="7687" max="7687" width="12.33203125" style="205" customWidth="1"/>
    <col min="7688" max="7688" width="9" style="205" customWidth="1"/>
    <col min="7689" max="7689" width="15" style="205" customWidth="1"/>
    <col min="7690" max="7690" width="10.44140625" style="205" customWidth="1"/>
    <col min="7691" max="7691" width="9.33203125" style="205" customWidth="1"/>
    <col min="7692" max="7694" width="7.88671875" style="205" customWidth="1"/>
    <col min="7695" max="7922" width="7.88671875" style="205"/>
    <col min="7923" max="7923" width="4.44140625" style="205" customWidth="1"/>
    <col min="7924" max="7924" width="28.33203125" style="205" customWidth="1"/>
    <col min="7925" max="7927" width="9" style="205" customWidth="1"/>
    <col min="7928" max="7929" width="10.88671875" style="205" customWidth="1"/>
    <col min="7930" max="7930" width="9.88671875" style="205" customWidth="1"/>
    <col min="7931" max="7931" width="10.88671875" style="205" customWidth="1"/>
    <col min="7932" max="7932" width="9.88671875" style="205" customWidth="1"/>
    <col min="7933" max="7933" width="10.88671875" style="205" customWidth="1"/>
    <col min="7934" max="7934" width="9.88671875" style="205" customWidth="1"/>
    <col min="7935" max="7935" width="10.88671875" style="205" customWidth="1"/>
    <col min="7936" max="7936" width="9.88671875" style="205" customWidth="1"/>
    <col min="7937" max="7937" width="10.88671875" style="205" customWidth="1"/>
    <col min="7938" max="7938" width="9.88671875" style="205" customWidth="1"/>
    <col min="7939" max="7939" width="12.33203125" style="205" customWidth="1"/>
    <col min="7940" max="7940" width="9" style="205" customWidth="1"/>
    <col min="7941" max="7941" width="15" style="205" customWidth="1"/>
    <col min="7942" max="7942" width="10.44140625" style="205" customWidth="1"/>
    <col min="7943" max="7943" width="12.33203125" style="205" customWidth="1"/>
    <col min="7944" max="7944" width="9" style="205" customWidth="1"/>
    <col min="7945" max="7945" width="15" style="205" customWidth="1"/>
    <col min="7946" max="7946" width="10.44140625" style="205" customWidth="1"/>
    <col min="7947" max="7947" width="9.33203125" style="205" customWidth="1"/>
    <col min="7948" max="7950" width="7.88671875" style="205" customWidth="1"/>
    <col min="7951" max="8178" width="7.88671875" style="205"/>
    <col min="8179" max="8179" width="4.44140625" style="205" customWidth="1"/>
    <col min="8180" max="8180" width="28.33203125" style="205" customWidth="1"/>
    <col min="8181" max="8183" width="9" style="205" customWidth="1"/>
    <col min="8184" max="8185" width="10.88671875" style="205" customWidth="1"/>
    <col min="8186" max="8186" width="9.88671875" style="205" customWidth="1"/>
    <col min="8187" max="8187" width="10.88671875" style="205" customWidth="1"/>
    <col min="8188" max="8188" width="9.88671875" style="205" customWidth="1"/>
    <col min="8189" max="8189" width="10.88671875" style="205" customWidth="1"/>
    <col min="8190" max="8190" width="9.88671875" style="205" customWidth="1"/>
    <col min="8191" max="8191" width="10.88671875" style="205" customWidth="1"/>
    <col min="8192" max="8192" width="9.88671875" style="205" customWidth="1"/>
    <col min="8193" max="8193" width="10.88671875" style="205" customWidth="1"/>
    <col min="8194" max="8194" width="9.88671875" style="205" customWidth="1"/>
    <col min="8195" max="8195" width="12.33203125" style="205" customWidth="1"/>
    <col min="8196" max="8196" width="9" style="205" customWidth="1"/>
    <col min="8197" max="8197" width="15" style="205" customWidth="1"/>
    <col min="8198" max="8198" width="10.44140625" style="205" customWidth="1"/>
    <col min="8199" max="8199" width="12.33203125" style="205" customWidth="1"/>
    <col min="8200" max="8200" width="9" style="205" customWidth="1"/>
    <col min="8201" max="8201" width="15" style="205" customWidth="1"/>
    <col min="8202" max="8202" width="10.44140625" style="205" customWidth="1"/>
    <col min="8203" max="8203" width="9.33203125" style="205" customWidth="1"/>
    <col min="8204" max="8206" width="7.88671875" style="205" customWidth="1"/>
    <col min="8207" max="8434" width="7.88671875" style="205"/>
    <col min="8435" max="8435" width="4.44140625" style="205" customWidth="1"/>
    <col min="8436" max="8436" width="28.33203125" style="205" customWidth="1"/>
    <col min="8437" max="8439" width="9" style="205" customWidth="1"/>
    <col min="8440" max="8441" width="10.88671875" style="205" customWidth="1"/>
    <col min="8442" max="8442" width="9.88671875" style="205" customWidth="1"/>
    <col min="8443" max="8443" width="10.88671875" style="205" customWidth="1"/>
    <col min="8444" max="8444" width="9.88671875" style="205" customWidth="1"/>
    <col min="8445" max="8445" width="10.88671875" style="205" customWidth="1"/>
    <col min="8446" max="8446" width="9.88671875" style="205" customWidth="1"/>
    <col min="8447" max="8447" width="10.88671875" style="205" customWidth="1"/>
    <col min="8448" max="8448" width="9.88671875" style="205" customWidth="1"/>
    <col min="8449" max="8449" width="10.88671875" style="205" customWidth="1"/>
    <col min="8450" max="8450" width="9.88671875" style="205" customWidth="1"/>
    <col min="8451" max="8451" width="12.33203125" style="205" customWidth="1"/>
    <col min="8452" max="8452" width="9" style="205" customWidth="1"/>
    <col min="8453" max="8453" width="15" style="205" customWidth="1"/>
    <col min="8454" max="8454" width="10.44140625" style="205" customWidth="1"/>
    <col min="8455" max="8455" width="12.33203125" style="205" customWidth="1"/>
    <col min="8456" max="8456" width="9" style="205" customWidth="1"/>
    <col min="8457" max="8457" width="15" style="205" customWidth="1"/>
    <col min="8458" max="8458" width="10.44140625" style="205" customWidth="1"/>
    <col min="8459" max="8459" width="9.33203125" style="205" customWidth="1"/>
    <col min="8460" max="8462" width="7.88671875" style="205" customWidth="1"/>
    <col min="8463" max="8690" width="7.88671875" style="205"/>
    <col min="8691" max="8691" width="4.44140625" style="205" customWidth="1"/>
    <col min="8692" max="8692" width="28.33203125" style="205" customWidth="1"/>
    <col min="8693" max="8695" width="9" style="205" customWidth="1"/>
    <col min="8696" max="8697" width="10.88671875" style="205" customWidth="1"/>
    <col min="8698" max="8698" width="9.88671875" style="205" customWidth="1"/>
    <col min="8699" max="8699" width="10.88671875" style="205" customWidth="1"/>
    <col min="8700" max="8700" width="9.88671875" style="205" customWidth="1"/>
    <col min="8701" max="8701" width="10.88671875" style="205" customWidth="1"/>
    <col min="8702" max="8702" width="9.88671875" style="205" customWidth="1"/>
    <col min="8703" max="8703" width="10.88671875" style="205" customWidth="1"/>
    <col min="8704" max="8704" width="9.88671875" style="205" customWidth="1"/>
    <col min="8705" max="8705" width="10.88671875" style="205" customWidth="1"/>
    <col min="8706" max="8706" width="9.88671875" style="205" customWidth="1"/>
    <col min="8707" max="8707" width="12.33203125" style="205" customWidth="1"/>
    <col min="8708" max="8708" width="9" style="205" customWidth="1"/>
    <col min="8709" max="8709" width="15" style="205" customWidth="1"/>
    <col min="8710" max="8710" width="10.44140625" style="205" customWidth="1"/>
    <col min="8711" max="8711" width="12.33203125" style="205" customWidth="1"/>
    <col min="8712" max="8712" width="9" style="205" customWidth="1"/>
    <col min="8713" max="8713" width="15" style="205" customWidth="1"/>
    <col min="8714" max="8714" width="10.44140625" style="205" customWidth="1"/>
    <col min="8715" max="8715" width="9.33203125" style="205" customWidth="1"/>
    <col min="8716" max="8718" width="7.88671875" style="205" customWidth="1"/>
    <col min="8719" max="8946" width="7.88671875" style="205"/>
    <col min="8947" max="8947" width="4.44140625" style="205" customWidth="1"/>
    <col min="8948" max="8948" width="28.33203125" style="205" customWidth="1"/>
    <col min="8949" max="8951" width="9" style="205" customWidth="1"/>
    <col min="8952" max="8953" width="10.88671875" style="205" customWidth="1"/>
    <col min="8954" max="8954" width="9.88671875" style="205" customWidth="1"/>
    <col min="8955" max="8955" width="10.88671875" style="205" customWidth="1"/>
    <col min="8956" max="8956" width="9.88671875" style="205" customWidth="1"/>
    <col min="8957" max="8957" width="10.88671875" style="205" customWidth="1"/>
    <col min="8958" max="8958" width="9.88671875" style="205" customWidth="1"/>
    <col min="8959" max="8959" width="10.88671875" style="205" customWidth="1"/>
    <col min="8960" max="8960" width="9.88671875" style="205" customWidth="1"/>
    <col min="8961" max="8961" width="10.88671875" style="205" customWidth="1"/>
    <col min="8962" max="8962" width="9.88671875" style="205" customWidth="1"/>
    <col min="8963" max="8963" width="12.33203125" style="205" customWidth="1"/>
    <col min="8964" max="8964" width="9" style="205" customWidth="1"/>
    <col min="8965" max="8965" width="15" style="205" customWidth="1"/>
    <col min="8966" max="8966" width="10.44140625" style="205" customWidth="1"/>
    <col min="8967" max="8967" width="12.33203125" style="205" customWidth="1"/>
    <col min="8968" max="8968" width="9" style="205" customWidth="1"/>
    <col min="8969" max="8969" width="15" style="205" customWidth="1"/>
    <col min="8970" max="8970" width="10.44140625" style="205" customWidth="1"/>
    <col min="8971" max="8971" width="9.33203125" style="205" customWidth="1"/>
    <col min="8972" max="8974" width="7.88671875" style="205" customWidth="1"/>
    <col min="8975" max="9202" width="7.88671875" style="205"/>
    <col min="9203" max="9203" width="4.44140625" style="205" customWidth="1"/>
    <col min="9204" max="9204" width="28.33203125" style="205" customWidth="1"/>
    <col min="9205" max="9207" width="9" style="205" customWidth="1"/>
    <col min="9208" max="9209" width="10.88671875" style="205" customWidth="1"/>
    <col min="9210" max="9210" width="9.88671875" style="205" customWidth="1"/>
    <col min="9211" max="9211" width="10.88671875" style="205" customWidth="1"/>
    <col min="9212" max="9212" width="9.88671875" style="205" customWidth="1"/>
    <col min="9213" max="9213" width="10.88671875" style="205" customWidth="1"/>
    <col min="9214" max="9214" width="9.88671875" style="205" customWidth="1"/>
    <col min="9215" max="9215" width="10.88671875" style="205" customWidth="1"/>
    <col min="9216" max="9216" width="9.88671875" style="205" customWidth="1"/>
    <col min="9217" max="9217" width="10.88671875" style="205" customWidth="1"/>
    <col min="9218" max="9218" width="9.88671875" style="205" customWidth="1"/>
    <col min="9219" max="9219" width="12.33203125" style="205" customWidth="1"/>
    <col min="9220" max="9220" width="9" style="205" customWidth="1"/>
    <col min="9221" max="9221" width="15" style="205" customWidth="1"/>
    <col min="9222" max="9222" width="10.44140625" style="205" customWidth="1"/>
    <col min="9223" max="9223" width="12.33203125" style="205" customWidth="1"/>
    <col min="9224" max="9224" width="9" style="205" customWidth="1"/>
    <col min="9225" max="9225" width="15" style="205" customWidth="1"/>
    <col min="9226" max="9226" width="10.44140625" style="205" customWidth="1"/>
    <col min="9227" max="9227" width="9.33203125" style="205" customWidth="1"/>
    <col min="9228" max="9230" width="7.88671875" style="205" customWidth="1"/>
    <col min="9231" max="9458" width="7.88671875" style="205"/>
    <col min="9459" max="9459" width="4.44140625" style="205" customWidth="1"/>
    <col min="9460" max="9460" width="28.33203125" style="205" customWidth="1"/>
    <col min="9461" max="9463" width="9" style="205" customWidth="1"/>
    <col min="9464" max="9465" width="10.88671875" style="205" customWidth="1"/>
    <col min="9466" max="9466" width="9.88671875" style="205" customWidth="1"/>
    <col min="9467" max="9467" width="10.88671875" style="205" customWidth="1"/>
    <col min="9468" max="9468" width="9.88671875" style="205" customWidth="1"/>
    <col min="9469" max="9469" width="10.88671875" style="205" customWidth="1"/>
    <col min="9470" max="9470" width="9.88671875" style="205" customWidth="1"/>
    <col min="9471" max="9471" width="10.88671875" style="205" customWidth="1"/>
    <col min="9472" max="9472" width="9.88671875" style="205" customWidth="1"/>
    <col min="9473" max="9473" width="10.88671875" style="205" customWidth="1"/>
    <col min="9474" max="9474" width="9.88671875" style="205" customWidth="1"/>
    <col min="9475" max="9475" width="12.33203125" style="205" customWidth="1"/>
    <col min="9476" max="9476" width="9" style="205" customWidth="1"/>
    <col min="9477" max="9477" width="15" style="205" customWidth="1"/>
    <col min="9478" max="9478" width="10.44140625" style="205" customWidth="1"/>
    <col min="9479" max="9479" width="12.33203125" style="205" customWidth="1"/>
    <col min="9480" max="9480" width="9" style="205" customWidth="1"/>
    <col min="9481" max="9481" width="15" style="205" customWidth="1"/>
    <col min="9482" max="9482" width="10.44140625" style="205" customWidth="1"/>
    <col min="9483" max="9483" width="9.33203125" style="205" customWidth="1"/>
    <col min="9484" max="9486" width="7.88671875" style="205" customWidth="1"/>
    <col min="9487" max="9714" width="7.88671875" style="205"/>
    <col min="9715" max="9715" width="4.44140625" style="205" customWidth="1"/>
    <col min="9716" max="9716" width="28.33203125" style="205" customWidth="1"/>
    <col min="9717" max="9719" width="9" style="205" customWidth="1"/>
    <col min="9720" max="9721" width="10.88671875" style="205" customWidth="1"/>
    <col min="9722" max="9722" width="9.88671875" style="205" customWidth="1"/>
    <col min="9723" max="9723" width="10.88671875" style="205" customWidth="1"/>
    <col min="9724" max="9724" width="9.88671875" style="205" customWidth="1"/>
    <col min="9725" max="9725" width="10.88671875" style="205" customWidth="1"/>
    <col min="9726" max="9726" width="9.88671875" style="205" customWidth="1"/>
    <col min="9727" max="9727" width="10.88671875" style="205" customWidth="1"/>
    <col min="9728" max="9728" width="9.88671875" style="205" customWidth="1"/>
    <col min="9729" max="9729" width="10.88671875" style="205" customWidth="1"/>
    <col min="9730" max="9730" width="9.88671875" style="205" customWidth="1"/>
    <col min="9731" max="9731" width="12.33203125" style="205" customWidth="1"/>
    <col min="9732" max="9732" width="9" style="205" customWidth="1"/>
    <col min="9733" max="9733" width="15" style="205" customWidth="1"/>
    <col min="9734" max="9734" width="10.44140625" style="205" customWidth="1"/>
    <col min="9735" max="9735" width="12.33203125" style="205" customWidth="1"/>
    <col min="9736" max="9736" width="9" style="205" customWidth="1"/>
    <col min="9737" max="9737" width="15" style="205" customWidth="1"/>
    <col min="9738" max="9738" width="10.44140625" style="205" customWidth="1"/>
    <col min="9739" max="9739" width="9.33203125" style="205" customWidth="1"/>
    <col min="9740" max="9742" width="7.88671875" style="205" customWidth="1"/>
    <col min="9743" max="9970" width="7.88671875" style="205"/>
    <col min="9971" max="9971" width="4.44140625" style="205" customWidth="1"/>
    <col min="9972" max="9972" width="28.33203125" style="205" customWidth="1"/>
    <col min="9973" max="9975" width="9" style="205" customWidth="1"/>
    <col min="9976" max="9977" width="10.88671875" style="205" customWidth="1"/>
    <col min="9978" max="9978" width="9.88671875" style="205" customWidth="1"/>
    <col min="9979" max="9979" width="10.88671875" style="205" customWidth="1"/>
    <col min="9980" max="9980" width="9.88671875" style="205" customWidth="1"/>
    <col min="9981" max="9981" width="10.88671875" style="205" customWidth="1"/>
    <col min="9982" max="9982" width="9.88671875" style="205" customWidth="1"/>
    <col min="9983" max="9983" width="10.88671875" style="205" customWidth="1"/>
    <col min="9984" max="9984" width="9.88671875" style="205" customWidth="1"/>
    <col min="9985" max="9985" width="10.88671875" style="205" customWidth="1"/>
    <col min="9986" max="9986" width="9.88671875" style="205" customWidth="1"/>
    <col min="9987" max="9987" width="12.33203125" style="205" customWidth="1"/>
    <col min="9988" max="9988" width="9" style="205" customWidth="1"/>
    <col min="9989" max="9989" width="15" style="205" customWidth="1"/>
    <col min="9990" max="9990" width="10.44140625" style="205" customWidth="1"/>
    <col min="9991" max="9991" width="12.33203125" style="205" customWidth="1"/>
    <col min="9992" max="9992" width="9" style="205" customWidth="1"/>
    <col min="9993" max="9993" width="15" style="205" customWidth="1"/>
    <col min="9994" max="9994" width="10.44140625" style="205" customWidth="1"/>
    <col min="9995" max="9995" width="9.33203125" style="205" customWidth="1"/>
    <col min="9996" max="9998" width="7.88671875" style="205" customWidth="1"/>
    <col min="9999" max="10226" width="7.88671875" style="205"/>
    <col min="10227" max="10227" width="4.44140625" style="205" customWidth="1"/>
    <col min="10228" max="10228" width="28.33203125" style="205" customWidth="1"/>
    <col min="10229" max="10231" width="9" style="205" customWidth="1"/>
    <col min="10232" max="10233" width="10.88671875" style="205" customWidth="1"/>
    <col min="10234" max="10234" width="9.88671875" style="205" customWidth="1"/>
    <col min="10235" max="10235" width="10.88671875" style="205" customWidth="1"/>
    <col min="10236" max="10236" width="9.88671875" style="205" customWidth="1"/>
    <col min="10237" max="10237" width="10.88671875" style="205" customWidth="1"/>
    <col min="10238" max="10238" width="9.88671875" style="205" customWidth="1"/>
    <col min="10239" max="10239" width="10.88671875" style="205" customWidth="1"/>
    <col min="10240" max="10240" width="9.88671875" style="205" customWidth="1"/>
    <col min="10241" max="10241" width="10.88671875" style="205" customWidth="1"/>
    <col min="10242" max="10242" width="9.88671875" style="205" customWidth="1"/>
    <col min="10243" max="10243" width="12.33203125" style="205" customWidth="1"/>
    <col min="10244" max="10244" width="9" style="205" customWidth="1"/>
    <col min="10245" max="10245" width="15" style="205" customWidth="1"/>
    <col min="10246" max="10246" width="10.44140625" style="205" customWidth="1"/>
    <col min="10247" max="10247" width="12.33203125" style="205" customWidth="1"/>
    <col min="10248" max="10248" width="9" style="205" customWidth="1"/>
    <col min="10249" max="10249" width="15" style="205" customWidth="1"/>
    <col min="10250" max="10250" width="10.44140625" style="205" customWidth="1"/>
    <col min="10251" max="10251" width="9.33203125" style="205" customWidth="1"/>
    <col min="10252" max="10254" width="7.88671875" style="205" customWidth="1"/>
    <col min="10255" max="10482" width="7.88671875" style="205"/>
    <col min="10483" max="10483" width="4.44140625" style="205" customWidth="1"/>
    <col min="10484" max="10484" width="28.33203125" style="205" customWidth="1"/>
    <col min="10485" max="10487" width="9" style="205" customWidth="1"/>
    <col min="10488" max="10489" width="10.88671875" style="205" customWidth="1"/>
    <col min="10490" max="10490" width="9.88671875" style="205" customWidth="1"/>
    <col min="10491" max="10491" width="10.88671875" style="205" customWidth="1"/>
    <col min="10492" max="10492" width="9.88671875" style="205" customWidth="1"/>
    <col min="10493" max="10493" width="10.88671875" style="205" customWidth="1"/>
    <col min="10494" max="10494" width="9.88671875" style="205" customWidth="1"/>
    <col min="10495" max="10495" width="10.88671875" style="205" customWidth="1"/>
    <col min="10496" max="10496" width="9.88671875" style="205" customWidth="1"/>
    <col min="10497" max="10497" width="10.88671875" style="205" customWidth="1"/>
    <col min="10498" max="10498" width="9.88671875" style="205" customWidth="1"/>
    <col min="10499" max="10499" width="12.33203125" style="205" customWidth="1"/>
    <col min="10500" max="10500" width="9" style="205" customWidth="1"/>
    <col min="10501" max="10501" width="15" style="205" customWidth="1"/>
    <col min="10502" max="10502" width="10.44140625" style="205" customWidth="1"/>
    <col min="10503" max="10503" width="12.33203125" style="205" customWidth="1"/>
    <col min="10504" max="10504" width="9" style="205" customWidth="1"/>
    <col min="10505" max="10505" width="15" style="205" customWidth="1"/>
    <col min="10506" max="10506" width="10.44140625" style="205" customWidth="1"/>
    <col min="10507" max="10507" width="9.33203125" style="205" customWidth="1"/>
    <col min="10508" max="10510" width="7.88671875" style="205" customWidth="1"/>
    <col min="10511" max="10738" width="7.88671875" style="205"/>
    <col min="10739" max="10739" width="4.44140625" style="205" customWidth="1"/>
    <col min="10740" max="10740" width="28.33203125" style="205" customWidth="1"/>
    <col min="10741" max="10743" width="9" style="205" customWidth="1"/>
    <col min="10744" max="10745" width="10.88671875" style="205" customWidth="1"/>
    <col min="10746" max="10746" width="9.88671875" style="205" customWidth="1"/>
    <col min="10747" max="10747" width="10.88671875" style="205" customWidth="1"/>
    <col min="10748" max="10748" width="9.88671875" style="205" customWidth="1"/>
    <col min="10749" max="10749" width="10.88671875" style="205" customWidth="1"/>
    <col min="10750" max="10750" width="9.88671875" style="205" customWidth="1"/>
    <col min="10751" max="10751" width="10.88671875" style="205" customWidth="1"/>
    <col min="10752" max="10752" width="9.88671875" style="205" customWidth="1"/>
    <col min="10753" max="10753" width="10.88671875" style="205" customWidth="1"/>
    <col min="10754" max="10754" width="9.88671875" style="205" customWidth="1"/>
    <col min="10755" max="10755" width="12.33203125" style="205" customWidth="1"/>
    <col min="10756" max="10756" width="9" style="205" customWidth="1"/>
    <col min="10757" max="10757" width="15" style="205" customWidth="1"/>
    <col min="10758" max="10758" width="10.44140625" style="205" customWidth="1"/>
    <col min="10759" max="10759" width="12.33203125" style="205" customWidth="1"/>
    <col min="10760" max="10760" width="9" style="205" customWidth="1"/>
    <col min="10761" max="10761" width="15" style="205" customWidth="1"/>
    <col min="10762" max="10762" width="10.44140625" style="205" customWidth="1"/>
    <col min="10763" max="10763" width="9.33203125" style="205" customWidth="1"/>
    <col min="10764" max="10766" width="7.88671875" style="205" customWidth="1"/>
    <col min="10767" max="10994" width="7.88671875" style="205"/>
    <col min="10995" max="10995" width="4.44140625" style="205" customWidth="1"/>
    <col min="10996" max="10996" width="28.33203125" style="205" customWidth="1"/>
    <col min="10997" max="10999" width="9" style="205" customWidth="1"/>
    <col min="11000" max="11001" width="10.88671875" style="205" customWidth="1"/>
    <col min="11002" max="11002" width="9.88671875" style="205" customWidth="1"/>
    <col min="11003" max="11003" width="10.88671875" style="205" customWidth="1"/>
    <col min="11004" max="11004" width="9.88671875" style="205" customWidth="1"/>
    <col min="11005" max="11005" width="10.88671875" style="205" customWidth="1"/>
    <col min="11006" max="11006" width="9.88671875" style="205" customWidth="1"/>
    <col min="11007" max="11007" width="10.88671875" style="205" customWidth="1"/>
    <col min="11008" max="11008" width="9.88671875" style="205" customWidth="1"/>
    <col min="11009" max="11009" width="10.88671875" style="205" customWidth="1"/>
    <col min="11010" max="11010" width="9.88671875" style="205" customWidth="1"/>
    <col min="11011" max="11011" width="12.33203125" style="205" customWidth="1"/>
    <col min="11012" max="11012" width="9" style="205" customWidth="1"/>
    <col min="11013" max="11013" width="15" style="205" customWidth="1"/>
    <col min="11014" max="11014" width="10.44140625" style="205" customWidth="1"/>
    <col min="11015" max="11015" width="12.33203125" style="205" customWidth="1"/>
    <col min="11016" max="11016" width="9" style="205" customWidth="1"/>
    <col min="11017" max="11017" width="15" style="205" customWidth="1"/>
    <col min="11018" max="11018" width="10.44140625" style="205" customWidth="1"/>
    <col min="11019" max="11019" width="9.33203125" style="205" customWidth="1"/>
    <col min="11020" max="11022" width="7.88671875" style="205" customWidth="1"/>
    <col min="11023" max="11250" width="7.88671875" style="205"/>
    <col min="11251" max="11251" width="4.44140625" style="205" customWidth="1"/>
    <col min="11252" max="11252" width="28.33203125" style="205" customWidth="1"/>
    <col min="11253" max="11255" width="9" style="205" customWidth="1"/>
    <col min="11256" max="11257" width="10.88671875" style="205" customWidth="1"/>
    <col min="11258" max="11258" width="9.88671875" style="205" customWidth="1"/>
    <col min="11259" max="11259" width="10.88671875" style="205" customWidth="1"/>
    <col min="11260" max="11260" width="9.88671875" style="205" customWidth="1"/>
    <col min="11261" max="11261" width="10.88671875" style="205" customWidth="1"/>
    <col min="11262" max="11262" width="9.88671875" style="205" customWidth="1"/>
    <col min="11263" max="11263" width="10.88671875" style="205" customWidth="1"/>
    <col min="11264" max="11264" width="9.88671875" style="205" customWidth="1"/>
    <col min="11265" max="11265" width="10.88671875" style="205" customWidth="1"/>
    <col min="11266" max="11266" width="9.88671875" style="205" customWidth="1"/>
    <col min="11267" max="11267" width="12.33203125" style="205" customWidth="1"/>
    <col min="11268" max="11268" width="9" style="205" customWidth="1"/>
    <col min="11269" max="11269" width="15" style="205" customWidth="1"/>
    <col min="11270" max="11270" width="10.44140625" style="205" customWidth="1"/>
    <col min="11271" max="11271" width="12.33203125" style="205" customWidth="1"/>
    <col min="11272" max="11272" width="9" style="205" customWidth="1"/>
    <col min="11273" max="11273" width="15" style="205" customWidth="1"/>
    <col min="11274" max="11274" width="10.44140625" style="205" customWidth="1"/>
    <col min="11275" max="11275" width="9.33203125" style="205" customWidth="1"/>
    <col min="11276" max="11278" width="7.88671875" style="205" customWidth="1"/>
    <col min="11279" max="11506" width="7.88671875" style="205"/>
    <col min="11507" max="11507" width="4.44140625" style="205" customWidth="1"/>
    <col min="11508" max="11508" width="28.33203125" style="205" customWidth="1"/>
    <col min="11509" max="11511" width="9" style="205" customWidth="1"/>
    <col min="11512" max="11513" width="10.88671875" style="205" customWidth="1"/>
    <col min="11514" max="11514" width="9.88671875" style="205" customWidth="1"/>
    <col min="11515" max="11515" width="10.88671875" style="205" customWidth="1"/>
    <col min="11516" max="11516" width="9.88671875" style="205" customWidth="1"/>
    <col min="11517" max="11517" width="10.88671875" style="205" customWidth="1"/>
    <col min="11518" max="11518" width="9.88671875" style="205" customWidth="1"/>
    <col min="11519" max="11519" width="10.88671875" style="205" customWidth="1"/>
    <col min="11520" max="11520" width="9.88671875" style="205" customWidth="1"/>
    <col min="11521" max="11521" width="10.88671875" style="205" customWidth="1"/>
    <col min="11522" max="11522" width="9.88671875" style="205" customWidth="1"/>
    <col min="11523" max="11523" width="12.33203125" style="205" customWidth="1"/>
    <col min="11524" max="11524" width="9" style="205" customWidth="1"/>
    <col min="11525" max="11525" width="15" style="205" customWidth="1"/>
    <col min="11526" max="11526" width="10.44140625" style="205" customWidth="1"/>
    <col min="11527" max="11527" width="12.33203125" style="205" customWidth="1"/>
    <col min="11528" max="11528" width="9" style="205" customWidth="1"/>
    <col min="11529" max="11529" width="15" style="205" customWidth="1"/>
    <col min="11530" max="11530" width="10.44140625" style="205" customWidth="1"/>
    <col min="11531" max="11531" width="9.33203125" style="205" customWidth="1"/>
    <col min="11532" max="11534" width="7.88671875" style="205" customWidth="1"/>
    <col min="11535" max="11762" width="7.88671875" style="205"/>
    <col min="11763" max="11763" width="4.44140625" style="205" customWidth="1"/>
    <col min="11764" max="11764" width="28.33203125" style="205" customWidth="1"/>
    <col min="11765" max="11767" width="9" style="205" customWidth="1"/>
    <col min="11768" max="11769" width="10.88671875" style="205" customWidth="1"/>
    <col min="11770" max="11770" width="9.88671875" style="205" customWidth="1"/>
    <col min="11771" max="11771" width="10.88671875" style="205" customWidth="1"/>
    <col min="11772" max="11772" width="9.88671875" style="205" customWidth="1"/>
    <col min="11773" max="11773" width="10.88671875" style="205" customWidth="1"/>
    <col min="11774" max="11774" width="9.88671875" style="205" customWidth="1"/>
    <col min="11775" max="11775" width="10.88671875" style="205" customWidth="1"/>
    <col min="11776" max="11776" width="9.88671875" style="205" customWidth="1"/>
    <col min="11777" max="11777" width="10.88671875" style="205" customWidth="1"/>
    <col min="11778" max="11778" width="9.88671875" style="205" customWidth="1"/>
    <col min="11779" max="11779" width="12.33203125" style="205" customWidth="1"/>
    <col min="11780" max="11780" width="9" style="205" customWidth="1"/>
    <col min="11781" max="11781" width="15" style="205" customWidth="1"/>
    <col min="11782" max="11782" width="10.44140625" style="205" customWidth="1"/>
    <col min="11783" max="11783" width="12.33203125" style="205" customWidth="1"/>
    <col min="11784" max="11784" width="9" style="205" customWidth="1"/>
    <col min="11785" max="11785" width="15" style="205" customWidth="1"/>
    <col min="11786" max="11786" width="10.44140625" style="205" customWidth="1"/>
    <col min="11787" max="11787" width="9.33203125" style="205" customWidth="1"/>
    <col min="11788" max="11790" width="7.88671875" style="205" customWidth="1"/>
    <col min="11791" max="12018" width="7.88671875" style="205"/>
    <col min="12019" max="12019" width="4.44140625" style="205" customWidth="1"/>
    <col min="12020" max="12020" width="28.33203125" style="205" customWidth="1"/>
    <col min="12021" max="12023" width="9" style="205" customWidth="1"/>
    <col min="12024" max="12025" width="10.88671875" style="205" customWidth="1"/>
    <col min="12026" max="12026" width="9.88671875" style="205" customWidth="1"/>
    <col min="12027" max="12027" width="10.88671875" style="205" customWidth="1"/>
    <col min="12028" max="12028" width="9.88671875" style="205" customWidth="1"/>
    <col min="12029" max="12029" width="10.88671875" style="205" customWidth="1"/>
    <col min="12030" max="12030" width="9.88671875" style="205" customWidth="1"/>
    <col min="12031" max="12031" width="10.88671875" style="205" customWidth="1"/>
    <col min="12032" max="12032" width="9.88671875" style="205" customWidth="1"/>
    <col min="12033" max="12033" width="10.88671875" style="205" customWidth="1"/>
    <col min="12034" max="12034" width="9.88671875" style="205" customWidth="1"/>
    <col min="12035" max="12035" width="12.33203125" style="205" customWidth="1"/>
    <col min="12036" max="12036" width="9" style="205" customWidth="1"/>
    <col min="12037" max="12037" width="15" style="205" customWidth="1"/>
    <col min="12038" max="12038" width="10.44140625" style="205" customWidth="1"/>
    <col min="12039" max="12039" width="12.33203125" style="205" customWidth="1"/>
    <col min="12040" max="12040" width="9" style="205" customWidth="1"/>
    <col min="12041" max="12041" width="15" style="205" customWidth="1"/>
    <col min="12042" max="12042" width="10.44140625" style="205" customWidth="1"/>
    <col min="12043" max="12043" width="9.33203125" style="205" customWidth="1"/>
    <col min="12044" max="12046" width="7.88671875" style="205" customWidth="1"/>
    <col min="12047" max="12274" width="7.88671875" style="205"/>
    <col min="12275" max="12275" width="4.44140625" style="205" customWidth="1"/>
    <col min="12276" max="12276" width="28.33203125" style="205" customWidth="1"/>
    <col min="12277" max="12279" width="9" style="205" customWidth="1"/>
    <col min="12280" max="12281" width="10.88671875" style="205" customWidth="1"/>
    <col min="12282" max="12282" width="9.88671875" style="205" customWidth="1"/>
    <col min="12283" max="12283" width="10.88671875" style="205" customWidth="1"/>
    <col min="12284" max="12284" width="9.88671875" style="205" customWidth="1"/>
    <col min="12285" max="12285" width="10.88671875" style="205" customWidth="1"/>
    <col min="12286" max="12286" width="9.88671875" style="205" customWidth="1"/>
    <col min="12287" max="12287" width="10.88671875" style="205" customWidth="1"/>
    <col min="12288" max="12288" width="9.88671875" style="205" customWidth="1"/>
    <col min="12289" max="12289" width="10.88671875" style="205" customWidth="1"/>
    <col min="12290" max="12290" width="9.88671875" style="205" customWidth="1"/>
    <col min="12291" max="12291" width="12.33203125" style="205" customWidth="1"/>
    <col min="12292" max="12292" width="9" style="205" customWidth="1"/>
    <col min="12293" max="12293" width="15" style="205" customWidth="1"/>
    <col min="12294" max="12294" width="10.44140625" style="205" customWidth="1"/>
    <col min="12295" max="12295" width="12.33203125" style="205" customWidth="1"/>
    <col min="12296" max="12296" width="9" style="205" customWidth="1"/>
    <col min="12297" max="12297" width="15" style="205" customWidth="1"/>
    <col min="12298" max="12298" width="10.44140625" style="205" customWidth="1"/>
    <col min="12299" max="12299" width="9.33203125" style="205" customWidth="1"/>
    <col min="12300" max="12302" width="7.88671875" style="205" customWidth="1"/>
    <col min="12303" max="12530" width="7.88671875" style="205"/>
    <col min="12531" max="12531" width="4.44140625" style="205" customWidth="1"/>
    <col min="12532" max="12532" width="28.33203125" style="205" customWidth="1"/>
    <col min="12533" max="12535" width="9" style="205" customWidth="1"/>
    <col min="12536" max="12537" width="10.88671875" style="205" customWidth="1"/>
    <col min="12538" max="12538" width="9.88671875" style="205" customWidth="1"/>
    <col min="12539" max="12539" width="10.88671875" style="205" customWidth="1"/>
    <col min="12540" max="12540" width="9.88671875" style="205" customWidth="1"/>
    <col min="12541" max="12541" width="10.88671875" style="205" customWidth="1"/>
    <col min="12542" max="12542" width="9.88671875" style="205" customWidth="1"/>
    <col min="12543" max="12543" width="10.88671875" style="205" customWidth="1"/>
    <col min="12544" max="12544" width="9.88671875" style="205" customWidth="1"/>
    <col min="12545" max="12545" width="10.88671875" style="205" customWidth="1"/>
    <col min="12546" max="12546" width="9.88671875" style="205" customWidth="1"/>
    <col min="12547" max="12547" width="12.33203125" style="205" customWidth="1"/>
    <col min="12548" max="12548" width="9" style="205" customWidth="1"/>
    <col min="12549" max="12549" width="15" style="205" customWidth="1"/>
    <col min="12550" max="12550" width="10.44140625" style="205" customWidth="1"/>
    <col min="12551" max="12551" width="12.33203125" style="205" customWidth="1"/>
    <col min="12552" max="12552" width="9" style="205" customWidth="1"/>
    <col min="12553" max="12553" width="15" style="205" customWidth="1"/>
    <col min="12554" max="12554" width="10.44140625" style="205" customWidth="1"/>
    <col min="12555" max="12555" width="9.33203125" style="205" customWidth="1"/>
    <col min="12556" max="12558" width="7.88671875" style="205" customWidth="1"/>
    <col min="12559" max="12786" width="7.88671875" style="205"/>
    <col min="12787" max="12787" width="4.44140625" style="205" customWidth="1"/>
    <col min="12788" max="12788" width="28.33203125" style="205" customWidth="1"/>
    <col min="12789" max="12791" width="9" style="205" customWidth="1"/>
    <col min="12792" max="12793" width="10.88671875" style="205" customWidth="1"/>
    <col min="12794" max="12794" width="9.88671875" style="205" customWidth="1"/>
    <col min="12795" max="12795" width="10.88671875" style="205" customWidth="1"/>
    <col min="12796" max="12796" width="9.88671875" style="205" customWidth="1"/>
    <col min="12797" max="12797" width="10.88671875" style="205" customWidth="1"/>
    <col min="12798" max="12798" width="9.88671875" style="205" customWidth="1"/>
    <col min="12799" max="12799" width="10.88671875" style="205" customWidth="1"/>
    <col min="12800" max="12800" width="9.88671875" style="205" customWidth="1"/>
    <col min="12801" max="12801" width="10.88671875" style="205" customWidth="1"/>
    <col min="12802" max="12802" width="9.88671875" style="205" customWidth="1"/>
    <col min="12803" max="12803" width="12.33203125" style="205" customWidth="1"/>
    <col min="12804" max="12804" width="9" style="205" customWidth="1"/>
    <col min="12805" max="12805" width="15" style="205" customWidth="1"/>
    <col min="12806" max="12806" width="10.44140625" style="205" customWidth="1"/>
    <col min="12807" max="12807" width="12.33203125" style="205" customWidth="1"/>
    <col min="12808" max="12808" width="9" style="205" customWidth="1"/>
    <col min="12809" max="12809" width="15" style="205" customWidth="1"/>
    <col min="12810" max="12810" width="10.44140625" style="205" customWidth="1"/>
    <col min="12811" max="12811" width="9.33203125" style="205" customWidth="1"/>
    <col min="12812" max="12814" width="7.88671875" style="205" customWidth="1"/>
    <col min="12815" max="13042" width="7.88671875" style="205"/>
    <col min="13043" max="13043" width="4.44140625" style="205" customWidth="1"/>
    <col min="13044" max="13044" width="28.33203125" style="205" customWidth="1"/>
    <col min="13045" max="13047" width="9" style="205" customWidth="1"/>
    <col min="13048" max="13049" width="10.88671875" style="205" customWidth="1"/>
    <col min="13050" max="13050" width="9.88671875" style="205" customWidth="1"/>
    <col min="13051" max="13051" width="10.88671875" style="205" customWidth="1"/>
    <col min="13052" max="13052" width="9.88671875" style="205" customWidth="1"/>
    <col min="13053" max="13053" width="10.88671875" style="205" customWidth="1"/>
    <col min="13054" max="13054" width="9.88671875" style="205" customWidth="1"/>
    <col min="13055" max="13055" width="10.88671875" style="205" customWidth="1"/>
    <col min="13056" max="13056" width="9.88671875" style="205" customWidth="1"/>
    <col min="13057" max="13057" width="10.88671875" style="205" customWidth="1"/>
    <col min="13058" max="13058" width="9.88671875" style="205" customWidth="1"/>
    <col min="13059" max="13059" width="12.33203125" style="205" customWidth="1"/>
    <col min="13060" max="13060" width="9" style="205" customWidth="1"/>
    <col min="13061" max="13061" width="15" style="205" customWidth="1"/>
    <col min="13062" max="13062" width="10.44140625" style="205" customWidth="1"/>
    <col min="13063" max="13063" width="12.33203125" style="205" customWidth="1"/>
    <col min="13064" max="13064" width="9" style="205" customWidth="1"/>
    <col min="13065" max="13065" width="15" style="205" customWidth="1"/>
    <col min="13066" max="13066" width="10.44140625" style="205" customWidth="1"/>
    <col min="13067" max="13067" width="9.33203125" style="205" customWidth="1"/>
    <col min="13068" max="13070" width="7.88671875" style="205" customWidth="1"/>
    <col min="13071" max="13298" width="7.88671875" style="205"/>
    <col min="13299" max="13299" width="4.44140625" style="205" customWidth="1"/>
    <col min="13300" max="13300" width="28.33203125" style="205" customWidth="1"/>
    <col min="13301" max="13303" width="9" style="205" customWidth="1"/>
    <col min="13304" max="13305" width="10.88671875" style="205" customWidth="1"/>
    <col min="13306" max="13306" width="9.88671875" style="205" customWidth="1"/>
    <col min="13307" max="13307" width="10.88671875" style="205" customWidth="1"/>
    <col min="13308" max="13308" width="9.88671875" style="205" customWidth="1"/>
    <col min="13309" max="13309" width="10.88671875" style="205" customWidth="1"/>
    <col min="13310" max="13310" width="9.88671875" style="205" customWidth="1"/>
    <col min="13311" max="13311" width="10.88671875" style="205" customWidth="1"/>
    <col min="13312" max="13312" width="9.88671875" style="205" customWidth="1"/>
    <col min="13313" max="13313" width="10.88671875" style="205" customWidth="1"/>
    <col min="13314" max="13314" width="9.88671875" style="205" customWidth="1"/>
    <col min="13315" max="13315" width="12.33203125" style="205" customWidth="1"/>
    <col min="13316" max="13316" width="9" style="205" customWidth="1"/>
    <col min="13317" max="13317" width="15" style="205" customWidth="1"/>
    <col min="13318" max="13318" width="10.44140625" style="205" customWidth="1"/>
    <col min="13319" max="13319" width="12.33203125" style="205" customWidth="1"/>
    <col min="13320" max="13320" width="9" style="205" customWidth="1"/>
    <col min="13321" max="13321" width="15" style="205" customWidth="1"/>
    <col min="13322" max="13322" width="10.44140625" style="205" customWidth="1"/>
    <col min="13323" max="13323" width="9.33203125" style="205" customWidth="1"/>
    <col min="13324" max="13326" width="7.88671875" style="205" customWidth="1"/>
    <col min="13327" max="13554" width="7.88671875" style="205"/>
    <col min="13555" max="13555" width="4.44140625" style="205" customWidth="1"/>
    <col min="13556" max="13556" width="28.33203125" style="205" customWidth="1"/>
    <col min="13557" max="13559" width="9" style="205" customWidth="1"/>
    <col min="13560" max="13561" width="10.88671875" style="205" customWidth="1"/>
    <col min="13562" max="13562" width="9.88671875" style="205" customWidth="1"/>
    <col min="13563" max="13563" width="10.88671875" style="205" customWidth="1"/>
    <col min="13564" max="13564" width="9.88671875" style="205" customWidth="1"/>
    <col min="13565" max="13565" width="10.88671875" style="205" customWidth="1"/>
    <col min="13566" max="13566" width="9.88671875" style="205" customWidth="1"/>
    <col min="13567" max="13567" width="10.88671875" style="205" customWidth="1"/>
    <col min="13568" max="13568" width="9.88671875" style="205" customWidth="1"/>
    <col min="13569" max="13569" width="10.88671875" style="205" customWidth="1"/>
    <col min="13570" max="13570" width="9.88671875" style="205" customWidth="1"/>
    <col min="13571" max="13571" width="12.33203125" style="205" customWidth="1"/>
    <col min="13572" max="13572" width="9" style="205" customWidth="1"/>
    <col min="13573" max="13573" width="15" style="205" customWidth="1"/>
    <col min="13574" max="13574" width="10.44140625" style="205" customWidth="1"/>
    <col min="13575" max="13575" width="12.33203125" style="205" customWidth="1"/>
    <col min="13576" max="13576" width="9" style="205" customWidth="1"/>
    <col min="13577" max="13577" width="15" style="205" customWidth="1"/>
    <col min="13578" max="13578" width="10.44140625" style="205" customWidth="1"/>
    <col min="13579" max="13579" width="9.33203125" style="205" customWidth="1"/>
    <col min="13580" max="13582" width="7.88671875" style="205" customWidth="1"/>
    <col min="13583" max="13810" width="7.88671875" style="205"/>
    <col min="13811" max="13811" width="4.44140625" style="205" customWidth="1"/>
    <col min="13812" max="13812" width="28.33203125" style="205" customWidth="1"/>
    <col min="13813" max="13815" width="9" style="205" customWidth="1"/>
    <col min="13816" max="13817" width="10.88671875" style="205" customWidth="1"/>
    <col min="13818" max="13818" width="9.88671875" style="205" customWidth="1"/>
    <col min="13819" max="13819" width="10.88671875" style="205" customWidth="1"/>
    <col min="13820" max="13820" width="9.88671875" style="205" customWidth="1"/>
    <col min="13821" max="13821" width="10.88671875" style="205" customWidth="1"/>
    <col min="13822" max="13822" width="9.88671875" style="205" customWidth="1"/>
    <col min="13823" max="13823" width="10.88671875" style="205" customWidth="1"/>
    <col min="13824" max="13824" width="9.88671875" style="205" customWidth="1"/>
    <col min="13825" max="13825" width="10.88671875" style="205" customWidth="1"/>
    <col min="13826" max="13826" width="9.88671875" style="205" customWidth="1"/>
    <col min="13827" max="13827" width="12.33203125" style="205" customWidth="1"/>
    <col min="13828" max="13828" width="9" style="205" customWidth="1"/>
    <col min="13829" max="13829" width="15" style="205" customWidth="1"/>
    <col min="13830" max="13830" width="10.44140625" style="205" customWidth="1"/>
    <col min="13831" max="13831" width="12.33203125" style="205" customWidth="1"/>
    <col min="13832" max="13832" width="9" style="205" customWidth="1"/>
    <col min="13833" max="13833" width="15" style="205" customWidth="1"/>
    <col min="13834" max="13834" width="10.44140625" style="205" customWidth="1"/>
    <col min="13835" max="13835" width="9.33203125" style="205" customWidth="1"/>
    <col min="13836" max="13838" width="7.88671875" style="205" customWidth="1"/>
    <col min="13839" max="14066" width="7.88671875" style="205"/>
    <col min="14067" max="14067" width="4.44140625" style="205" customWidth="1"/>
    <col min="14068" max="14068" width="28.33203125" style="205" customWidth="1"/>
    <col min="14069" max="14071" width="9" style="205" customWidth="1"/>
    <col min="14072" max="14073" width="10.88671875" style="205" customWidth="1"/>
    <col min="14074" max="14074" width="9.88671875" style="205" customWidth="1"/>
    <col min="14075" max="14075" width="10.88671875" style="205" customWidth="1"/>
    <col min="14076" max="14076" width="9.88671875" style="205" customWidth="1"/>
    <col min="14077" max="14077" width="10.88671875" style="205" customWidth="1"/>
    <col min="14078" max="14078" width="9.88671875" style="205" customWidth="1"/>
    <col min="14079" max="14079" width="10.88671875" style="205" customWidth="1"/>
    <col min="14080" max="14080" width="9.88671875" style="205" customWidth="1"/>
    <col min="14081" max="14081" width="10.88671875" style="205" customWidth="1"/>
    <col min="14082" max="14082" width="9.88671875" style="205" customWidth="1"/>
    <col min="14083" max="14083" width="12.33203125" style="205" customWidth="1"/>
    <col min="14084" max="14084" width="9" style="205" customWidth="1"/>
    <col min="14085" max="14085" width="15" style="205" customWidth="1"/>
    <col min="14086" max="14086" width="10.44140625" style="205" customWidth="1"/>
    <col min="14087" max="14087" width="12.33203125" style="205" customWidth="1"/>
    <col min="14088" max="14088" width="9" style="205" customWidth="1"/>
    <col min="14089" max="14089" width="15" style="205" customWidth="1"/>
    <col min="14090" max="14090" width="10.44140625" style="205" customWidth="1"/>
    <col min="14091" max="14091" width="9.33203125" style="205" customWidth="1"/>
    <col min="14092" max="14094" width="7.88671875" style="205" customWidth="1"/>
    <col min="14095" max="14322" width="7.88671875" style="205"/>
    <col min="14323" max="14323" width="4.44140625" style="205" customWidth="1"/>
    <col min="14324" max="14324" width="28.33203125" style="205" customWidth="1"/>
    <col min="14325" max="14327" width="9" style="205" customWidth="1"/>
    <col min="14328" max="14329" width="10.88671875" style="205" customWidth="1"/>
    <col min="14330" max="14330" width="9.88671875" style="205" customWidth="1"/>
    <col min="14331" max="14331" width="10.88671875" style="205" customWidth="1"/>
    <col min="14332" max="14332" width="9.88671875" style="205" customWidth="1"/>
    <col min="14333" max="14333" width="10.88671875" style="205" customWidth="1"/>
    <col min="14334" max="14334" width="9.88671875" style="205" customWidth="1"/>
    <col min="14335" max="14335" width="10.88671875" style="205" customWidth="1"/>
    <col min="14336" max="14336" width="9.88671875" style="205" customWidth="1"/>
    <col min="14337" max="14337" width="10.88671875" style="205" customWidth="1"/>
    <col min="14338" max="14338" width="9.88671875" style="205" customWidth="1"/>
    <col min="14339" max="14339" width="12.33203125" style="205" customWidth="1"/>
    <col min="14340" max="14340" width="9" style="205" customWidth="1"/>
    <col min="14341" max="14341" width="15" style="205" customWidth="1"/>
    <col min="14342" max="14342" width="10.44140625" style="205" customWidth="1"/>
    <col min="14343" max="14343" width="12.33203125" style="205" customWidth="1"/>
    <col min="14344" max="14344" width="9" style="205" customWidth="1"/>
    <col min="14345" max="14345" width="15" style="205" customWidth="1"/>
    <col min="14346" max="14346" width="10.44140625" style="205" customWidth="1"/>
    <col min="14347" max="14347" width="9.33203125" style="205" customWidth="1"/>
    <col min="14348" max="14350" width="7.88671875" style="205" customWidth="1"/>
    <col min="14351" max="14578" width="7.88671875" style="205"/>
    <col min="14579" max="14579" width="4.44140625" style="205" customWidth="1"/>
    <col min="14580" max="14580" width="28.33203125" style="205" customWidth="1"/>
    <col min="14581" max="14583" width="9" style="205" customWidth="1"/>
    <col min="14584" max="14585" width="10.88671875" style="205" customWidth="1"/>
    <col min="14586" max="14586" width="9.88671875" style="205" customWidth="1"/>
    <col min="14587" max="14587" width="10.88671875" style="205" customWidth="1"/>
    <col min="14588" max="14588" width="9.88671875" style="205" customWidth="1"/>
    <col min="14589" max="14589" width="10.88671875" style="205" customWidth="1"/>
    <col min="14590" max="14590" width="9.88671875" style="205" customWidth="1"/>
    <col min="14591" max="14591" width="10.88671875" style="205" customWidth="1"/>
    <col min="14592" max="14592" width="9.88671875" style="205" customWidth="1"/>
    <col min="14593" max="14593" width="10.88671875" style="205" customWidth="1"/>
    <col min="14594" max="14594" width="9.88671875" style="205" customWidth="1"/>
    <col min="14595" max="14595" width="12.33203125" style="205" customWidth="1"/>
    <col min="14596" max="14596" width="9" style="205" customWidth="1"/>
    <col min="14597" max="14597" width="15" style="205" customWidth="1"/>
    <col min="14598" max="14598" width="10.44140625" style="205" customWidth="1"/>
    <col min="14599" max="14599" width="12.33203125" style="205" customWidth="1"/>
    <col min="14600" max="14600" width="9" style="205" customWidth="1"/>
    <col min="14601" max="14601" width="15" style="205" customWidth="1"/>
    <col min="14602" max="14602" width="10.44140625" style="205" customWidth="1"/>
    <col min="14603" max="14603" width="9.33203125" style="205" customWidth="1"/>
    <col min="14604" max="14606" width="7.88671875" style="205" customWidth="1"/>
    <col min="14607" max="14834" width="7.88671875" style="205"/>
    <col min="14835" max="14835" width="4.44140625" style="205" customWidth="1"/>
    <col min="14836" max="14836" width="28.33203125" style="205" customWidth="1"/>
    <col min="14837" max="14839" width="9" style="205" customWidth="1"/>
    <col min="14840" max="14841" width="10.88671875" style="205" customWidth="1"/>
    <col min="14842" max="14842" width="9.88671875" style="205" customWidth="1"/>
    <col min="14843" max="14843" width="10.88671875" style="205" customWidth="1"/>
    <col min="14844" max="14844" width="9.88671875" style="205" customWidth="1"/>
    <col min="14845" max="14845" width="10.88671875" style="205" customWidth="1"/>
    <col min="14846" max="14846" width="9.88671875" style="205" customWidth="1"/>
    <col min="14847" max="14847" width="10.88671875" style="205" customWidth="1"/>
    <col min="14848" max="14848" width="9.88671875" style="205" customWidth="1"/>
    <col min="14849" max="14849" width="10.88671875" style="205" customWidth="1"/>
    <col min="14850" max="14850" width="9.88671875" style="205" customWidth="1"/>
    <col min="14851" max="14851" width="12.33203125" style="205" customWidth="1"/>
    <col min="14852" max="14852" width="9" style="205" customWidth="1"/>
    <col min="14853" max="14853" width="15" style="205" customWidth="1"/>
    <col min="14854" max="14854" width="10.44140625" style="205" customWidth="1"/>
    <col min="14855" max="14855" width="12.33203125" style="205" customWidth="1"/>
    <col min="14856" max="14856" width="9" style="205" customWidth="1"/>
    <col min="14857" max="14857" width="15" style="205" customWidth="1"/>
    <col min="14858" max="14858" width="10.44140625" style="205" customWidth="1"/>
    <col min="14859" max="14859" width="9.33203125" style="205" customWidth="1"/>
    <col min="14860" max="14862" width="7.88671875" style="205" customWidth="1"/>
    <col min="14863" max="15090" width="7.88671875" style="205"/>
    <col min="15091" max="15091" width="4.44140625" style="205" customWidth="1"/>
    <col min="15092" max="15092" width="28.33203125" style="205" customWidth="1"/>
    <col min="15093" max="15095" width="9" style="205" customWidth="1"/>
    <col min="15096" max="15097" width="10.88671875" style="205" customWidth="1"/>
    <col min="15098" max="15098" width="9.88671875" style="205" customWidth="1"/>
    <col min="15099" max="15099" width="10.88671875" style="205" customWidth="1"/>
    <col min="15100" max="15100" width="9.88671875" style="205" customWidth="1"/>
    <col min="15101" max="15101" width="10.88671875" style="205" customWidth="1"/>
    <col min="15102" max="15102" width="9.88671875" style="205" customWidth="1"/>
    <col min="15103" max="15103" width="10.88671875" style="205" customWidth="1"/>
    <col min="15104" max="15104" width="9.88671875" style="205" customWidth="1"/>
    <col min="15105" max="15105" width="10.88671875" style="205" customWidth="1"/>
    <col min="15106" max="15106" width="9.88671875" style="205" customWidth="1"/>
    <col min="15107" max="15107" width="12.33203125" style="205" customWidth="1"/>
    <col min="15108" max="15108" width="9" style="205" customWidth="1"/>
    <col min="15109" max="15109" width="15" style="205" customWidth="1"/>
    <col min="15110" max="15110" width="10.44140625" style="205" customWidth="1"/>
    <col min="15111" max="15111" width="12.33203125" style="205" customWidth="1"/>
    <col min="15112" max="15112" width="9" style="205" customWidth="1"/>
    <col min="15113" max="15113" width="15" style="205" customWidth="1"/>
    <col min="15114" max="15114" width="10.44140625" style="205" customWidth="1"/>
    <col min="15115" max="15115" width="9.33203125" style="205" customWidth="1"/>
    <col min="15116" max="15118" width="7.88671875" style="205" customWidth="1"/>
    <col min="15119" max="15346" width="7.88671875" style="205"/>
    <col min="15347" max="15347" width="4.44140625" style="205" customWidth="1"/>
    <col min="15348" max="15348" width="28.33203125" style="205" customWidth="1"/>
    <col min="15349" max="15351" width="9" style="205" customWidth="1"/>
    <col min="15352" max="15353" width="10.88671875" style="205" customWidth="1"/>
    <col min="15354" max="15354" width="9.88671875" style="205" customWidth="1"/>
    <col min="15355" max="15355" width="10.88671875" style="205" customWidth="1"/>
    <col min="15356" max="15356" width="9.88671875" style="205" customWidth="1"/>
    <col min="15357" max="15357" width="10.88671875" style="205" customWidth="1"/>
    <col min="15358" max="15358" width="9.88671875" style="205" customWidth="1"/>
    <col min="15359" max="15359" width="10.88671875" style="205" customWidth="1"/>
    <col min="15360" max="15360" width="9.88671875" style="205" customWidth="1"/>
    <col min="15361" max="15361" width="10.88671875" style="205" customWidth="1"/>
    <col min="15362" max="15362" width="9.88671875" style="205" customWidth="1"/>
    <col min="15363" max="15363" width="12.33203125" style="205" customWidth="1"/>
    <col min="15364" max="15364" width="9" style="205" customWidth="1"/>
    <col min="15365" max="15365" width="15" style="205" customWidth="1"/>
    <col min="15366" max="15366" width="10.44140625" style="205" customWidth="1"/>
    <col min="15367" max="15367" width="12.33203125" style="205" customWidth="1"/>
    <col min="15368" max="15368" width="9" style="205" customWidth="1"/>
    <col min="15369" max="15369" width="15" style="205" customWidth="1"/>
    <col min="15370" max="15370" width="10.44140625" style="205" customWidth="1"/>
    <col min="15371" max="15371" width="9.33203125" style="205" customWidth="1"/>
    <col min="15372" max="15374" width="7.88671875" style="205" customWidth="1"/>
    <col min="15375" max="15602" width="7.88671875" style="205"/>
    <col min="15603" max="15603" width="4.44140625" style="205" customWidth="1"/>
    <col min="15604" max="15604" width="28.33203125" style="205" customWidth="1"/>
    <col min="15605" max="15607" width="9" style="205" customWidth="1"/>
    <col min="15608" max="15609" width="10.88671875" style="205" customWidth="1"/>
    <col min="15610" max="15610" width="9.88671875" style="205" customWidth="1"/>
    <col min="15611" max="15611" width="10.88671875" style="205" customWidth="1"/>
    <col min="15612" max="15612" width="9.88671875" style="205" customWidth="1"/>
    <col min="15613" max="15613" width="10.88671875" style="205" customWidth="1"/>
    <col min="15614" max="15614" width="9.88671875" style="205" customWidth="1"/>
    <col min="15615" max="15615" width="10.88671875" style="205" customWidth="1"/>
    <col min="15616" max="15616" width="9.88671875" style="205" customWidth="1"/>
    <col min="15617" max="15617" width="10.88671875" style="205" customWidth="1"/>
    <col min="15618" max="15618" width="9.88671875" style="205" customWidth="1"/>
    <col min="15619" max="15619" width="12.33203125" style="205" customWidth="1"/>
    <col min="15620" max="15620" width="9" style="205" customWidth="1"/>
    <col min="15621" max="15621" width="15" style="205" customWidth="1"/>
    <col min="15622" max="15622" width="10.44140625" style="205" customWidth="1"/>
    <col min="15623" max="15623" width="12.33203125" style="205" customWidth="1"/>
    <col min="15624" max="15624" width="9" style="205" customWidth="1"/>
    <col min="15625" max="15625" width="15" style="205" customWidth="1"/>
    <col min="15626" max="15626" width="10.44140625" style="205" customWidth="1"/>
    <col min="15627" max="15627" width="9.33203125" style="205" customWidth="1"/>
    <col min="15628" max="15630" width="7.88671875" style="205" customWidth="1"/>
    <col min="15631" max="15858" width="7.88671875" style="205"/>
    <col min="15859" max="15859" width="4.44140625" style="205" customWidth="1"/>
    <col min="15860" max="15860" width="28.33203125" style="205" customWidth="1"/>
    <col min="15861" max="15863" width="9" style="205" customWidth="1"/>
    <col min="15864" max="15865" width="10.88671875" style="205" customWidth="1"/>
    <col min="15866" max="15866" width="9.88671875" style="205" customWidth="1"/>
    <col min="15867" max="15867" width="10.88671875" style="205" customWidth="1"/>
    <col min="15868" max="15868" width="9.88671875" style="205" customWidth="1"/>
    <col min="15869" max="15869" width="10.88671875" style="205" customWidth="1"/>
    <col min="15870" max="15870" width="9.88671875" style="205" customWidth="1"/>
    <col min="15871" max="15871" width="10.88671875" style="205" customWidth="1"/>
    <col min="15872" max="15872" width="9.88671875" style="205" customWidth="1"/>
    <col min="15873" max="15873" width="10.88671875" style="205" customWidth="1"/>
    <col min="15874" max="15874" width="9.88671875" style="205" customWidth="1"/>
    <col min="15875" max="15875" width="12.33203125" style="205" customWidth="1"/>
    <col min="15876" max="15876" width="9" style="205" customWidth="1"/>
    <col min="15877" max="15877" width="15" style="205" customWidth="1"/>
    <col min="15878" max="15878" width="10.44140625" style="205" customWidth="1"/>
    <col min="15879" max="15879" width="12.33203125" style="205" customWidth="1"/>
    <col min="15880" max="15880" width="9" style="205" customWidth="1"/>
    <col min="15881" max="15881" width="15" style="205" customWidth="1"/>
    <col min="15882" max="15882" width="10.44140625" style="205" customWidth="1"/>
    <col min="15883" max="15883" width="9.33203125" style="205" customWidth="1"/>
    <col min="15884" max="15886" width="7.88671875" style="205" customWidth="1"/>
    <col min="15887" max="16114" width="7.88671875" style="205"/>
    <col min="16115" max="16115" width="4.44140625" style="205" customWidth="1"/>
    <col min="16116" max="16116" width="28.33203125" style="205" customWidth="1"/>
    <col min="16117" max="16119" width="9" style="205" customWidth="1"/>
    <col min="16120" max="16121" width="10.88671875" style="205" customWidth="1"/>
    <col min="16122" max="16122" width="9.88671875" style="205" customWidth="1"/>
    <col min="16123" max="16123" width="10.88671875" style="205" customWidth="1"/>
    <col min="16124" max="16124" width="9.88671875" style="205" customWidth="1"/>
    <col min="16125" max="16125" width="10.88671875" style="205" customWidth="1"/>
    <col min="16126" max="16126" width="9.88671875" style="205" customWidth="1"/>
    <col min="16127" max="16127" width="10.88671875" style="205" customWidth="1"/>
    <col min="16128" max="16128" width="9.88671875" style="205" customWidth="1"/>
    <col min="16129" max="16129" width="10.88671875" style="205" customWidth="1"/>
    <col min="16130" max="16130" width="9.88671875" style="205" customWidth="1"/>
    <col min="16131" max="16131" width="12.33203125" style="205" customWidth="1"/>
    <col min="16132" max="16132" width="9" style="205" customWidth="1"/>
    <col min="16133" max="16133" width="15" style="205" customWidth="1"/>
    <col min="16134" max="16134" width="10.44140625" style="205" customWidth="1"/>
    <col min="16135" max="16135" width="12.33203125" style="205" customWidth="1"/>
    <col min="16136" max="16136" width="9" style="205" customWidth="1"/>
    <col min="16137" max="16137" width="15" style="205" customWidth="1"/>
    <col min="16138" max="16138" width="10.44140625" style="205" customWidth="1"/>
    <col min="16139" max="16139" width="9.33203125" style="205" customWidth="1"/>
    <col min="16140" max="16142" width="7.88671875" style="205" customWidth="1"/>
    <col min="16143" max="16366" width="7.88671875" style="205"/>
    <col min="16367" max="16384" width="8" style="205" customWidth="1"/>
  </cols>
  <sheetData>
    <row r="1" spans="1:21" s="186" customFormat="1" ht="18.75" customHeight="1">
      <c r="A1" s="932"/>
      <c r="B1" s="932"/>
      <c r="C1" s="310"/>
      <c r="D1" s="310"/>
      <c r="E1" s="310"/>
      <c r="F1" s="310"/>
      <c r="G1" s="310"/>
      <c r="H1" s="310"/>
      <c r="I1" s="310"/>
      <c r="J1" s="310"/>
      <c r="K1" s="310"/>
      <c r="L1" s="310"/>
      <c r="M1" s="310"/>
      <c r="N1" s="310"/>
      <c r="O1" s="310"/>
      <c r="P1" s="933" t="s">
        <v>378</v>
      </c>
      <c r="Q1" s="933"/>
      <c r="R1" s="933"/>
      <c r="S1" s="933"/>
      <c r="T1" s="933"/>
    </row>
    <row r="2" spans="1:21" s="188" customFormat="1" ht="16.5" customHeight="1">
      <c r="A2" s="932"/>
      <c r="B2" s="932"/>
      <c r="C2" s="187"/>
      <c r="D2" s="187"/>
      <c r="E2" s="187"/>
      <c r="F2" s="187"/>
      <c r="G2" s="187"/>
      <c r="H2" s="187"/>
      <c r="I2" s="187"/>
      <c r="J2" s="187"/>
      <c r="K2" s="187"/>
      <c r="L2" s="187"/>
      <c r="M2" s="187"/>
      <c r="N2" s="187"/>
      <c r="O2" s="187"/>
      <c r="P2" s="187"/>
      <c r="Q2" s="187"/>
      <c r="R2" s="187"/>
      <c r="S2" s="187"/>
      <c r="T2" s="242"/>
    </row>
    <row r="3" spans="1:21" s="190" customFormat="1" ht="22.5" customHeight="1">
      <c r="A3" s="934" t="s">
        <v>1009</v>
      </c>
      <c r="B3" s="934"/>
      <c r="C3" s="934"/>
      <c r="D3" s="934"/>
      <c r="E3" s="934"/>
      <c r="F3" s="934"/>
      <c r="G3" s="934"/>
      <c r="H3" s="934"/>
      <c r="I3" s="934"/>
      <c r="J3" s="934"/>
      <c r="K3" s="934"/>
      <c r="L3" s="934"/>
      <c r="M3" s="934"/>
      <c r="N3" s="934"/>
      <c r="O3" s="934"/>
      <c r="P3" s="934"/>
      <c r="Q3" s="934"/>
      <c r="R3" s="934"/>
      <c r="S3" s="934"/>
      <c r="T3" s="934"/>
      <c r="U3" s="189"/>
    </row>
    <row r="4" spans="1:21" s="190" customFormat="1" ht="28.5" customHeight="1">
      <c r="A4" s="935" t="str">
        <f>'15'!A4:G4</f>
        <v>(Kèm theo Nghị quyết số:             /NQ-HĐND ngày         /         /2024 của Hội đồng nhân dân huyện Đăk Glei)</v>
      </c>
      <c r="B4" s="935"/>
      <c r="C4" s="935"/>
      <c r="D4" s="935"/>
      <c r="E4" s="935"/>
      <c r="F4" s="935"/>
      <c r="G4" s="935"/>
      <c r="H4" s="935"/>
      <c r="I4" s="935"/>
      <c r="J4" s="935"/>
      <c r="K4" s="935"/>
      <c r="L4" s="935"/>
      <c r="M4" s="935"/>
      <c r="N4" s="935"/>
      <c r="O4" s="935"/>
      <c r="P4" s="935"/>
      <c r="Q4" s="935"/>
      <c r="R4" s="935"/>
      <c r="S4" s="935"/>
      <c r="T4" s="935"/>
      <c r="U4" s="731"/>
    </row>
    <row r="5" spans="1:21" ht="6.75" customHeight="1">
      <c r="A5" s="205"/>
      <c r="B5" s="352"/>
      <c r="C5" s="352"/>
      <c r="D5" s="352"/>
      <c r="E5" s="352"/>
      <c r="F5" s="352"/>
      <c r="G5" s="352"/>
      <c r="H5" s="352"/>
      <c r="I5" s="352"/>
      <c r="J5" s="352"/>
      <c r="K5" s="352"/>
      <c r="L5" s="352"/>
      <c r="M5" s="352"/>
      <c r="N5" s="352"/>
      <c r="O5" s="352"/>
      <c r="P5" s="352"/>
      <c r="Q5" s="352"/>
      <c r="R5" s="352"/>
      <c r="S5" s="352"/>
    </row>
    <row r="6" spans="1:21" ht="21" customHeight="1">
      <c r="A6" s="307"/>
      <c r="B6" s="307"/>
      <c r="C6" s="307"/>
      <c r="D6" s="307"/>
      <c r="E6" s="308"/>
      <c r="F6" s="307"/>
      <c r="G6" s="309"/>
      <c r="H6" s="309"/>
      <c r="I6" s="309"/>
      <c r="J6" s="309"/>
      <c r="K6" s="309"/>
      <c r="L6" s="309"/>
      <c r="M6" s="309"/>
      <c r="N6" s="309"/>
      <c r="O6" s="309"/>
      <c r="P6" s="309"/>
      <c r="Q6" s="309"/>
      <c r="R6" s="936" t="s">
        <v>0</v>
      </c>
      <c r="S6" s="936"/>
      <c r="T6" s="936"/>
    </row>
    <row r="7" spans="1:21" s="753" customFormat="1" ht="23.25" customHeight="1">
      <c r="A7" s="930" t="s">
        <v>231</v>
      </c>
      <c r="B7" s="930" t="s">
        <v>441</v>
      </c>
      <c r="C7" s="930" t="s">
        <v>394</v>
      </c>
      <c r="D7" s="930" t="s">
        <v>379</v>
      </c>
      <c r="E7" s="930" t="s">
        <v>380</v>
      </c>
      <c r="F7" s="930" t="s">
        <v>381</v>
      </c>
      <c r="G7" s="930"/>
      <c r="H7" s="930"/>
      <c r="I7" s="930"/>
      <c r="J7" s="930" t="s">
        <v>442</v>
      </c>
      <c r="K7" s="930" t="s">
        <v>1001</v>
      </c>
      <c r="L7" s="930"/>
      <c r="M7" s="930"/>
      <c r="N7" s="930" t="s">
        <v>1002</v>
      </c>
      <c r="O7" s="930"/>
      <c r="P7" s="930"/>
      <c r="Q7" s="930" t="s">
        <v>1003</v>
      </c>
      <c r="R7" s="930"/>
      <c r="S7" s="930"/>
      <c r="T7" s="930" t="s">
        <v>395</v>
      </c>
      <c r="U7" s="931"/>
    </row>
    <row r="8" spans="1:21" s="753" customFormat="1" ht="23.25" customHeight="1">
      <c r="A8" s="930"/>
      <c r="B8" s="930"/>
      <c r="C8" s="930"/>
      <c r="D8" s="930"/>
      <c r="E8" s="930"/>
      <c r="F8" s="930" t="s">
        <v>396</v>
      </c>
      <c r="G8" s="930" t="s">
        <v>382</v>
      </c>
      <c r="H8" s="930"/>
      <c r="I8" s="930"/>
      <c r="J8" s="930"/>
      <c r="K8" s="930"/>
      <c r="L8" s="930"/>
      <c r="M8" s="930"/>
      <c r="N8" s="930"/>
      <c r="O8" s="930"/>
      <c r="P8" s="930"/>
      <c r="Q8" s="930"/>
      <c r="R8" s="930"/>
      <c r="S8" s="930"/>
      <c r="T8" s="930"/>
      <c r="U8" s="931"/>
    </row>
    <row r="9" spans="1:21" s="753" customFormat="1" ht="24" customHeight="1">
      <c r="A9" s="930"/>
      <c r="B9" s="930"/>
      <c r="C9" s="930"/>
      <c r="D9" s="930"/>
      <c r="E9" s="930"/>
      <c r="F9" s="930"/>
      <c r="G9" s="930" t="s">
        <v>397</v>
      </c>
      <c r="H9" s="930" t="s">
        <v>443</v>
      </c>
      <c r="I9" s="930"/>
      <c r="J9" s="930"/>
      <c r="K9" s="930" t="s">
        <v>444</v>
      </c>
      <c r="L9" s="930" t="s">
        <v>443</v>
      </c>
      <c r="M9" s="930"/>
      <c r="N9" s="930" t="s">
        <v>444</v>
      </c>
      <c r="O9" s="930" t="s">
        <v>443</v>
      </c>
      <c r="P9" s="930"/>
      <c r="Q9" s="930" t="s">
        <v>72</v>
      </c>
      <c r="R9" s="930" t="s">
        <v>443</v>
      </c>
      <c r="S9" s="930"/>
      <c r="T9" s="930"/>
    </row>
    <row r="10" spans="1:21" s="753" customFormat="1" ht="15.75" customHeight="1">
      <c r="A10" s="930"/>
      <c r="B10" s="930"/>
      <c r="C10" s="930"/>
      <c r="D10" s="930"/>
      <c r="E10" s="930"/>
      <c r="F10" s="930"/>
      <c r="G10" s="930"/>
      <c r="H10" s="930" t="s">
        <v>488</v>
      </c>
      <c r="I10" s="929" t="s">
        <v>489</v>
      </c>
      <c r="J10" s="930"/>
      <c r="K10" s="930"/>
      <c r="L10" s="930" t="s">
        <v>488</v>
      </c>
      <c r="M10" s="929" t="s">
        <v>489</v>
      </c>
      <c r="N10" s="930"/>
      <c r="O10" s="930" t="s">
        <v>488</v>
      </c>
      <c r="P10" s="929" t="s">
        <v>489</v>
      </c>
      <c r="Q10" s="930"/>
      <c r="R10" s="930" t="s">
        <v>488</v>
      </c>
      <c r="S10" s="929" t="s">
        <v>489</v>
      </c>
      <c r="T10" s="930"/>
      <c r="U10" s="355"/>
    </row>
    <row r="11" spans="1:21" s="753" customFormat="1" ht="54" customHeight="1">
      <c r="A11" s="930"/>
      <c r="B11" s="930"/>
      <c r="C11" s="930"/>
      <c r="D11" s="930"/>
      <c r="E11" s="930"/>
      <c r="F11" s="930"/>
      <c r="G11" s="930"/>
      <c r="H11" s="930"/>
      <c r="I11" s="929"/>
      <c r="J11" s="930"/>
      <c r="K11" s="930"/>
      <c r="L11" s="930"/>
      <c r="M11" s="929"/>
      <c r="N11" s="930"/>
      <c r="O11" s="930"/>
      <c r="P11" s="929"/>
      <c r="Q11" s="930"/>
      <c r="R11" s="930"/>
      <c r="S11" s="929"/>
      <c r="T11" s="930"/>
      <c r="U11" s="355"/>
    </row>
    <row r="12" spans="1:21" s="209" customFormat="1" ht="16.5" customHeight="1">
      <c r="A12" s="750" t="s">
        <v>4</v>
      </c>
      <c r="B12" s="750" t="s">
        <v>5</v>
      </c>
      <c r="C12" s="750">
        <v>1</v>
      </c>
      <c r="D12" s="750">
        <v>2</v>
      </c>
      <c r="E12" s="750">
        <v>3</v>
      </c>
      <c r="F12" s="750">
        <v>4</v>
      </c>
      <c r="G12" s="750">
        <v>5</v>
      </c>
      <c r="H12" s="750">
        <v>6</v>
      </c>
      <c r="I12" s="750">
        <v>7</v>
      </c>
      <c r="J12" s="750">
        <v>8</v>
      </c>
      <c r="K12" s="750">
        <v>9</v>
      </c>
      <c r="L12" s="750">
        <v>10</v>
      </c>
      <c r="M12" s="750">
        <v>11</v>
      </c>
      <c r="N12" s="750">
        <v>12</v>
      </c>
      <c r="O12" s="750">
        <v>13</v>
      </c>
      <c r="P12" s="750">
        <v>14</v>
      </c>
      <c r="Q12" s="750">
        <v>15</v>
      </c>
      <c r="R12" s="750">
        <v>16</v>
      </c>
      <c r="S12" s="750">
        <v>17</v>
      </c>
      <c r="T12" s="750">
        <v>18</v>
      </c>
    </row>
    <row r="13" spans="1:21" s="211" customFormat="1" ht="29.25" customHeight="1">
      <c r="A13" s="327"/>
      <c r="B13" s="327" t="s">
        <v>445</v>
      </c>
      <c r="C13" s="327"/>
      <c r="D13" s="327"/>
      <c r="E13" s="327"/>
      <c r="F13" s="327"/>
      <c r="G13" s="732">
        <f>G14+G34</f>
        <v>113100</v>
      </c>
      <c r="H13" s="732">
        <f>H14+H34</f>
        <v>0</v>
      </c>
      <c r="I13" s="732">
        <f>I14+I34</f>
        <v>111600</v>
      </c>
      <c r="J13" s="732">
        <f>J14+J34</f>
        <v>24532</v>
      </c>
      <c r="K13" s="732">
        <f t="shared" ref="K13:M13" si="0">K14+K34</f>
        <v>5842</v>
      </c>
      <c r="L13" s="732">
        <f t="shared" si="0"/>
        <v>0</v>
      </c>
      <c r="M13" s="732">
        <f t="shared" si="0"/>
        <v>4442</v>
      </c>
      <c r="N13" s="732">
        <f t="shared" ref="N13:S13" si="1">N14+N34</f>
        <v>5672</v>
      </c>
      <c r="O13" s="732">
        <f t="shared" si="1"/>
        <v>0</v>
      </c>
      <c r="P13" s="732">
        <f t="shared" si="1"/>
        <v>4172</v>
      </c>
      <c r="Q13" s="732">
        <f t="shared" si="1"/>
        <v>18380</v>
      </c>
      <c r="R13" s="732">
        <f t="shared" si="1"/>
        <v>0</v>
      </c>
      <c r="S13" s="732">
        <f t="shared" si="1"/>
        <v>18380</v>
      </c>
      <c r="T13" s="732"/>
    </row>
    <row r="14" spans="1:21" s="211" customFormat="1" ht="21.95" customHeight="1">
      <c r="A14" s="213" t="s">
        <v>4</v>
      </c>
      <c r="B14" s="212" t="s">
        <v>490</v>
      </c>
      <c r="C14" s="213"/>
      <c r="D14" s="213"/>
      <c r="E14" s="213"/>
      <c r="F14" s="213"/>
      <c r="G14" s="214">
        <f>G15+G21</f>
        <v>106200</v>
      </c>
      <c r="H14" s="214">
        <f>H15+H21</f>
        <v>0</v>
      </c>
      <c r="I14" s="214">
        <f>I15+I21</f>
        <v>106200</v>
      </c>
      <c r="J14" s="214">
        <f>J15+J21</f>
        <v>19532</v>
      </c>
      <c r="K14" s="214">
        <f t="shared" ref="K14:M14" si="2">K15+K21</f>
        <v>1988</v>
      </c>
      <c r="L14" s="214">
        <f t="shared" si="2"/>
        <v>0</v>
      </c>
      <c r="M14" s="214">
        <f t="shared" si="2"/>
        <v>1988</v>
      </c>
      <c r="N14" s="214">
        <f t="shared" ref="N14:S14" si="3">N15+N21</f>
        <v>1988</v>
      </c>
      <c r="O14" s="214">
        <f t="shared" si="3"/>
        <v>0</v>
      </c>
      <c r="P14" s="214">
        <f t="shared" si="3"/>
        <v>1988</v>
      </c>
      <c r="Q14" s="214">
        <f t="shared" si="3"/>
        <v>15510</v>
      </c>
      <c r="R14" s="214">
        <f t="shared" si="3"/>
        <v>0</v>
      </c>
      <c r="S14" s="214">
        <f t="shared" si="3"/>
        <v>15510</v>
      </c>
      <c r="T14" s="214"/>
    </row>
    <row r="15" spans="1:21" s="215" customFormat="1" ht="39.950000000000003" customHeight="1">
      <c r="A15" s="216" t="s">
        <v>8</v>
      </c>
      <c r="B15" s="217" t="s">
        <v>491</v>
      </c>
      <c r="C15" s="218"/>
      <c r="D15" s="218"/>
      <c r="E15" s="218"/>
      <c r="F15" s="218"/>
      <c r="G15" s="219">
        <f t="shared" ref="G15:P15" si="4">G16</f>
        <v>53100</v>
      </c>
      <c r="H15" s="219">
        <f t="shared" si="4"/>
        <v>0</v>
      </c>
      <c r="I15" s="219">
        <f t="shared" si="4"/>
        <v>53100</v>
      </c>
      <c r="J15" s="219">
        <f t="shared" si="4"/>
        <v>8609</v>
      </c>
      <c r="K15" s="219">
        <f t="shared" ref="K15" si="5">K16</f>
        <v>579</v>
      </c>
      <c r="L15" s="219">
        <f t="shared" ref="L15" si="6">L16</f>
        <v>0</v>
      </c>
      <c r="M15" s="219">
        <f t="shared" ref="M15" si="7">M16</f>
        <v>579</v>
      </c>
      <c r="N15" s="219">
        <f t="shared" si="4"/>
        <v>579</v>
      </c>
      <c r="O15" s="219">
        <f t="shared" si="4"/>
        <v>0</v>
      </c>
      <c r="P15" s="219">
        <f t="shared" si="4"/>
        <v>579</v>
      </c>
      <c r="Q15" s="219">
        <f>Q16</f>
        <v>8030</v>
      </c>
      <c r="R15" s="219">
        <f t="shared" ref="R15:S15" si="8">R16</f>
        <v>0</v>
      </c>
      <c r="S15" s="219">
        <f t="shared" si="8"/>
        <v>8030</v>
      </c>
      <c r="T15" s="219"/>
    </row>
    <row r="16" spans="1:21" s="220" customFormat="1" ht="21.95" customHeight="1">
      <c r="A16" s="231">
        <v>1</v>
      </c>
      <c r="B16" s="232" t="s">
        <v>492</v>
      </c>
      <c r="C16" s="218"/>
      <c r="D16" s="297"/>
      <c r="E16" s="218"/>
      <c r="F16" s="733"/>
      <c r="G16" s="233">
        <f t="shared" ref="G16:S18" si="9">G17</f>
        <v>53100</v>
      </c>
      <c r="H16" s="233">
        <f t="shared" si="9"/>
        <v>0</v>
      </c>
      <c r="I16" s="233">
        <f t="shared" si="9"/>
        <v>53100</v>
      </c>
      <c r="J16" s="233">
        <f t="shared" si="9"/>
        <v>8609</v>
      </c>
      <c r="K16" s="233">
        <f t="shared" si="9"/>
        <v>579</v>
      </c>
      <c r="L16" s="233">
        <f t="shared" si="9"/>
        <v>0</v>
      </c>
      <c r="M16" s="233">
        <f t="shared" si="9"/>
        <v>579</v>
      </c>
      <c r="N16" s="233">
        <f t="shared" si="9"/>
        <v>579</v>
      </c>
      <c r="O16" s="233">
        <f t="shared" si="9"/>
        <v>0</v>
      </c>
      <c r="P16" s="233">
        <f t="shared" si="9"/>
        <v>579</v>
      </c>
      <c r="Q16" s="233">
        <f>Q17</f>
        <v>8030</v>
      </c>
      <c r="R16" s="233">
        <f t="shared" si="9"/>
        <v>0</v>
      </c>
      <c r="S16" s="233">
        <f>S17</f>
        <v>8030</v>
      </c>
      <c r="T16" s="210"/>
    </row>
    <row r="17" spans="1:20" s="220" customFormat="1" ht="39.950000000000003" customHeight="1">
      <c r="A17" s="216" t="s">
        <v>401</v>
      </c>
      <c r="B17" s="298" t="s">
        <v>398</v>
      </c>
      <c r="C17" s="218"/>
      <c r="D17" s="218"/>
      <c r="E17" s="218"/>
      <c r="F17" s="218"/>
      <c r="G17" s="233">
        <f t="shared" si="9"/>
        <v>53100</v>
      </c>
      <c r="H17" s="233">
        <f t="shared" si="9"/>
        <v>0</v>
      </c>
      <c r="I17" s="233">
        <f t="shared" si="9"/>
        <v>53100</v>
      </c>
      <c r="J17" s="233">
        <f t="shared" si="9"/>
        <v>8609</v>
      </c>
      <c r="K17" s="233">
        <f t="shared" si="9"/>
        <v>579</v>
      </c>
      <c r="L17" s="233">
        <f t="shared" si="9"/>
        <v>0</v>
      </c>
      <c r="M17" s="233">
        <f t="shared" si="9"/>
        <v>579</v>
      </c>
      <c r="N17" s="233">
        <f t="shared" si="9"/>
        <v>579</v>
      </c>
      <c r="O17" s="233">
        <f t="shared" si="9"/>
        <v>0</v>
      </c>
      <c r="P17" s="233">
        <f t="shared" si="9"/>
        <v>579</v>
      </c>
      <c r="Q17" s="233">
        <f>Q18+Q20</f>
        <v>8030</v>
      </c>
      <c r="R17" s="233">
        <f>R18+R20</f>
        <v>0</v>
      </c>
      <c r="S17" s="233">
        <f>S18+S20</f>
        <v>8030</v>
      </c>
      <c r="T17" s="233"/>
    </row>
    <row r="18" spans="1:20" s="220" customFormat="1" ht="39.950000000000003" customHeight="1">
      <c r="A18" s="221" t="s">
        <v>399</v>
      </c>
      <c r="B18" s="222" t="s">
        <v>988</v>
      </c>
      <c r="C18" s="218"/>
      <c r="D18" s="218"/>
      <c r="E18" s="218"/>
      <c r="F18" s="218"/>
      <c r="G18" s="235">
        <f>G19</f>
        <v>53100</v>
      </c>
      <c r="H18" s="235">
        <f t="shared" si="9"/>
        <v>0</v>
      </c>
      <c r="I18" s="235">
        <f t="shared" si="9"/>
        <v>53100</v>
      </c>
      <c r="J18" s="235">
        <f t="shared" si="9"/>
        <v>8609</v>
      </c>
      <c r="K18" s="235">
        <f t="shared" si="9"/>
        <v>579</v>
      </c>
      <c r="L18" s="235">
        <f t="shared" si="9"/>
        <v>0</v>
      </c>
      <c r="M18" s="235">
        <f t="shared" si="9"/>
        <v>579</v>
      </c>
      <c r="N18" s="235">
        <f t="shared" si="9"/>
        <v>579</v>
      </c>
      <c r="O18" s="235">
        <f t="shared" si="9"/>
        <v>0</v>
      </c>
      <c r="P18" s="235">
        <f t="shared" si="9"/>
        <v>579</v>
      </c>
      <c r="Q18" s="235">
        <f t="shared" si="9"/>
        <v>8030</v>
      </c>
      <c r="R18" s="235">
        <f t="shared" si="9"/>
        <v>0</v>
      </c>
      <c r="S18" s="235">
        <f t="shared" si="9"/>
        <v>8030</v>
      </c>
      <c r="T18" s="233"/>
    </row>
    <row r="19" spans="1:20" s="225" customFormat="1" ht="39.950000000000003" customHeight="1">
      <c r="A19" s="749" t="s">
        <v>12</v>
      </c>
      <c r="B19" s="227" t="s">
        <v>989</v>
      </c>
      <c r="C19" s="228" t="s">
        <v>385</v>
      </c>
      <c r="D19" s="228" t="s">
        <v>1004</v>
      </c>
      <c r="E19" s="228" t="s">
        <v>1005</v>
      </c>
      <c r="F19" s="228" t="s">
        <v>990</v>
      </c>
      <c r="G19" s="303">
        <v>53100</v>
      </c>
      <c r="H19" s="303"/>
      <c r="I19" s="303">
        <v>53100</v>
      </c>
      <c r="J19" s="303">
        <v>8609</v>
      </c>
      <c r="K19" s="303">
        <v>579</v>
      </c>
      <c r="L19" s="303"/>
      <c r="M19" s="303">
        <v>579</v>
      </c>
      <c r="N19" s="229">
        <v>579</v>
      </c>
      <c r="O19" s="229"/>
      <c r="P19" s="229">
        <v>579</v>
      </c>
      <c r="Q19" s="229">
        <v>8030</v>
      </c>
      <c r="R19" s="229"/>
      <c r="S19" s="229">
        <v>8030</v>
      </c>
      <c r="T19" s="207"/>
    </row>
    <row r="20" spans="1:20" s="220" customFormat="1" ht="21.95" customHeight="1">
      <c r="A20" s="221" t="s">
        <v>400</v>
      </c>
      <c r="B20" s="222" t="s">
        <v>493</v>
      </c>
      <c r="C20" s="228"/>
      <c r="D20" s="228"/>
      <c r="E20" s="228"/>
      <c r="F20" s="228"/>
      <c r="G20" s="206"/>
      <c r="H20" s="206"/>
      <c r="I20" s="206"/>
      <c r="J20" s="206"/>
      <c r="K20" s="206"/>
      <c r="L20" s="206"/>
      <c r="M20" s="206"/>
      <c r="N20" s="206"/>
      <c r="O20" s="206"/>
      <c r="P20" s="206"/>
      <c r="Q20" s="235"/>
      <c r="R20" s="235"/>
      <c r="S20" s="235"/>
      <c r="T20" s="206"/>
    </row>
    <row r="21" spans="1:20" s="220" customFormat="1" ht="21.95" customHeight="1">
      <c r="A21" s="216" t="s">
        <v>17</v>
      </c>
      <c r="B21" s="232" t="s">
        <v>258</v>
      </c>
      <c r="C21" s="218"/>
      <c r="D21" s="218"/>
      <c r="E21" s="218"/>
      <c r="F21" s="734"/>
      <c r="G21" s="304">
        <f t="shared" ref="G21:S21" si="10">G22+G32+G33</f>
        <v>53100</v>
      </c>
      <c r="H21" s="304">
        <f t="shared" si="10"/>
        <v>0</v>
      </c>
      <c r="I21" s="304">
        <f t="shared" si="10"/>
        <v>53100</v>
      </c>
      <c r="J21" s="304">
        <f t="shared" si="10"/>
        <v>10923</v>
      </c>
      <c r="K21" s="304">
        <f t="shared" si="10"/>
        <v>1409</v>
      </c>
      <c r="L21" s="304">
        <f t="shared" si="10"/>
        <v>0</v>
      </c>
      <c r="M21" s="304">
        <f t="shared" si="10"/>
        <v>1409</v>
      </c>
      <c r="N21" s="304">
        <f t="shared" si="10"/>
        <v>1409</v>
      </c>
      <c r="O21" s="304">
        <f t="shared" si="10"/>
        <v>0</v>
      </c>
      <c r="P21" s="304">
        <f t="shared" si="10"/>
        <v>1409</v>
      </c>
      <c r="Q21" s="304">
        <f t="shared" si="10"/>
        <v>7480</v>
      </c>
      <c r="R21" s="304">
        <f t="shared" si="10"/>
        <v>0</v>
      </c>
      <c r="S21" s="304">
        <f t="shared" si="10"/>
        <v>7480</v>
      </c>
      <c r="T21" s="305"/>
    </row>
    <row r="22" spans="1:20" ht="39.950000000000003" customHeight="1">
      <c r="A22" s="216" t="s">
        <v>494</v>
      </c>
      <c r="B22" s="299" t="s">
        <v>402</v>
      </c>
      <c r="C22" s="218"/>
      <c r="D22" s="218"/>
      <c r="E22" s="218"/>
      <c r="F22" s="218"/>
      <c r="G22" s="233">
        <f t="shared" ref="G22:S22" si="11">G23+G29+G30</f>
        <v>53100</v>
      </c>
      <c r="H22" s="233">
        <f t="shared" si="11"/>
        <v>0</v>
      </c>
      <c r="I22" s="233">
        <f t="shared" si="11"/>
        <v>53100</v>
      </c>
      <c r="J22" s="233">
        <f t="shared" si="11"/>
        <v>10923</v>
      </c>
      <c r="K22" s="233">
        <f t="shared" si="11"/>
        <v>1409</v>
      </c>
      <c r="L22" s="233">
        <f t="shared" si="11"/>
        <v>0</v>
      </c>
      <c r="M22" s="233">
        <f t="shared" si="11"/>
        <v>1409</v>
      </c>
      <c r="N22" s="233">
        <f t="shared" si="11"/>
        <v>1409</v>
      </c>
      <c r="O22" s="233">
        <f t="shared" si="11"/>
        <v>0</v>
      </c>
      <c r="P22" s="233">
        <f t="shared" si="11"/>
        <v>1409</v>
      </c>
      <c r="Q22" s="233">
        <f t="shared" si="11"/>
        <v>880</v>
      </c>
      <c r="R22" s="233">
        <f t="shared" si="11"/>
        <v>0</v>
      </c>
      <c r="S22" s="233">
        <f t="shared" si="11"/>
        <v>880</v>
      </c>
      <c r="T22" s="790" t="s">
        <v>401</v>
      </c>
    </row>
    <row r="23" spans="1:20" s="220" customFormat="1" ht="21.95" customHeight="1">
      <c r="A23" s="216" t="s">
        <v>87</v>
      </c>
      <c r="B23" s="232" t="s">
        <v>492</v>
      </c>
      <c r="C23" s="218"/>
      <c r="D23" s="218"/>
      <c r="E23" s="218"/>
      <c r="F23" s="218"/>
      <c r="G23" s="233">
        <f t="shared" ref="G23:P24" si="12">G24</f>
        <v>53100</v>
      </c>
      <c r="H23" s="233">
        <f t="shared" si="12"/>
        <v>0</v>
      </c>
      <c r="I23" s="233">
        <f t="shared" si="12"/>
        <v>53100</v>
      </c>
      <c r="J23" s="233">
        <f t="shared" si="12"/>
        <v>10923</v>
      </c>
      <c r="K23" s="233">
        <f t="shared" si="12"/>
        <v>1409</v>
      </c>
      <c r="L23" s="233">
        <f t="shared" si="12"/>
        <v>0</v>
      </c>
      <c r="M23" s="233">
        <f t="shared" si="12"/>
        <v>1409</v>
      </c>
      <c r="N23" s="233">
        <f t="shared" si="12"/>
        <v>1409</v>
      </c>
      <c r="O23" s="233">
        <f t="shared" si="12"/>
        <v>0</v>
      </c>
      <c r="P23" s="233">
        <f t="shared" si="12"/>
        <v>1409</v>
      </c>
      <c r="Q23" s="233">
        <f>Q24</f>
        <v>680</v>
      </c>
      <c r="R23" s="233">
        <f t="shared" ref="R23:S24" si="13">R24</f>
        <v>0</v>
      </c>
      <c r="S23" s="233">
        <f t="shared" si="13"/>
        <v>680</v>
      </c>
      <c r="T23" s="233"/>
    </row>
    <row r="24" spans="1:20" s="220" customFormat="1" ht="21.95" customHeight="1">
      <c r="A24" s="216" t="s">
        <v>399</v>
      </c>
      <c r="B24" s="232" t="s">
        <v>383</v>
      </c>
      <c r="C24" s="218"/>
      <c r="D24" s="218"/>
      <c r="E24" s="218"/>
      <c r="F24" s="218"/>
      <c r="G24" s="233">
        <f t="shared" si="12"/>
        <v>53100</v>
      </c>
      <c r="H24" s="233">
        <f t="shared" si="12"/>
        <v>0</v>
      </c>
      <c r="I24" s="233">
        <f t="shared" si="12"/>
        <v>53100</v>
      </c>
      <c r="J24" s="233">
        <f t="shared" si="12"/>
        <v>10923</v>
      </c>
      <c r="K24" s="233">
        <f t="shared" si="12"/>
        <v>1409</v>
      </c>
      <c r="L24" s="233">
        <f t="shared" si="12"/>
        <v>0</v>
      </c>
      <c r="M24" s="233">
        <f t="shared" si="12"/>
        <v>1409</v>
      </c>
      <c r="N24" s="233">
        <f t="shared" si="12"/>
        <v>1409</v>
      </c>
      <c r="O24" s="233">
        <f t="shared" si="12"/>
        <v>0</v>
      </c>
      <c r="P24" s="233">
        <f t="shared" si="12"/>
        <v>1409</v>
      </c>
      <c r="Q24" s="233">
        <f>Q25</f>
        <v>680</v>
      </c>
      <c r="R24" s="233">
        <f t="shared" si="13"/>
        <v>0</v>
      </c>
      <c r="S24" s="233">
        <f t="shared" si="13"/>
        <v>680</v>
      </c>
      <c r="T24" s="233"/>
    </row>
    <row r="25" spans="1:20" ht="39.950000000000003" customHeight="1">
      <c r="A25" s="221" t="s">
        <v>399</v>
      </c>
      <c r="B25" s="222" t="s">
        <v>991</v>
      </c>
      <c r="C25" s="218"/>
      <c r="D25" s="218"/>
      <c r="E25" s="218"/>
      <c r="F25" s="218"/>
      <c r="G25" s="233">
        <f t="shared" ref="G25:P25" si="14">G27</f>
        <v>53100</v>
      </c>
      <c r="H25" s="233">
        <f t="shared" si="14"/>
        <v>0</v>
      </c>
      <c r="I25" s="233">
        <f t="shared" si="14"/>
        <v>53100</v>
      </c>
      <c r="J25" s="233">
        <f t="shared" si="14"/>
        <v>10923</v>
      </c>
      <c r="K25" s="233">
        <f t="shared" si="14"/>
        <v>1409</v>
      </c>
      <c r="L25" s="233">
        <f t="shared" si="14"/>
        <v>0</v>
      </c>
      <c r="M25" s="233">
        <f t="shared" si="14"/>
        <v>1409</v>
      </c>
      <c r="N25" s="233">
        <f t="shared" si="14"/>
        <v>1409</v>
      </c>
      <c r="O25" s="233">
        <f t="shared" si="14"/>
        <v>0</v>
      </c>
      <c r="P25" s="233">
        <f t="shared" si="14"/>
        <v>1409</v>
      </c>
      <c r="Q25" s="233">
        <f>Q27</f>
        <v>680</v>
      </c>
      <c r="R25" s="233"/>
      <c r="S25" s="233">
        <f>S27</f>
        <v>680</v>
      </c>
      <c r="T25" s="233"/>
    </row>
    <row r="26" spans="1:20" s="220" customFormat="1" ht="39.950000000000003" customHeight="1">
      <c r="A26" s="221" t="s">
        <v>401</v>
      </c>
      <c r="B26" s="306" t="s">
        <v>398</v>
      </c>
      <c r="C26" s="218"/>
      <c r="D26" s="218"/>
      <c r="E26" s="218"/>
      <c r="F26" s="218"/>
      <c r="G26" s="233">
        <f t="shared" ref="G26:P26" si="15">G27</f>
        <v>53100</v>
      </c>
      <c r="H26" s="233">
        <f t="shared" si="15"/>
        <v>0</v>
      </c>
      <c r="I26" s="233">
        <f t="shared" si="15"/>
        <v>53100</v>
      </c>
      <c r="J26" s="233">
        <f t="shared" si="15"/>
        <v>10923</v>
      </c>
      <c r="K26" s="233">
        <f t="shared" si="15"/>
        <v>1409</v>
      </c>
      <c r="L26" s="233">
        <f t="shared" si="15"/>
        <v>0</v>
      </c>
      <c r="M26" s="233">
        <f t="shared" si="15"/>
        <v>1409</v>
      </c>
      <c r="N26" s="233">
        <f t="shared" si="15"/>
        <v>1409</v>
      </c>
      <c r="O26" s="233">
        <f t="shared" si="15"/>
        <v>0</v>
      </c>
      <c r="P26" s="233">
        <f t="shared" si="15"/>
        <v>1409</v>
      </c>
      <c r="Q26" s="233">
        <f>Q27</f>
        <v>680</v>
      </c>
      <c r="R26" s="233"/>
      <c r="S26" s="233">
        <f>S27</f>
        <v>680</v>
      </c>
      <c r="T26" s="233"/>
    </row>
    <row r="27" spans="1:20" s="220" customFormat="1" ht="39.950000000000003" customHeight="1">
      <c r="A27" s="226"/>
      <c r="B27" s="227" t="s">
        <v>989</v>
      </c>
      <c r="C27" s="228" t="s">
        <v>385</v>
      </c>
      <c r="D27" s="228" t="s">
        <v>1004</v>
      </c>
      <c r="E27" s="228" t="s">
        <v>1005</v>
      </c>
      <c r="F27" s="228" t="s">
        <v>990</v>
      </c>
      <c r="G27" s="303">
        <v>53100</v>
      </c>
      <c r="H27" s="303"/>
      <c r="I27" s="303">
        <v>53100</v>
      </c>
      <c r="J27" s="303">
        <v>10923</v>
      </c>
      <c r="K27" s="303">
        <v>1409</v>
      </c>
      <c r="L27" s="303"/>
      <c r="M27" s="303">
        <v>1409</v>
      </c>
      <c r="N27" s="229">
        <v>1409</v>
      </c>
      <c r="O27" s="229"/>
      <c r="P27" s="229">
        <v>1409</v>
      </c>
      <c r="Q27" s="229">
        <v>680</v>
      </c>
      <c r="R27" s="229"/>
      <c r="S27" s="229">
        <v>680</v>
      </c>
      <c r="T27" s="208"/>
    </row>
    <row r="28" spans="1:20" s="220" customFormat="1" ht="21.95" customHeight="1">
      <c r="A28" s="221" t="s">
        <v>400</v>
      </c>
      <c r="B28" s="222" t="s">
        <v>958</v>
      </c>
      <c r="C28" s="223"/>
      <c r="D28" s="223"/>
      <c r="E28" s="223"/>
      <c r="F28" s="223"/>
      <c r="G28" s="735"/>
      <c r="H28" s="735"/>
      <c r="I28" s="735"/>
      <c r="J28" s="735"/>
      <c r="K28" s="735"/>
      <c r="L28" s="735"/>
      <c r="M28" s="735"/>
      <c r="N28" s="224"/>
      <c r="O28" s="224"/>
      <c r="P28" s="224"/>
      <c r="Q28" s="224"/>
      <c r="R28" s="224"/>
      <c r="S28" s="224"/>
      <c r="T28" s="230"/>
    </row>
    <row r="29" spans="1:20" s="225" customFormat="1" ht="21.95" customHeight="1">
      <c r="A29" s="216" t="s">
        <v>88</v>
      </c>
      <c r="B29" s="232" t="s">
        <v>403</v>
      </c>
      <c r="C29" s="218"/>
      <c r="D29" s="218"/>
      <c r="E29" s="218"/>
      <c r="F29" s="218"/>
      <c r="G29" s="233"/>
      <c r="H29" s="233"/>
      <c r="I29" s="219"/>
      <c r="J29" s="219"/>
      <c r="K29" s="219"/>
      <c r="L29" s="219"/>
      <c r="M29" s="219"/>
      <c r="N29" s="219"/>
      <c r="O29" s="219"/>
      <c r="P29" s="219"/>
      <c r="Q29" s="219">
        <v>100</v>
      </c>
      <c r="R29" s="210"/>
      <c r="S29" s="219">
        <f>Q29</f>
        <v>100</v>
      </c>
      <c r="T29" s="219"/>
    </row>
    <row r="30" spans="1:20" ht="21.95" customHeight="1">
      <c r="A30" s="216" t="s">
        <v>89</v>
      </c>
      <c r="B30" s="232" t="s">
        <v>131</v>
      </c>
      <c r="C30" s="218"/>
      <c r="D30" s="218"/>
      <c r="E30" s="218"/>
      <c r="F30" s="218"/>
      <c r="G30" s="233"/>
      <c r="H30" s="233"/>
      <c r="I30" s="219"/>
      <c r="J30" s="219"/>
      <c r="K30" s="219"/>
      <c r="L30" s="219"/>
      <c r="M30" s="219"/>
      <c r="N30" s="219"/>
      <c r="O30" s="219"/>
      <c r="P30" s="219"/>
      <c r="Q30" s="219">
        <f>Q31</f>
        <v>100</v>
      </c>
      <c r="R30" s="210"/>
      <c r="S30" s="219">
        <f>S31</f>
        <v>100</v>
      </c>
      <c r="T30" s="219"/>
    </row>
    <row r="31" spans="1:20" ht="39.950000000000003" customHeight="1">
      <c r="A31" s="749" t="s">
        <v>12</v>
      </c>
      <c r="B31" s="227" t="s">
        <v>1008</v>
      </c>
      <c r="C31" s="228"/>
      <c r="D31" s="228"/>
      <c r="E31" s="228"/>
      <c r="F31" s="228"/>
      <c r="G31" s="206"/>
      <c r="H31" s="206"/>
      <c r="I31" s="229"/>
      <c r="J31" s="229"/>
      <c r="K31" s="229"/>
      <c r="L31" s="229"/>
      <c r="M31" s="229"/>
      <c r="N31" s="229"/>
      <c r="O31" s="229"/>
      <c r="P31" s="229"/>
      <c r="Q31" s="736">
        <v>100</v>
      </c>
      <c r="R31" s="208"/>
      <c r="S31" s="229">
        <v>100</v>
      </c>
      <c r="T31" s="229"/>
    </row>
    <row r="32" spans="1:20" s="225" customFormat="1" ht="69.95" customHeight="1">
      <c r="A32" s="216" t="s">
        <v>495</v>
      </c>
      <c r="B32" s="232" t="s">
        <v>447</v>
      </c>
      <c r="C32" s="218"/>
      <c r="D32" s="218"/>
      <c r="E32" s="218"/>
      <c r="F32" s="218"/>
      <c r="G32" s="233"/>
      <c r="H32" s="233"/>
      <c r="I32" s="219"/>
      <c r="J32" s="219"/>
      <c r="K32" s="219"/>
      <c r="L32" s="219"/>
      <c r="M32" s="219"/>
      <c r="N32" s="219"/>
      <c r="O32" s="219"/>
      <c r="P32" s="219"/>
      <c r="Q32" s="219">
        <v>1500</v>
      </c>
      <c r="R32" s="210"/>
      <c r="S32" s="219">
        <v>1500</v>
      </c>
      <c r="T32" s="210" t="s">
        <v>404</v>
      </c>
    </row>
    <row r="33" spans="1:20" ht="135" customHeight="1">
      <c r="A33" s="216" t="s">
        <v>496</v>
      </c>
      <c r="B33" s="232" t="s">
        <v>992</v>
      </c>
      <c r="C33" s="228"/>
      <c r="D33" s="228"/>
      <c r="E33" s="228"/>
      <c r="F33" s="228"/>
      <c r="G33" s="206"/>
      <c r="H33" s="206"/>
      <c r="I33" s="229"/>
      <c r="J33" s="229"/>
      <c r="K33" s="229"/>
      <c r="L33" s="229"/>
      <c r="M33" s="229"/>
      <c r="N33" s="229"/>
      <c r="O33" s="229"/>
      <c r="P33" s="229"/>
      <c r="Q33" s="219">
        <v>5100</v>
      </c>
      <c r="R33" s="210"/>
      <c r="S33" s="219">
        <v>5100</v>
      </c>
      <c r="T33" s="208" t="s">
        <v>404</v>
      </c>
    </row>
    <row r="34" spans="1:20" s="220" customFormat="1" ht="21.95" customHeight="1">
      <c r="A34" s="216" t="s">
        <v>5</v>
      </c>
      <c r="B34" s="232" t="s">
        <v>497</v>
      </c>
      <c r="C34" s="228"/>
      <c r="D34" s="228"/>
      <c r="E34" s="228"/>
      <c r="F34" s="228"/>
      <c r="G34" s="219">
        <f t="shared" ref="G34:P34" si="16">G35</f>
        <v>6900</v>
      </c>
      <c r="H34" s="219">
        <f t="shared" si="16"/>
        <v>0</v>
      </c>
      <c r="I34" s="219">
        <f t="shared" si="16"/>
        <v>5400</v>
      </c>
      <c r="J34" s="219">
        <f t="shared" si="16"/>
        <v>5000</v>
      </c>
      <c r="K34" s="219">
        <f t="shared" si="16"/>
        <v>3854</v>
      </c>
      <c r="L34" s="219">
        <f t="shared" si="16"/>
        <v>0</v>
      </c>
      <c r="M34" s="219">
        <f t="shared" si="16"/>
        <v>2454</v>
      </c>
      <c r="N34" s="219">
        <f t="shared" si="16"/>
        <v>3684</v>
      </c>
      <c r="O34" s="219">
        <f t="shared" si="16"/>
        <v>0</v>
      </c>
      <c r="P34" s="219">
        <f t="shared" si="16"/>
        <v>2184</v>
      </c>
      <c r="Q34" s="219">
        <f>Q35</f>
        <v>2870</v>
      </c>
      <c r="R34" s="219">
        <f t="shared" ref="R34:S34" si="17">R35</f>
        <v>0</v>
      </c>
      <c r="S34" s="219">
        <f t="shared" si="17"/>
        <v>2870</v>
      </c>
      <c r="T34" s="229"/>
    </row>
    <row r="35" spans="1:20" s="220" customFormat="1" ht="39.950000000000003" customHeight="1">
      <c r="A35" s="216" t="s">
        <v>8</v>
      </c>
      <c r="B35" s="299" t="s">
        <v>446</v>
      </c>
      <c r="C35" s="218"/>
      <c r="D35" s="218"/>
      <c r="E35" s="218"/>
      <c r="F35" s="213"/>
      <c r="G35" s="219">
        <f t="shared" ref="G35:P35" si="18">G36+G45</f>
        <v>6900</v>
      </c>
      <c r="H35" s="219">
        <f t="shared" si="18"/>
        <v>0</v>
      </c>
      <c r="I35" s="219">
        <f t="shared" si="18"/>
        <v>5400</v>
      </c>
      <c r="J35" s="219">
        <f t="shared" si="18"/>
        <v>5000</v>
      </c>
      <c r="K35" s="219">
        <f t="shared" si="18"/>
        <v>3854</v>
      </c>
      <c r="L35" s="219">
        <f t="shared" si="18"/>
        <v>0</v>
      </c>
      <c r="M35" s="219">
        <f t="shared" si="18"/>
        <v>2454</v>
      </c>
      <c r="N35" s="219">
        <f t="shared" si="18"/>
        <v>3684</v>
      </c>
      <c r="O35" s="219">
        <f t="shared" si="18"/>
        <v>0</v>
      </c>
      <c r="P35" s="219">
        <f t="shared" si="18"/>
        <v>2184</v>
      </c>
      <c r="Q35" s="219">
        <f>Q36+Q45</f>
        <v>2870</v>
      </c>
      <c r="R35" s="219">
        <f t="shared" ref="R35:S35" si="19">R36+R45</f>
        <v>0</v>
      </c>
      <c r="S35" s="219">
        <f t="shared" si="19"/>
        <v>2870</v>
      </c>
      <c r="T35" s="219"/>
    </row>
    <row r="36" spans="1:20" s="220" customFormat="1" ht="21.95" customHeight="1">
      <c r="A36" s="216" t="s">
        <v>87</v>
      </c>
      <c r="B36" s="299" t="s">
        <v>492</v>
      </c>
      <c r="C36" s="218"/>
      <c r="D36" s="218"/>
      <c r="E36" s="218"/>
      <c r="F36" s="213"/>
      <c r="G36" s="219">
        <f t="shared" ref="G36:P36" si="20">G37</f>
        <v>6900</v>
      </c>
      <c r="H36" s="219">
        <f t="shared" si="20"/>
        <v>0</v>
      </c>
      <c r="I36" s="219">
        <f t="shared" si="20"/>
        <v>5400</v>
      </c>
      <c r="J36" s="219">
        <f t="shared" si="20"/>
        <v>5000</v>
      </c>
      <c r="K36" s="219">
        <f t="shared" si="20"/>
        <v>3854</v>
      </c>
      <c r="L36" s="219">
        <f t="shared" si="20"/>
        <v>0</v>
      </c>
      <c r="M36" s="219">
        <f t="shared" si="20"/>
        <v>2454</v>
      </c>
      <c r="N36" s="219">
        <f t="shared" si="20"/>
        <v>3684</v>
      </c>
      <c r="O36" s="219">
        <f t="shared" si="20"/>
        <v>0</v>
      </c>
      <c r="P36" s="219">
        <f t="shared" si="20"/>
        <v>2184</v>
      </c>
      <c r="Q36" s="219">
        <f>Q37</f>
        <v>2770</v>
      </c>
      <c r="R36" s="219">
        <f t="shared" ref="R36:S36" si="21">R37</f>
        <v>0</v>
      </c>
      <c r="S36" s="219">
        <f t="shared" si="21"/>
        <v>2770</v>
      </c>
      <c r="T36" s="219"/>
    </row>
    <row r="37" spans="1:20" ht="21.95" customHeight="1">
      <c r="A37" s="221" t="s">
        <v>401</v>
      </c>
      <c r="B37" s="300" t="s">
        <v>56</v>
      </c>
      <c r="C37" s="223"/>
      <c r="D37" s="223"/>
      <c r="E37" s="223"/>
      <c r="F37" s="234"/>
      <c r="G37" s="224">
        <f t="shared" ref="G37:P37" si="22">G38+G41+G43</f>
        <v>6900</v>
      </c>
      <c r="H37" s="224">
        <f t="shared" si="22"/>
        <v>0</v>
      </c>
      <c r="I37" s="224">
        <f t="shared" si="22"/>
        <v>5400</v>
      </c>
      <c r="J37" s="224">
        <f t="shared" si="22"/>
        <v>5000</v>
      </c>
      <c r="K37" s="224">
        <f t="shared" si="22"/>
        <v>3854</v>
      </c>
      <c r="L37" s="224">
        <f t="shared" si="22"/>
        <v>0</v>
      </c>
      <c r="M37" s="224">
        <f t="shared" si="22"/>
        <v>2454</v>
      </c>
      <c r="N37" s="224">
        <f t="shared" si="22"/>
        <v>3684</v>
      </c>
      <c r="O37" s="224">
        <f t="shared" si="22"/>
        <v>0</v>
      </c>
      <c r="P37" s="224">
        <f t="shared" si="22"/>
        <v>2184</v>
      </c>
      <c r="Q37" s="224">
        <f>Q38+Q41+Q43</f>
        <v>2770</v>
      </c>
      <c r="R37" s="224">
        <f t="shared" ref="R37:S37" si="23">R38+R41+R43</f>
        <v>0</v>
      </c>
      <c r="S37" s="224">
        <f t="shared" si="23"/>
        <v>2770</v>
      </c>
      <c r="T37" s="224"/>
    </row>
    <row r="38" spans="1:20" s="225" customFormat="1" ht="39.950000000000003" customHeight="1">
      <c r="A38" s="221" t="s">
        <v>399</v>
      </c>
      <c r="B38" s="222" t="s">
        <v>993</v>
      </c>
      <c r="C38" s="223"/>
      <c r="D38" s="223"/>
      <c r="E38" s="223"/>
      <c r="F38" s="234"/>
      <c r="G38" s="224">
        <f t="shared" ref="G38:P38" si="24">SUM(G39:G40)</f>
        <v>2500</v>
      </c>
      <c r="H38" s="224">
        <f t="shared" si="24"/>
        <v>0</v>
      </c>
      <c r="I38" s="224">
        <f t="shared" si="24"/>
        <v>2500</v>
      </c>
      <c r="J38" s="224">
        <f t="shared" si="24"/>
        <v>2500</v>
      </c>
      <c r="K38" s="224">
        <f t="shared" si="24"/>
        <v>2454</v>
      </c>
      <c r="L38" s="224">
        <f t="shared" si="24"/>
        <v>0</v>
      </c>
      <c r="M38" s="224">
        <f t="shared" si="24"/>
        <v>2454</v>
      </c>
      <c r="N38" s="224">
        <f t="shared" si="24"/>
        <v>2184</v>
      </c>
      <c r="O38" s="224">
        <f t="shared" si="24"/>
        <v>0</v>
      </c>
      <c r="P38" s="224">
        <f t="shared" si="24"/>
        <v>2184</v>
      </c>
      <c r="Q38" s="224">
        <f>SUM(Q39:Q40)</f>
        <v>270</v>
      </c>
      <c r="R38" s="224">
        <f t="shared" ref="R38:S38" si="25">SUM(R39:R40)</f>
        <v>0</v>
      </c>
      <c r="S38" s="224">
        <f t="shared" si="25"/>
        <v>270</v>
      </c>
      <c r="T38" s="224"/>
    </row>
    <row r="39" spans="1:20" s="220" customFormat="1" ht="39.950000000000003" customHeight="1">
      <c r="A39" s="737" t="s">
        <v>12</v>
      </c>
      <c r="B39" s="311" t="s">
        <v>994</v>
      </c>
      <c r="C39" s="312" t="s">
        <v>109</v>
      </c>
      <c r="D39" s="313" t="s">
        <v>384</v>
      </c>
      <c r="E39" s="228" t="s">
        <v>498</v>
      </c>
      <c r="F39" s="228" t="s">
        <v>995</v>
      </c>
      <c r="G39" s="229">
        <v>1900</v>
      </c>
      <c r="H39" s="229"/>
      <c r="I39" s="229">
        <v>1900</v>
      </c>
      <c r="J39" s="229">
        <v>1900</v>
      </c>
      <c r="K39" s="229">
        <v>1875</v>
      </c>
      <c r="L39" s="229"/>
      <c r="M39" s="229">
        <v>1875</v>
      </c>
      <c r="N39" s="229">
        <v>1660</v>
      </c>
      <c r="O39" s="229"/>
      <c r="P39" s="229">
        <v>1660</v>
      </c>
      <c r="Q39" s="229">
        <v>215</v>
      </c>
      <c r="R39" s="229"/>
      <c r="S39" s="229">
        <v>215</v>
      </c>
      <c r="T39" s="208"/>
    </row>
    <row r="40" spans="1:20" s="220" customFormat="1" ht="39.950000000000003" customHeight="1">
      <c r="A40" s="737" t="s">
        <v>12</v>
      </c>
      <c r="B40" s="311" t="s">
        <v>479</v>
      </c>
      <c r="C40" s="312" t="s">
        <v>109</v>
      </c>
      <c r="D40" s="313" t="s">
        <v>384</v>
      </c>
      <c r="E40" s="228" t="s">
        <v>498</v>
      </c>
      <c r="F40" s="228" t="s">
        <v>996</v>
      </c>
      <c r="G40" s="229">
        <v>600</v>
      </c>
      <c r="H40" s="229"/>
      <c r="I40" s="229">
        <v>600</v>
      </c>
      <c r="J40" s="229">
        <v>600</v>
      </c>
      <c r="K40" s="229">
        <v>579</v>
      </c>
      <c r="L40" s="229"/>
      <c r="M40" s="229">
        <v>579</v>
      </c>
      <c r="N40" s="229">
        <v>524</v>
      </c>
      <c r="O40" s="229"/>
      <c r="P40" s="229">
        <v>524</v>
      </c>
      <c r="Q40" s="229">
        <v>55</v>
      </c>
      <c r="R40" s="229"/>
      <c r="S40" s="229">
        <v>55</v>
      </c>
      <c r="T40" s="208"/>
    </row>
    <row r="41" spans="1:20" s="220" customFormat="1" ht="39.950000000000003" customHeight="1">
      <c r="A41" s="221" t="s">
        <v>400</v>
      </c>
      <c r="B41" s="222" t="s">
        <v>997</v>
      </c>
      <c r="C41" s="312"/>
      <c r="D41" s="313"/>
      <c r="E41" s="228"/>
      <c r="F41" s="228"/>
      <c r="G41" s="224">
        <f t="shared" ref="G41:P41" si="26">G42</f>
        <v>3400</v>
      </c>
      <c r="H41" s="224">
        <f t="shared" si="26"/>
        <v>0</v>
      </c>
      <c r="I41" s="224">
        <f t="shared" si="26"/>
        <v>1900</v>
      </c>
      <c r="J41" s="224">
        <f t="shared" si="26"/>
        <v>1500</v>
      </c>
      <c r="K41" s="224">
        <f t="shared" si="26"/>
        <v>1400</v>
      </c>
      <c r="L41" s="224">
        <f t="shared" si="26"/>
        <v>0</v>
      </c>
      <c r="M41" s="224">
        <f t="shared" si="26"/>
        <v>0</v>
      </c>
      <c r="N41" s="224">
        <f t="shared" si="26"/>
        <v>1500</v>
      </c>
      <c r="O41" s="224">
        <f t="shared" si="26"/>
        <v>0</v>
      </c>
      <c r="P41" s="224">
        <f t="shared" si="26"/>
        <v>0</v>
      </c>
      <c r="Q41" s="224">
        <f>Q42</f>
        <v>1500</v>
      </c>
      <c r="R41" s="224">
        <f t="shared" ref="R41:S41" si="27">R42</f>
        <v>0</v>
      </c>
      <c r="S41" s="224">
        <f t="shared" si="27"/>
        <v>1500</v>
      </c>
      <c r="T41" s="208"/>
    </row>
    <row r="42" spans="1:20" s="220" customFormat="1" ht="39.950000000000003" customHeight="1">
      <c r="A42" s="769" t="s">
        <v>12</v>
      </c>
      <c r="B42" s="311" t="s">
        <v>998</v>
      </c>
      <c r="C42" s="312" t="s">
        <v>106</v>
      </c>
      <c r="D42" s="313" t="s">
        <v>384</v>
      </c>
      <c r="E42" s="228" t="s">
        <v>1006</v>
      </c>
      <c r="F42" s="228" t="s">
        <v>999</v>
      </c>
      <c r="G42" s="229">
        <v>3400</v>
      </c>
      <c r="H42" s="229"/>
      <c r="I42" s="229">
        <v>1900</v>
      </c>
      <c r="J42" s="229">
        <v>1500</v>
      </c>
      <c r="K42" s="229">
        <v>1400</v>
      </c>
      <c r="L42" s="229"/>
      <c r="M42" s="229">
        <v>0</v>
      </c>
      <c r="N42" s="229">
        <v>1500</v>
      </c>
      <c r="O42" s="229"/>
      <c r="P42" s="229">
        <v>0</v>
      </c>
      <c r="Q42" s="229">
        <v>1500</v>
      </c>
      <c r="R42" s="229"/>
      <c r="S42" s="229">
        <v>1500</v>
      </c>
      <c r="T42" s="208"/>
    </row>
    <row r="43" spans="1:20" s="225" customFormat="1" ht="21.95" customHeight="1">
      <c r="A43" s="770" t="s">
        <v>1007</v>
      </c>
      <c r="B43" s="300" t="s">
        <v>493</v>
      </c>
      <c r="C43" s="301"/>
      <c r="D43" s="302"/>
      <c r="E43" s="223"/>
      <c r="F43" s="223"/>
      <c r="G43" s="224">
        <f t="shared" ref="G43:P43" si="28">G44</f>
        <v>1000</v>
      </c>
      <c r="H43" s="224">
        <f t="shared" si="28"/>
        <v>0</v>
      </c>
      <c r="I43" s="224">
        <f t="shared" si="28"/>
        <v>1000</v>
      </c>
      <c r="J43" s="224">
        <f t="shared" si="28"/>
        <v>1000</v>
      </c>
      <c r="K43" s="224">
        <f t="shared" si="28"/>
        <v>0</v>
      </c>
      <c r="L43" s="224">
        <f t="shared" si="28"/>
        <v>0</v>
      </c>
      <c r="M43" s="224">
        <f t="shared" si="28"/>
        <v>0</v>
      </c>
      <c r="N43" s="224">
        <f t="shared" si="28"/>
        <v>0</v>
      </c>
      <c r="O43" s="224">
        <f t="shared" si="28"/>
        <v>0</v>
      </c>
      <c r="P43" s="224">
        <f t="shared" si="28"/>
        <v>0</v>
      </c>
      <c r="Q43" s="224">
        <f>Q44</f>
        <v>1000</v>
      </c>
      <c r="R43" s="224">
        <f t="shared" ref="R43:S43" si="29">R44</f>
        <v>0</v>
      </c>
      <c r="S43" s="224">
        <f t="shared" si="29"/>
        <v>1000</v>
      </c>
      <c r="T43" s="230"/>
    </row>
    <row r="44" spans="1:20" s="220" customFormat="1" ht="39.950000000000003" customHeight="1">
      <c r="A44" s="769" t="s">
        <v>12</v>
      </c>
      <c r="B44" s="311" t="s">
        <v>204</v>
      </c>
      <c r="C44" s="312" t="s">
        <v>104</v>
      </c>
      <c r="D44" s="313" t="s">
        <v>384</v>
      </c>
      <c r="E44" s="228">
        <v>2025</v>
      </c>
      <c r="F44" s="228" t="s">
        <v>405</v>
      </c>
      <c r="G44" s="229">
        <v>1000</v>
      </c>
      <c r="H44" s="229"/>
      <c r="I44" s="229">
        <v>1000</v>
      </c>
      <c r="J44" s="229">
        <v>1000</v>
      </c>
      <c r="K44" s="229">
        <v>0</v>
      </c>
      <c r="L44" s="229"/>
      <c r="M44" s="229">
        <v>0</v>
      </c>
      <c r="N44" s="229">
        <v>0</v>
      </c>
      <c r="O44" s="229"/>
      <c r="P44" s="229">
        <v>0</v>
      </c>
      <c r="Q44" s="229">
        <v>1000</v>
      </c>
      <c r="R44" s="229"/>
      <c r="S44" s="229">
        <v>1000</v>
      </c>
      <c r="T44" s="208"/>
    </row>
    <row r="45" spans="1:20" ht="21.95" customHeight="1">
      <c r="A45" s="738">
        <v>2</v>
      </c>
      <c r="B45" s="739" t="s">
        <v>1000</v>
      </c>
      <c r="C45" s="740"/>
      <c r="D45" s="740"/>
      <c r="E45" s="738"/>
      <c r="F45" s="741"/>
      <c r="G45" s="742"/>
      <c r="H45" s="742"/>
      <c r="I45" s="742"/>
      <c r="J45" s="742"/>
      <c r="K45" s="742"/>
      <c r="L45" s="742"/>
      <c r="M45" s="742"/>
      <c r="N45" s="742"/>
      <c r="O45" s="742"/>
      <c r="P45" s="742"/>
      <c r="Q45" s="742">
        <v>100</v>
      </c>
      <c r="R45" s="742"/>
      <c r="S45" s="742">
        <v>100</v>
      </c>
      <c r="T45" s="743"/>
    </row>
    <row r="46" spans="1:20" s="220" customFormat="1" ht="9" customHeight="1">
      <c r="A46" s="237"/>
      <c r="B46" s="928"/>
      <c r="C46" s="928"/>
      <c r="D46" s="928"/>
      <c r="E46" s="928"/>
      <c r="F46" s="928"/>
      <c r="G46" s="928"/>
      <c r="H46" s="928"/>
      <c r="I46" s="928"/>
      <c r="J46" s="928"/>
      <c r="K46" s="928"/>
      <c r="L46" s="928"/>
      <c r="M46" s="928"/>
      <c r="N46" s="928"/>
      <c r="O46" s="928"/>
      <c r="P46" s="928"/>
      <c r="Q46" s="928"/>
      <c r="R46" s="928"/>
      <c r="S46" s="928"/>
      <c r="T46" s="928"/>
    </row>
    <row r="47" spans="1:20" ht="16.5" customHeight="1">
      <c r="B47" s="928" t="s">
        <v>954</v>
      </c>
      <c r="C47" s="928"/>
      <c r="D47" s="928"/>
      <c r="E47" s="928"/>
      <c r="F47" s="928"/>
      <c r="G47" s="928"/>
      <c r="H47" s="928"/>
      <c r="I47" s="928"/>
      <c r="J47" s="928"/>
      <c r="K47" s="928"/>
      <c r="L47" s="928"/>
      <c r="M47" s="928"/>
      <c r="N47" s="928"/>
      <c r="O47" s="928"/>
      <c r="P47" s="928"/>
      <c r="Q47" s="928"/>
      <c r="R47" s="928"/>
      <c r="S47" s="928"/>
      <c r="T47" s="928"/>
    </row>
    <row r="48" spans="1:20" ht="16.5" customHeight="1">
      <c r="A48" s="236"/>
      <c r="B48" s="928" t="s">
        <v>1010</v>
      </c>
      <c r="C48" s="928"/>
      <c r="D48" s="928"/>
      <c r="E48" s="928"/>
      <c r="F48" s="928"/>
      <c r="G48" s="928"/>
      <c r="H48" s="928"/>
      <c r="I48" s="928"/>
      <c r="J48" s="928"/>
      <c r="K48" s="928"/>
      <c r="L48" s="928"/>
      <c r="M48" s="928"/>
      <c r="N48" s="928"/>
      <c r="O48" s="928"/>
      <c r="P48" s="928"/>
      <c r="Q48" s="928"/>
      <c r="R48" s="928"/>
      <c r="S48" s="928"/>
      <c r="T48" s="928"/>
    </row>
    <row r="49" spans="1:20">
      <c r="A49" s="205"/>
      <c r="B49" s="205"/>
      <c r="C49" s="205"/>
      <c r="D49" s="205"/>
      <c r="E49" s="237"/>
      <c r="F49" s="205"/>
      <c r="G49" s="209"/>
      <c r="H49" s="209"/>
      <c r="I49" s="209"/>
      <c r="J49" s="209"/>
      <c r="K49" s="209"/>
      <c r="L49" s="209"/>
      <c r="M49" s="209"/>
      <c r="N49" s="209"/>
      <c r="O49" s="209"/>
      <c r="P49" s="209"/>
      <c r="Q49" s="209"/>
      <c r="R49" s="209"/>
      <c r="S49" s="209"/>
      <c r="T49" s="238"/>
    </row>
    <row r="50" spans="1:20">
      <c r="A50" s="205"/>
      <c r="B50" s="205"/>
      <c r="C50" s="205"/>
      <c r="D50" s="205"/>
      <c r="E50" s="237"/>
      <c r="F50" s="205"/>
      <c r="G50" s="209"/>
      <c r="H50" s="209"/>
      <c r="I50" s="209"/>
      <c r="J50" s="209"/>
      <c r="K50" s="209"/>
      <c r="L50" s="209"/>
      <c r="M50" s="209"/>
      <c r="N50" s="209"/>
      <c r="O50" s="209"/>
      <c r="P50" s="209"/>
      <c r="Q50" s="209"/>
      <c r="R50" s="209"/>
      <c r="S50" s="209"/>
      <c r="T50" s="238"/>
    </row>
    <row r="51" spans="1:20">
      <c r="A51" s="205"/>
      <c r="B51" s="205"/>
      <c r="C51" s="205"/>
      <c r="D51" s="205"/>
      <c r="E51" s="237"/>
      <c r="F51" s="205"/>
      <c r="G51" s="209"/>
      <c r="H51" s="209"/>
      <c r="I51" s="209"/>
      <c r="J51" s="209"/>
      <c r="K51" s="209"/>
      <c r="L51" s="209"/>
      <c r="M51" s="209"/>
      <c r="N51" s="209"/>
      <c r="O51" s="209"/>
      <c r="P51" s="209"/>
      <c r="Q51" s="209"/>
      <c r="R51" s="209"/>
      <c r="S51" s="238"/>
    </row>
    <row r="52" spans="1:20">
      <c r="A52" s="205"/>
      <c r="B52" s="205"/>
      <c r="C52" s="205"/>
      <c r="D52" s="205"/>
      <c r="E52" s="237"/>
      <c r="F52" s="205"/>
      <c r="G52" s="209"/>
      <c r="H52" s="209"/>
      <c r="I52" s="209"/>
      <c r="J52" s="209"/>
      <c r="K52" s="209"/>
      <c r="L52" s="209"/>
      <c r="M52" s="209"/>
      <c r="N52" s="209"/>
      <c r="O52" s="209"/>
      <c r="P52" s="209"/>
      <c r="Q52" s="209"/>
      <c r="R52" s="209"/>
      <c r="S52" s="238"/>
    </row>
    <row r="53" spans="1:20">
      <c r="A53" s="205"/>
      <c r="B53" s="205"/>
      <c r="C53" s="205"/>
      <c r="D53" s="205"/>
      <c r="E53" s="237"/>
      <c r="F53" s="205"/>
      <c r="G53" s="209"/>
      <c r="H53" s="209"/>
      <c r="I53" s="209"/>
      <c r="J53" s="209"/>
      <c r="K53" s="209"/>
      <c r="L53" s="209"/>
      <c r="M53" s="209"/>
      <c r="N53" s="209"/>
      <c r="O53" s="209"/>
      <c r="P53" s="209"/>
      <c r="Q53" s="209"/>
      <c r="R53" s="209"/>
      <c r="S53" s="238"/>
    </row>
    <row r="54" spans="1:20">
      <c r="A54" s="205"/>
      <c r="B54" s="205"/>
      <c r="C54" s="205"/>
      <c r="D54" s="205"/>
      <c r="E54" s="237"/>
      <c r="F54" s="205"/>
      <c r="G54" s="209"/>
      <c r="H54" s="209"/>
      <c r="I54" s="209"/>
      <c r="J54" s="209"/>
      <c r="K54" s="209"/>
      <c r="L54" s="209"/>
      <c r="M54" s="209"/>
      <c r="N54" s="209"/>
      <c r="O54" s="209"/>
      <c r="P54" s="209"/>
      <c r="Q54" s="209"/>
      <c r="R54" s="209"/>
      <c r="S54" s="238"/>
    </row>
    <row r="55" spans="1:20">
      <c r="A55" s="205"/>
      <c r="B55" s="205"/>
      <c r="C55" s="205"/>
      <c r="D55" s="205"/>
      <c r="E55" s="237"/>
      <c r="F55" s="205"/>
      <c r="G55" s="205"/>
      <c r="H55" s="205"/>
      <c r="I55" s="205"/>
      <c r="J55" s="205"/>
      <c r="K55" s="205"/>
      <c r="L55" s="205"/>
      <c r="M55" s="205"/>
      <c r="N55" s="205"/>
      <c r="O55" s="205"/>
      <c r="P55" s="205"/>
      <c r="Q55" s="205"/>
      <c r="R55" s="205"/>
    </row>
    <row r="56" spans="1:20">
      <c r="A56" s="205"/>
      <c r="B56" s="205"/>
      <c r="C56" s="205"/>
      <c r="D56" s="205"/>
      <c r="E56" s="237"/>
      <c r="F56" s="205"/>
      <c r="G56" s="205"/>
      <c r="H56" s="205"/>
      <c r="I56" s="205"/>
      <c r="J56" s="205"/>
      <c r="K56" s="205"/>
      <c r="L56" s="205"/>
      <c r="M56" s="205"/>
      <c r="N56" s="205"/>
      <c r="O56" s="205"/>
      <c r="P56" s="205"/>
      <c r="Q56" s="205"/>
      <c r="R56" s="205"/>
    </row>
    <row r="57" spans="1:20">
      <c r="A57" s="205"/>
      <c r="B57" s="205"/>
      <c r="C57" s="205"/>
      <c r="D57" s="205"/>
      <c r="E57" s="237"/>
      <c r="F57" s="205"/>
      <c r="G57" s="205"/>
      <c r="H57" s="205"/>
      <c r="I57" s="205"/>
      <c r="J57" s="205"/>
      <c r="K57" s="205"/>
      <c r="L57" s="205"/>
      <c r="M57" s="205"/>
      <c r="N57" s="205"/>
      <c r="O57" s="205"/>
      <c r="P57" s="205"/>
      <c r="Q57" s="205"/>
      <c r="R57" s="205"/>
    </row>
    <row r="58" spans="1:20">
      <c r="A58" s="205"/>
      <c r="B58" s="205"/>
      <c r="C58" s="205"/>
      <c r="D58" s="205"/>
      <c r="E58" s="237"/>
      <c r="F58" s="205"/>
      <c r="G58" s="205"/>
      <c r="H58" s="205"/>
      <c r="I58" s="205"/>
      <c r="J58" s="205"/>
      <c r="K58" s="205"/>
      <c r="L58" s="205"/>
      <c r="M58" s="205"/>
      <c r="N58" s="205"/>
      <c r="O58" s="205"/>
      <c r="P58" s="205"/>
      <c r="Q58" s="205"/>
      <c r="R58" s="205"/>
    </row>
    <row r="59" spans="1:20">
      <c r="A59" s="205"/>
      <c r="B59" s="205"/>
      <c r="C59" s="205"/>
      <c r="D59" s="205"/>
      <c r="E59" s="237"/>
      <c r="F59" s="205"/>
      <c r="G59" s="205"/>
      <c r="H59" s="205"/>
      <c r="I59" s="205"/>
      <c r="J59" s="205"/>
      <c r="K59" s="205"/>
      <c r="L59" s="205"/>
      <c r="M59" s="205"/>
      <c r="N59" s="205"/>
      <c r="O59" s="205"/>
      <c r="P59" s="205"/>
      <c r="Q59" s="205"/>
      <c r="R59" s="205"/>
    </row>
    <row r="60" spans="1:20">
      <c r="A60" s="205"/>
      <c r="B60" s="205"/>
      <c r="C60" s="205"/>
      <c r="D60" s="205"/>
      <c r="E60" s="237"/>
      <c r="F60" s="205"/>
      <c r="G60" s="205"/>
      <c r="H60" s="205"/>
      <c r="I60" s="205"/>
      <c r="J60" s="205"/>
      <c r="K60" s="205"/>
      <c r="L60" s="205"/>
      <c r="M60" s="205"/>
      <c r="N60" s="205"/>
      <c r="O60" s="205"/>
      <c r="P60" s="205"/>
      <c r="Q60" s="205"/>
      <c r="R60" s="205"/>
    </row>
    <row r="61" spans="1:20">
      <c r="A61" s="205"/>
      <c r="B61" s="205"/>
      <c r="C61" s="205"/>
      <c r="D61" s="205"/>
      <c r="E61" s="237"/>
      <c r="F61" s="205"/>
      <c r="G61" s="205"/>
      <c r="H61" s="205"/>
      <c r="I61" s="205"/>
      <c r="J61" s="205"/>
      <c r="K61" s="205"/>
      <c r="L61" s="205"/>
      <c r="M61" s="205"/>
      <c r="N61" s="205"/>
      <c r="O61" s="205"/>
      <c r="P61" s="205"/>
      <c r="Q61" s="205"/>
      <c r="R61" s="205"/>
      <c r="S61" s="205"/>
    </row>
    <row r="62" spans="1:20">
      <c r="A62" s="205"/>
      <c r="B62" s="205"/>
      <c r="C62" s="205"/>
      <c r="D62" s="205"/>
      <c r="E62" s="237"/>
      <c r="F62" s="205"/>
      <c r="G62" s="205"/>
      <c r="H62" s="205"/>
      <c r="I62" s="205"/>
      <c r="J62" s="205"/>
      <c r="K62" s="205"/>
      <c r="L62" s="205"/>
      <c r="M62" s="205"/>
      <c r="N62" s="205"/>
      <c r="O62" s="205"/>
      <c r="P62" s="205"/>
      <c r="Q62" s="205"/>
      <c r="R62" s="205"/>
      <c r="S62" s="205"/>
    </row>
    <row r="63" spans="1:20">
      <c r="A63" s="205"/>
      <c r="B63" s="205"/>
      <c r="C63" s="205"/>
      <c r="D63" s="205"/>
      <c r="E63" s="237"/>
      <c r="F63" s="205"/>
      <c r="G63" s="205"/>
      <c r="H63" s="205"/>
      <c r="I63" s="205"/>
      <c r="J63" s="205"/>
      <c r="K63" s="205"/>
      <c r="L63" s="205"/>
      <c r="M63" s="205"/>
      <c r="N63" s="205"/>
      <c r="O63" s="205"/>
      <c r="P63" s="205"/>
      <c r="Q63" s="205"/>
      <c r="R63" s="205"/>
      <c r="S63" s="205"/>
    </row>
    <row r="64" spans="1:20">
      <c r="A64" s="205"/>
      <c r="B64" s="205"/>
      <c r="C64" s="205"/>
      <c r="D64" s="205"/>
      <c r="E64" s="237"/>
      <c r="F64" s="205"/>
      <c r="G64" s="205"/>
      <c r="H64" s="205"/>
      <c r="I64" s="205"/>
      <c r="J64" s="205"/>
      <c r="K64" s="205"/>
      <c r="L64" s="205"/>
      <c r="M64" s="205"/>
      <c r="N64" s="205"/>
      <c r="O64" s="205"/>
      <c r="P64" s="205"/>
      <c r="Q64" s="205"/>
      <c r="R64" s="205"/>
      <c r="S64" s="205"/>
    </row>
    <row r="65" spans="1:19">
      <c r="A65" s="205"/>
      <c r="B65" s="205"/>
      <c r="C65" s="205"/>
      <c r="D65" s="205"/>
      <c r="E65" s="237"/>
      <c r="F65" s="205"/>
      <c r="G65" s="205"/>
      <c r="H65" s="205"/>
      <c r="I65" s="205"/>
      <c r="J65" s="205"/>
      <c r="K65" s="205"/>
      <c r="L65" s="205"/>
      <c r="M65" s="205"/>
      <c r="N65" s="205"/>
      <c r="O65" s="205"/>
      <c r="P65" s="205"/>
      <c r="Q65" s="205"/>
      <c r="R65" s="205"/>
      <c r="S65" s="205"/>
    </row>
    <row r="66" spans="1:19">
      <c r="A66" s="205"/>
      <c r="B66" s="205"/>
      <c r="C66" s="205"/>
      <c r="D66" s="205"/>
      <c r="E66" s="237"/>
      <c r="F66" s="205"/>
      <c r="G66" s="205"/>
      <c r="H66" s="205"/>
      <c r="I66" s="205"/>
      <c r="J66" s="205"/>
      <c r="K66" s="205"/>
      <c r="L66" s="205"/>
      <c r="M66" s="205"/>
      <c r="N66" s="205"/>
      <c r="O66" s="205"/>
      <c r="P66" s="205"/>
      <c r="Q66" s="205"/>
      <c r="R66" s="205"/>
      <c r="S66" s="205"/>
    </row>
    <row r="67" spans="1:19">
      <c r="A67" s="205"/>
      <c r="B67" s="205"/>
      <c r="C67" s="205"/>
      <c r="D67" s="205"/>
      <c r="E67" s="237"/>
      <c r="F67" s="205"/>
      <c r="G67" s="205"/>
      <c r="H67" s="205"/>
      <c r="I67" s="205"/>
      <c r="J67" s="205"/>
      <c r="K67" s="205"/>
      <c r="L67" s="205"/>
      <c r="M67" s="205"/>
      <c r="N67" s="205"/>
      <c r="O67" s="205"/>
      <c r="P67" s="205"/>
      <c r="Q67" s="205"/>
      <c r="R67" s="205"/>
      <c r="S67" s="205"/>
    </row>
    <row r="68" spans="1:19">
      <c r="A68" s="205"/>
      <c r="B68" s="205"/>
      <c r="C68" s="205"/>
      <c r="D68" s="205"/>
      <c r="E68" s="237"/>
      <c r="F68" s="205"/>
      <c r="G68" s="205"/>
      <c r="H68" s="205"/>
      <c r="I68" s="205"/>
      <c r="J68" s="205"/>
      <c r="K68" s="205"/>
      <c r="L68" s="205"/>
      <c r="M68" s="205"/>
      <c r="N68" s="205"/>
      <c r="O68" s="205"/>
      <c r="P68" s="205"/>
      <c r="Q68" s="205"/>
      <c r="R68" s="205"/>
      <c r="S68" s="205"/>
    </row>
    <row r="69" spans="1:19">
      <c r="A69" s="205"/>
      <c r="B69" s="205"/>
      <c r="C69" s="205"/>
      <c r="D69" s="205"/>
      <c r="E69" s="237"/>
      <c r="F69" s="205"/>
      <c r="G69" s="205"/>
      <c r="H69" s="205"/>
      <c r="I69" s="205"/>
      <c r="J69" s="205"/>
      <c r="K69" s="205"/>
      <c r="L69" s="205"/>
      <c r="M69" s="205"/>
      <c r="N69" s="205"/>
      <c r="O69" s="205"/>
      <c r="P69" s="205"/>
      <c r="Q69" s="205"/>
      <c r="R69" s="205"/>
      <c r="S69" s="205"/>
    </row>
    <row r="70" spans="1:19">
      <c r="A70" s="205"/>
      <c r="B70" s="205"/>
      <c r="C70" s="205"/>
      <c r="D70" s="205"/>
      <c r="E70" s="237"/>
      <c r="F70" s="205"/>
      <c r="G70" s="205"/>
      <c r="H70" s="205"/>
      <c r="I70" s="205"/>
      <c r="J70" s="205"/>
      <c r="K70" s="205"/>
      <c r="L70" s="205"/>
      <c r="M70" s="205"/>
      <c r="N70" s="205"/>
      <c r="O70" s="205"/>
      <c r="P70" s="205"/>
      <c r="Q70" s="205"/>
      <c r="R70" s="205"/>
      <c r="S70" s="205"/>
    </row>
    <row r="71" spans="1:19">
      <c r="A71" s="205"/>
      <c r="B71" s="205"/>
      <c r="C71" s="205"/>
      <c r="D71" s="205"/>
      <c r="E71" s="237"/>
      <c r="F71" s="205"/>
      <c r="G71" s="205"/>
      <c r="H71" s="205"/>
      <c r="I71" s="205"/>
      <c r="J71" s="205"/>
      <c r="K71" s="205"/>
      <c r="L71" s="205"/>
      <c r="M71" s="205"/>
      <c r="N71" s="205"/>
      <c r="O71" s="205"/>
      <c r="P71" s="205"/>
      <c r="Q71" s="205"/>
      <c r="R71" s="205"/>
      <c r="S71" s="205"/>
    </row>
    <row r="72" spans="1:19">
      <c r="A72" s="205"/>
      <c r="B72" s="205"/>
      <c r="C72" s="205"/>
      <c r="D72" s="205"/>
      <c r="E72" s="237"/>
      <c r="F72" s="205"/>
      <c r="G72" s="205"/>
      <c r="H72" s="205"/>
      <c r="I72" s="205"/>
      <c r="J72" s="205"/>
      <c r="K72" s="205"/>
      <c r="L72" s="205"/>
      <c r="M72" s="205"/>
      <c r="N72" s="205"/>
      <c r="O72" s="205"/>
      <c r="P72" s="205"/>
      <c r="Q72" s="205"/>
      <c r="R72" s="205"/>
      <c r="S72" s="205"/>
    </row>
    <row r="73" spans="1:19">
      <c r="A73" s="205"/>
      <c r="B73" s="205"/>
      <c r="C73" s="205"/>
      <c r="D73" s="205"/>
      <c r="E73" s="237"/>
      <c r="F73" s="205"/>
      <c r="G73" s="205"/>
      <c r="H73" s="205"/>
      <c r="I73" s="205"/>
      <c r="J73" s="205"/>
      <c r="K73" s="205"/>
      <c r="L73" s="205"/>
      <c r="M73" s="205"/>
      <c r="N73" s="205"/>
      <c r="O73" s="205"/>
      <c r="P73" s="205"/>
      <c r="Q73" s="205"/>
      <c r="R73" s="205"/>
      <c r="S73" s="205"/>
    </row>
    <row r="74" spans="1:19">
      <c r="A74" s="205"/>
      <c r="B74" s="205"/>
      <c r="C74" s="205"/>
      <c r="D74" s="205"/>
      <c r="E74" s="237"/>
      <c r="F74" s="205"/>
      <c r="G74" s="205"/>
      <c r="H74" s="205"/>
      <c r="I74" s="205"/>
      <c r="J74" s="205"/>
      <c r="K74" s="205"/>
      <c r="L74" s="205"/>
      <c r="M74" s="205"/>
      <c r="N74" s="205"/>
      <c r="O74" s="205"/>
      <c r="P74" s="205"/>
      <c r="Q74" s="205"/>
      <c r="R74" s="205"/>
      <c r="S74" s="205"/>
    </row>
    <row r="75" spans="1:19">
      <c r="A75" s="205"/>
      <c r="B75" s="205"/>
      <c r="C75" s="205"/>
      <c r="D75" s="205"/>
      <c r="E75" s="237"/>
      <c r="F75" s="205"/>
      <c r="G75" s="205"/>
      <c r="H75" s="205"/>
      <c r="I75" s="205"/>
      <c r="J75" s="205"/>
      <c r="K75" s="205"/>
      <c r="L75" s="205"/>
      <c r="M75" s="205"/>
      <c r="N75" s="205"/>
      <c r="O75" s="205"/>
      <c r="P75" s="205"/>
      <c r="Q75" s="205"/>
      <c r="R75" s="205"/>
      <c r="S75" s="205"/>
    </row>
    <row r="76" spans="1:19">
      <c r="A76" s="205"/>
      <c r="B76" s="205"/>
      <c r="C76" s="205"/>
      <c r="D76" s="205"/>
      <c r="E76" s="237"/>
      <c r="F76" s="205"/>
      <c r="G76" s="205"/>
      <c r="H76" s="205"/>
      <c r="I76" s="205"/>
      <c r="J76" s="205"/>
      <c r="K76" s="205"/>
      <c r="L76" s="205"/>
      <c r="M76" s="205"/>
      <c r="N76" s="205"/>
      <c r="O76" s="205"/>
      <c r="P76" s="205"/>
      <c r="Q76" s="205"/>
      <c r="R76" s="205"/>
      <c r="S76" s="205"/>
    </row>
    <row r="77" spans="1:19">
      <c r="A77" s="205"/>
      <c r="B77" s="205"/>
      <c r="C77" s="205"/>
      <c r="D77" s="205"/>
      <c r="E77" s="237"/>
      <c r="F77" s="205"/>
      <c r="G77" s="205"/>
      <c r="H77" s="205"/>
      <c r="I77" s="205"/>
      <c r="J77" s="205"/>
      <c r="K77" s="205"/>
      <c r="L77" s="205"/>
      <c r="M77" s="205"/>
      <c r="N77" s="205"/>
      <c r="O77" s="205"/>
      <c r="P77" s="205"/>
      <c r="Q77" s="205"/>
      <c r="R77" s="205"/>
      <c r="S77" s="205"/>
    </row>
    <row r="78" spans="1:19">
      <c r="A78" s="205"/>
      <c r="B78" s="205"/>
      <c r="C78" s="205"/>
      <c r="D78" s="205"/>
      <c r="E78" s="237"/>
      <c r="F78" s="205"/>
      <c r="G78" s="205"/>
      <c r="H78" s="205"/>
      <c r="I78" s="205"/>
      <c r="J78" s="205"/>
      <c r="K78" s="205"/>
      <c r="L78" s="205"/>
      <c r="M78" s="205"/>
      <c r="N78" s="205"/>
      <c r="O78" s="205"/>
      <c r="P78" s="205"/>
      <c r="Q78" s="205"/>
      <c r="R78" s="205"/>
      <c r="S78" s="205"/>
    </row>
    <row r="79" spans="1:19">
      <c r="A79" s="205"/>
      <c r="B79" s="205"/>
      <c r="C79" s="205"/>
      <c r="D79" s="205"/>
      <c r="E79" s="237"/>
      <c r="F79" s="205"/>
      <c r="G79" s="205"/>
      <c r="H79" s="205"/>
      <c r="I79" s="205"/>
      <c r="J79" s="205"/>
      <c r="K79" s="205"/>
      <c r="L79" s="205"/>
      <c r="M79" s="205"/>
      <c r="N79" s="205"/>
      <c r="O79" s="205"/>
      <c r="P79" s="205"/>
      <c r="Q79" s="205"/>
      <c r="R79" s="205"/>
      <c r="S79" s="205"/>
    </row>
    <row r="80" spans="1:19">
      <c r="A80" s="205"/>
      <c r="B80" s="205"/>
      <c r="C80" s="205"/>
      <c r="D80" s="205"/>
      <c r="E80" s="237"/>
      <c r="F80" s="205"/>
      <c r="G80" s="205"/>
      <c r="H80" s="205"/>
      <c r="I80" s="205"/>
      <c r="J80" s="205"/>
      <c r="K80" s="205"/>
      <c r="L80" s="205"/>
      <c r="M80" s="205"/>
      <c r="N80" s="205"/>
      <c r="O80" s="205"/>
      <c r="P80" s="205"/>
      <c r="Q80" s="205"/>
      <c r="R80" s="205"/>
      <c r="S80" s="205"/>
    </row>
    <row r="81" spans="1:19">
      <c r="A81" s="205"/>
      <c r="B81" s="205"/>
      <c r="C81" s="205"/>
      <c r="D81" s="205"/>
      <c r="E81" s="237"/>
      <c r="F81" s="205"/>
      <c r="G81" s="205"/>
      <c r="H81" s="205"/>
      <c r="I81" s="205"/>
      <c r="J81" s="205"/>
      <c r="K81" s="205"/>
      <c r="L81" s="205"/>
      <c r="M81" s="205"/>
      <c r="N81" s="205"/>
      <c r="O81" s="205"/>
      <c r="P81" s="205"/>
      <c r="Q81" s="205"/>
      <c r="R81" s="205"/>
      <c r="S81" s="205"/>
    </row>
    <row r="82" spans="1:19">
      <c r="A82" s="205"/>
      <c r="B82" s="205"/>
      <c r="C82" s="205"/>
      <c r="D82" s="205"/>
      <c r="E82" s="237"/>
      <c r="F82" s="205"/>
      <c r="G82" s="205"/>
      <c r="H82" s="205"/>
      <c r="I82" s="205"/>
      <c r="J82" s="205"/>
      <c r="K82" s="205"/>
      <c r="L82" s="205"/>
      <c r="M82" s="205"/>
      <c r="N82" s="205"/>
      <c r="O82" s="205"/>
      <c r="P82" s="205"/>
      <c r="Q82" s="205"/>
      <c r="R82" s="205"/>
      <c r="S82" s="205"/>
    </row>
    <row r="83" spans="1:19">
      <c r="A83" s="205"/>
      <c r="B83" s="205"/>
      <c r="C83" s="205"/>
      <c r="D83" s="205"/>
      <c r="E83" s="237"/>
      <c r="F83" s="205"/>
      <c r="G83" s="205"/>
      <c r="H83" s="205"/>
      <c r="I83" s="205"/>
      <c r="J83" s="205"/>
      <c r="K83" s="205"/>
      <c r="L83" s="205"/>
      <c r="M83" s="205"/>
      <c r="N83" s="205"/>
      <c r="O83" s="205"/>
      <c r="P83" s="205"/>
      <c r="Q83" s="205"/>
      <c r="R83" s="205"/>
      <c r="S83" s="205"/>
    </row>
    <row r="84" spans="1:19">
      <c r="A84" s="205"/>
      <c r="B84" s="205"/>
      <c r="C84" s="205"/>
      <c r="D84" s="205"/>
      <c r="E84" s="237"/>
      <c r="F84" s="205"/>
      <c r="G84" s="205"/>
      <c r="H84" s="205"/>
      <c r="I84" s="205"/>
      <c r="J84" s="205"/>
      <c r="K84" s="205"/>
      <c r="L84" s="205"/>
      <c r="M84" s="205"/>
      <c r="N84" s="205"/>
      <c r="O84" s="205"/>
      <c r="P84" s="205"/>
      <c r="Q84" s="205"/>
      <c r="R84" s="205"/>
      <c r="S84" s="205"/>
    </row>
    <row r="85" spans="1:19">
      <c r="A85" s="205"/>
      <c r="B85" s="205"/>
      <c r="C85" s="205"/>
      <c r="D85" s="205"/>
      <c r="E85" s="237"/>
      <c r="F85" s="205"/>
      <c r="G85" s="205"/>
      <c r="H85" s="205"/>
      <c r="I85" s="205"/>
      <c r="J85" s="205"/>
      <c r="K85" s="205"/>
      <c r="L85" s="205"/>
      <c r="M85" s="205"/>
      <c r="N85" s="205"/>
      <c r="O85" s="205"/>
      <c r="P85" s="205"/>
      <c r="Q85" s="205"/>
      <c r="R85" s="205"/>
      <c r="S85" s="205"/>
    </row>
    <row r="86" spans="1:19">
      <c r="A86" s="205"/>
      <c r="B86" s="205"/>
      <c r="C86" s="205"/>
      <c r="D86" s="205"/>
      <c r="E86" s="237"/>
      <c r="F86" s="205"/>
      <c r="G86" s="205"/>
      <c r="H86" s="205"/>
      <c r="I86" s="205"/>
      <c r="J86" s="205"/>
      <c r="K86" s="205"/>
      <c r="L86" s="205"/>
      <c r="M86" s="205"/>
      <c r="N86" s="205"/>
      <c r="O86" s="205"/>
      <c r="P86" s="205"/>
      <c r="Q86" s="205"/>
      <c r="R86" s="205"/>
      <c r="S86" s="205"/>
    </row>
    <row r="87" spans="1:19">
      <c r="A87" s="205"/>
      <c r="B87" s="205"/>
      <c r="C87" s="205"/>
      <c r="D87" s="205"/>
      <c r="E87" s="237"/>
      <c r="F87" s="205"/>
      <c r="G87" s="205"/>
      <c r="H87" s="205"/>
      <c r="I87" s="205"/>
      <c r="J87" s="205"/>
      <c r="K87" s="205"/>
      <c r="L87" s="205"/>
      <c r="M87" s="205"/>
      <c r="N87" s="205"/>
      <c r="O87" s="205"/>
      <c r="P87" s="205"/>
      <c r="Q87" s="205"/>
      <c r="R87" s="205"/>
      <c r="S87" s="205"/>
    </row>
    <row r="88" spans="1:19">
      <c r="A88" s="205"/>
      <c r="B88" s="205"/>
      <c r="C88" s="205"/>
      <c r="D88" s="205"/>
      <c r="E88" s="237"/>
      <c r="F88" s="205"/>
      <c r="G88" s="205"/>
      <c r="H88" s="205"/>
      <c r="I88" s="205"/>
      <c r="J88" s="205"/>
      <c r="K88" s="205"/>
      <c r="L88" s="205"/>
      <c r="M88" s="205"/>
      <c r="N88" s="205"/>
      <c r="O88" s="205"/>
      <c r="P88" s="205"/>
      <c r="Q88" s="205"/>
      <c r="R88" s="205"/>
      <c r="S88" s="205"/>
    </row>
    <row r="89" spans="1:19">
      <c r="A89" s="205"/>
      <c r="B89" s="205"/>
      <c r="C89" s="205"/>
      <c r="D89" s="205"/>
      <c r="E89" s="237"/>
      <c r="F89" s="205"/>
      <c r="G89" s="205"/>
      <c r="H89" s="205"/>
      <c r="I89" s="205"/>
      <c r="J89" s="205"/>
      <c r="K89" s="205"/>
      <c r="L89" s="205"/>
      <c r="M89" s="205"/>
      <c r="N89" s="205"/>
      <c r="O89" s="205"/>
      <c r="P89" s="205"/>
      <c r="Q89" s="205"/>
      <c r="R89" s="205"/>
      <c r="S89" s="205"/>
    </row>
    <row r="90" spans="1:19">
      <c r="A90" s="205"/>
      <c r="B90" s="205"/>
      <c r="C90" s="205"/>
      <c r="D90" s="205"/>
      <c r="E90" s="237"/>
      <c r="F90" s="205"/>
      <c r="G90" s="205"/>
      <c r="H90" s="205"/>
      <c r="I90" s="205"/>
      <c r="J90" s="205"/>
      <c r="K90" s="205"/>
      <c r="L90" s="205"/>
      <c r="M90" s="205"/>
      <c r="N90" s="205"/>
      <c r="O90" s="205"/>
      <c r="P90" s="205"/>
      <c r="Q90" s="205"/>
      <c r="R90" s="205"/>
      <c r="S90" s="205"/>
    </row>
    <row r="91" spans="1:19">
      <c r="A91" s="205"/>
      <c r="B91" s="205"/>
      <c r="C91" s="205"/>
      <c r="D91" s="205"/>
      <c r="E91" s="237"/>
      <c r="F91" s="205"/>
      <c r="G91" s="205"/>
      <c r="H91" s="205"/>
      <c r="I91" s="205"/>
      <c r="J91" s="205"/>
      <c r="K91" s="205"/>
      <c r="L91" s="205"/>
      <c r="M91" s="205"/>
      <c r="N91" s="205"/>
      <c r="O91" s="205"/>
      <c r="P91" s="205"/>
      <c r="Q91" s="205"/>
      <c r="R91" s="205"/>
      <c r="S91" s="205"/>
    </row>
    <row r="92" spans="1:19">
      <c r="A92" s="205"/>
      <c r="B92" s="205"/>
      <c r="C92" s="205"/>
      <c r="D92" s="205"/>
      <c r="E92" s="237"/>
      <c r="F92" s="205"/>
      <c r="G92" s="205"/>
      <c r="H92" s="205"/>
      <c r="I92" s="205"/>
      <c r="J92" s="205"/>
      <c r="K92" s="205"/>
      <c r="L92" s="205"/>
      <c r="M92" s="205"/>
      <c r="N92" s="205"/>
      <c r="O92" s="205"/>
      <c r="P92" s="205"/>
      <c r="Q92" s="205"/>
      <c r="R92" s="205"/>
      <c r="S92" s="205"/>
    </row>
    <row r="93" spans="1:19">
      <c r="A93" s="205"/>
      <c r="B93" s="205"/>
      <c r="C93" s="205"/>
      <c r="D93" s="205"/>
      <c r="E93" s="237"/>
      <c r="F93" s="205"/>
      <c r="G93" s="205"/>
      <c r="H93" s="205"/>
      <c r="I93" s="205"/>
      <c r="J93" s="205"/>
      <c r="K93" s="205"/>
      <c r="L93" s="205"/>
      <c r="M93" s="205"/>
      <c r="N93" s="205"/>
      <c r="O93" s="205"/>
      <c r="P93" s="205"/>
      <c r="Q93" s="205"/>
      <c r="R93" s="205"/>
      <c r="S93" s="205"/>
    </row>
    <row r="94" spans="1:19">
      <c r="A94" s="205"/>
      <c r="B94" s="205"/>
      <c r="C94" s="205"/>
      <c r="D94" s="205"/>
      <c r="E94" s="237"/>
      <c r="F94" s="205"/>
      <c r="G94" s="205"/>
      <c r="H94" s="205"/>
      <c r="I94" s="205"/>
      <c r="J94" s="205"/>
      <c r="K94" s="205"/>
      <c r="L94" s="205"/>
      <c r="M94" s="205"/>
      <c r="N94" s="205"/>
      <c r="O94" s="205"/>
      <c r="P94" s="205"/>
      <c r="Q94" s="205"/>
      <c r="R94" s="205"/>
      <c r="S94" s="205"/>
    </row>
    <row r="95" spans="1:19">
      <c r="A95" s="205"/>
      <c r="B95" s="205"/>
      <c r="C95" s="205"/>
      <c r="D95" s="205"/>
      <c r="E95" s="237"/>
      <c r="F95" s="205"/>
      <c r="G95" s="205"/>
      <c r="H95" s="205"/>
      <c r="I95" s="205"/>
      <c r="J95" s="205"/>
      <c r="K95" s="205"/>
      <c r="L95" s="205"/>
      <c r="M95" s="205"/>
      <c r="N95" s="205"/>
      <c r="O95" s="205"/>
      <c r="P95" s="205"/>
      <c r="Q95" s="205"/>
      <c r="R95" s="205"/>
      <c r="S95" s="205"/>
    </row>
    <row r="96" spans="1:19">
      <c r="A96" s="205"/>
      <c r="B96" s="205"/>
      <c r="C96" s="205"/>
      <c r="D96" s="205"/>
      <c r="E96" s="237"/>
      <c r="F96" s="205"/>
      <c r="G96" s="205"/>
      <c r="H96" s="205"/>
      <c r="I96" s="205"/>
      <c r="J96" s="205"/>
      <c r="K96" s="205"/>
      <c r="L96" s="205"/>
      <c r="M96" s="205"/>
      <c r="N96" s="205"/>
      <c r="O96" s="205"/>
      <c r="P96" s="205"/>
      <c r="Q96" s="205"/>
      <c r="R96" s="205"/>
      <c r="S96" s="205"/>
    </row>
    <row r="97" spans="1:19">
      <c r="A97" s="205"/>
      <c r="B97" s="205"/>
      <c r="C97" s="205"/>
      <c r="D97" s="205"/>
      <c r="E97" s="237"/>
      <c r="F97" s="205"/>
      <c r="G97" s="205"/>
      <c r="H97" s="205"/>
      <c r="I97" s="205"/>
      <c r="J97" s="205"/>
      <c r="K97" s="205"/>
      <c r="L97" s="205"/>
      <c r="M97" s="205"/>
      <c r="N97" s="205"/>
      <c r="O97" s="205"/>
      <c r="P97" s="205"/>
      <c r="Q97" s="205"/>
      <c r="R97" s="205"/>
      <c r="S97" s="205"/>
    </row>
    <row r="98" spans="1:19">
      <c r="A98" s="205"/>
      <c r="B98" s="205"/>
      <c r="C98" s="205"/>
      <c r="D98" s="205"/>
      <c r="E98" s="237"/>
      <c r="F98" s="205"/>
      <c r="G98" s="205"/>
      <c r="H98" s="205"/>
      <c r="I98" s="205"/>
      <c r="J98" s="205"/>
      <c r="K98" s="205"/>
      <c r="L98" s="205"/>
      <c r="M98" s="205"/>
      <c r="N98" s="205"/>
      <c r="O98" s="205"/>
      <c r="P98" s="205"/>
      <c r="Q98" s="205"/>
      <c r="R98" s="205"/>
      <c r="S98" s="205"/>
    </row>
    <row r="99" spans="1:19">
      <c r="A99" s="205"/>
      <c r="B99" s="205"/>
      <c r="C99" s="205"/>
      <c r="D99" s="205"/>
      <c r="E99" s="237"/>
      <c r="F99" s="205"/>
      <c r="G99" s="205"/>
      <c r="H99" s="205"/>
      <c r="I99" s="205"/>
      <c r="J99" s="205"/>
      <c r="K99" s="205"/>
      <c r="L99" s="205"/>
      <c r="M99" s="205"/>
      <c r="N99" s="205"/>
      <c r="O99" s="205"/>
      <c r="P99" s="205"/>
      <c r="Q99" s="205"/>
      <c r="R99" s="205"/>
      <c r="S99" s="205"/>
    </row>
    <row r="100" spans="1:19">
      <c r="A100" s="205"/>
      <c r="B100" s="205"/>
      <c r="C100" s="205"/>
      <c r="D100" s="205"/>
      <c r="E100" s="237"/>
      <c r="F100" s="205"/>
      <c r="G100" s="205"/>
      <c r="H100" s="205"/>
      <c r="I100" s="205"/>
      <c r="J100" s="205"/>
      <c r="K100" s="205"/>
      <c r="L100" s="205"/>
      <c r="M100" s="205"/>
      <c r="N100" s="205"/>
      <c r="O100" s="205"/>
      <c r="P100" s="205"/>
      <c r="Q100" s="205"/>
      <c r="R100" s="205"/>
      <c r="S100" s="205"/>
    </row>
    <row r="101" spans="1:19">
      <c r="A101" s="205"/>
      <c r="B101" s="205"/>
      <c r="C101" s="205"/>
      <c r="D101" s="205"/>
      <c r="E101" s="237"/>
      <c r="F101" s="205"/>
      <c r="G101" s="205"/>
      <c r="H101" s="205"/>
      <c r="I101" s="205"/>
      <c r="J101" s="205"/>
      <c r="K101" s="205"/>
      <c r="L101" s="205"/>
      <c r="M101" s="205"/>
      <c r="N101" s="205"/>
      <c r="O101" s="205"/>
      <c r="P101" s="205"/>
      <c r="Q101" s="205"/>
      <c r="R101" s="205"/>
      <c r="S101" s="205"/>
    </row>
    <row r="102" spans="1:19">
      <c r="A102" s="205"/>
      <c r="B102" s="205"/>
      <c r="C102" s="205"/>
      <c r="D102" s="205"/>
      <c r="E102" s="237"/>
      <c r="F102" s="205"/>
      <c r="G102" s="205"/>
      <c r="H102" s="205"/>
      <c r="I102" s="205"/>
      <c r="J102" s="205"/>
      <c r="K102" s="205"/>
      <c r="L102" s="205"/>
      <c r="M102" s="205"/>
      <c r="N102" s="205"/>
      <c r="O102" s="205"/>
      <c r="P102" s="205"/>
      <c r="Q102" s="205"/>
      <c r="R102" s="205"/>
      <c r="S102" s="205"/>
    </row>
    <row r="103" spans="1:19">
      <c r="A103" s="205"/>
      <c r="B103" s="205"/>
      <c r="C103" s="205"/>
      <c r="D103" s="205"/>
      <c r="E103" s="237"/>
      <c r="F103" s="205"/>
      <c r="G103" s="205"/>
      <c r="H103" s="205"/>
      <c r="I103" s="205"/>
      <c r="J103" s="205"/>
      <c r="K103" s="205"/>
      <c r="L103" s="205"/>
      <c r="M103" s="205"/>
      <c r="N103" s="205"/>
      <c r="O103" s="205"/>
      <c r="P103" s="205"/>
      <c r="Q103" s="205"/>
      <c r="R103" s="205"/>
      <c r="S103" s="205"/>
    </row>
    <row r="104" spans="1:19">
      <c r="A104" s="205"/>
      <c r="B104" s="205"/>
      <c r="C104" s="205"/>
      <c r="D104" s="205"/>
      <c r="E104" s="237"/>
      <c r="F104" s="205"/>
      <c r="G104" s="205"/>
      <c r="H104" s="205"/>
      <c r="I104" s="205"/>
      <c r="J104" s="205"/>
      <c r="K104" s="205"/>
      <c r="L104" s="205"/>
      <c r="M104" s="205"/>
      <c r="N104" s="205"/>
      <c r="O104" s="205"/>
      <c r="P104" s="205"/>
      <c r="Q104" s="205"/>
      <c r="R104" s="205"/>
      <c r="S104" s="205"/>
    </row>
    <row r="105" spans="1:19">
      <c r="A105" s="205"/>
      <c r="B105" s="205"/>
      <c r="C105" s="205"/>
      <c r="D105" s="205"/>
      <c r="E105" s="237"/>
      <c r="F105" s="205"/>
      <c r="G105" s="205"/>
      <c r="H105" s="205"/>
      <c r="I105" s="205"/>
      <c r="J105" s="205"/>
      <c r="K105" s="205"/>
      <c r="L105" s="205"/>
      <c r="M105" s="205"/>
      <c r="N105" s="205"/>
      <c r="O105" s="205"/>
      <c r="P105" s="205"/>
      <c r="Q105" s="205"/>
      <c r="R105" s="205"/>
      <c r="S105" s="205"/>
    </row>
    <row r="106" spans="1:19">
      <c r="A106" s="205"/>
      <c r="B106" s="205"/>
      <c r="C106" s="205"/>
      <c r="D106" s="205"/>
      <c r="E106" s="237"/>
      <c r="F106" s="205"/>
      <c r="G106" s="205"/>
      <c r="H106" s="205"/>
      <c r="I106" s="205"/>
      <c r="J106" s="205"/>
      <c r="K106" s="205"/>
      <c r="L106" s="205"/>
      <c r="M106" s="205"/>
      <c r="N106" s="205"/>
      <c r="O106" s="205"/>
      <c r="P106" s="205"/>
      <c r="Q106" s="205"/>
      <c r="R106" s="205"/>
      <c r="S106" s="205"/>
    </row>
    <row r="107" spans="1:19">
      <c r="A107" s="205"/>
      <c r="B107" s="205"/>
      <c r="C107" s="205"/>
      <c r="D107" s="205"/>
      <c r="E107" s="237"/>
      <c r="F107" s="205"/>
      <c r="G107" s="205"/>
      <c r="H107" s="205"/>
      <c r="I107" s="205"/>
      <c r="J107" s="205"/>
      <c r="K107" s="205"/>
      <c r="L107" s="205"/>
      <c r="M107" s="205"/>
      <c r="N107" s="205"/>
      <c r="O107" s="205"/>
      <c r="P107" s="205"/>
      <c r="Q107" s="205"/>
      <c r="R107" s="205"/>
      <c r="S107" s="205"/>
    </row>
    <row r="108" spans="1:19">
      <c r="A108" s="205"/>
      <c r="B108" s="205"/>
      <c r="C108" s="205"/>
      <c r="D108" s="205"/>
      <c r="E108" s="237"/>
      <c r="F108" s="205"/>
      <c r="G108" s="205"/>
      <c r="H108" s="205"/>
      <c r="I108" s="205"/>
      <c r="J108" s="205"/>
      <c r="K108" s="205"/>
      <c r="L108" s="205"/>
      <c r="M108" s="205"/>
      <c r="N108" s="205"/>
      <c r="O108" s="205"/>
      <c r="P108" s="205"/>
      <c r="Q108" s="205"/>
      <c r="R108" s="205"/>
      <c r="S108" s="205"/>
    </row>
    <row r="109" spans="1:19">
      <c r="A109" s="205"/>
      <c r="B109" s="205"/>
      <c r="C109" s="205"/>
      <c r="D109" s="205"/>
      <c r="E109" s="237"/>
      <c r="F109" s="205"/>
      <c r="G109" s="205"/>
      <c r="H109" s="205"/>
      <c r="I109" s="205"/>
      <c r="J109" s="205"/>
      <c r="K109" s="205"/>
      <c r="L109" s="205"/>
      <c r="M109" s="205"/>
      <c r="N109" s="205"/>
      <c r="O109" s="205"/>
      <c r="P109" s="205"/>
      <c r="Q109" s="205"/>
      <c r="R109" s="205"/>
      <c r="S109" s="205"/>
    </row>
    <row r="110" spans="1:19">
      <c r="A110" s="205"/>
      <c r="B110" s="205"/>
      <c r="C110" s="205"/>
      <c r="D110" s="205"/>
      <c r="E110" s="237"/>
      <c r="F110" s="205"/>
      <c r="G110" s="205"/>
      <c r="H110" s="205"/>
      <c r="I110" s="205"/>
      <c r="J110" s="205"/>
      <c r="K110" s="205"/>
      <c r="L110" s="205"/>
      <c r="M110" s="205"/>
      <c r="N110" s="205"/>
      <c r="O110" s="205"/>
      <c r="P110" s="205"/>
      <c r="Q110" s="205"/>
      <c r="R110" s="205"/>
      <c r="S110" s="205"/>
    </row>
    <row r="111" spans="1:19">
      <c r="A111" s="205"/>
      <c r="B111" s="205"/>
      <c r="C111" s="205"/>
      <c r="D111" s="205"/>
      <c r="E111" s="237"/>
      <c r="F111" s="205"/>
      <c r="G111" s="205"/>
      <c r="H111" s="205"/>
      <c r="I111" s="205"/>
      <c r="J111" s="205"/>
      <c r="K111" s="205"/>
      <c r="L111" s="205"/>
      <c r="M111" s="205"/>
      <c r="N111" s="205"/>
      <c r="O111" s="205"/>
      <c r="P111" s="205"/>
      <c r="Q111" s="205"/>
      <c r="R111" s="205"/>
      <c r="S111" s="205"/>
    </row>
    <row r="112" spans="1:19">
      <c r="A112" s="205"/>
      <c r="B112" s="205"/>
      <c r="C112" s="205"/>
      <c r="D112" s="205"/>
      <c r="E112" s="237"/>
      <c r="F112" s="205"/>
      <c r="G112" s="205"/>
      <c r="H112" s="205"/>
      <c r="I112" s="205"/>
      <c r="J112" s="205"/>
      <c r="K112" s="205"/>
      <c r="L112" s="205"/>
      <c r="M112" s="205"/>
      <c r="N112" s="205"/>
      <c r="O112" s="205"/>
      <c r="P112" s="205"/>
      <c r="Q112" s="205"/>
      <c r="R112" s="205"/>
      <c r="S112" s="205"/>
    </row>
    <row r="113" spans="1:19">
      <c r="A113" s="205"/>
      <c r="B113" s="205"/>
      <c r="C113" s="205"/>
      <c r="D113" s="205"/>
      <c r="E113" s="237"/>
      <c r="F113" s="205"/>
      <c r="G113" s="205"/>
      <c r="H113" s="205"/>
      <c r="I113" s="205"/>
      <c r="J113" s="205"/>
      <c r="K113" s="205"/>
      <c r="L113" s="205"/>
      <c r="M113" s="205"/>
      <c r="N113" s="205"/>
      <c r="O113" s="205"/>
      <c r="P113" s="205"/>
      <c r="Q113" s="205"/>
      <c r="R113" s="205"/>
      <c r="S113" s="205"/>
    </row>
    <row r="114" spans="1:19">
      <c r="A114" s="205"/>
      <c r="B114" s="205"/>
      <c r="C114" s="205"/>
      <c r="D114" s="205"/>
      <c r="E114" s="237"/>
      <c r="F114" s="205"/>
      <c r="G114" s="205"/>
      <c r="H114" s="205"/>
      <c r="I114" s="205"/>
      <c r="J114" s="205"/>
      <c r="K114" s="205"/>
      <c r="L114" s="205"/>
      <c r="M114" s="205"/>
      <c r="N114" s="205"/>
      <c r="O114" s="205"/>
      <c r="P114" s="205"/>
      <c r="Q114" s="205"/>
      <c r="R114" s="205"/>
      <c r="S114" s="205"/>
    </row>
    <row r="115" spans="1:19">
      <c r="A115" s="205"/>
      <c r="B115" s="205"/>
      <c r="C115" s="205"/>
      <c r="D115" s="205"/>
      <c r="E115" s="237"/>
      <c r="F115" s="205"/>
      <c r="G115" s="205"/>
      <c r="H115" s="205"/>
      <c r="I115" s="205"/>
      <c r="J115" s="205"/>
      <c r="K115" s="205"/>
      <c r="L115" s="205"/>
      <c r="M115" s="205"/>
      <c r="N115" s="205"/>
      <c r="O115" s="205"/>
      <c r="P115" s="205"/>
      <c r="Q115" s="205"/>
      <c r="R115" s="205"/>
      <c r="S115" s="205"/>
    </row>
    <row r="116" spans="1:19">
      <c r="A116" s="205"/>
      <c r="B116" s="205"/>
      <c r="C116" s="205"/>
      <c r="D116" s="205"/>
      <c r="E116" s="237"/>
      <c r="F116" s="205"/>
      <c r="G116" s="205"/>
      <c r="H116" s="205"/>
      <c r="I116" s="205"/>
      <c r="J116" s="205"/>
      <c r="K116" s="205"/>
      <c r="L116" s="205"/>
      <c r="M116" s="205"/>
      <c r="N116" s="205"/>
      <c r="O116" s="205"/>
      <c r="P116" s="205"/>
      <c r="Q116" s="205"/>
      <c r="R116" s="205"/>
      <c r="S116" s="205"/>
    </row>
    <row r="117" spans="1:19">
      <c r="A117" s="205"/>
      <c r="B117" s="205"/>
      <c r="C117" s="205"/>
      <c r="D117" s="205"/>
      <c r="E117" s="237"/>
      <c r="F117" s="205"/>
      <c r="G117" s="205"/>
      <c r="H117" s="205"/>
      <c r="I117" s="205"/>
      <c r="J117" s="205"/>
      <c r="K117" s="205"/>
      <c r="L117" s="205"/>
      <c r="M117" s="205"/>
      <c r="N117" s="205"/>
      <c r="O117" s="205"/>
      <c r="P117" s="205"/>
      <c r="Q117" s="205"/>
      <c r="R117" s="205"/>
      <c r="S117" s="205"/>
    </row>
    <row r="118" spans="1:19">
      <c r="A118" s="205"/>
      <c r="B118" s="205"/>
      <c r="C118" s="205"/>
      <c r="D118" s="205"/>
      <c r="E118" s="237"/>
      <c r="F118" s="205"/>
      <c r="G118" s="205"/>
      <c r="H118" s="205"/>
      <c r="I118" s="205"/>
      <c r="J118" s="205"/>
      <c r="K118" s="205"/>
      <c r="L118" s="205"/>
      <c r="M118" s="205"/>
      <c r="N118" s="205"/>
      <c r="O118" s="205"/>
      <c r="P118" s="205"/>
      <c r="Q118" s="205"/>
      <c r="R118" s="205"/>
      <c r="S118" s="205"/>
    </row>
    <row r="119" spans="1:19">
      <c r="A119" s="205"/>
      <c r="B119" s="205"/>
      <c r="C119" s="205"/>
      <c r="D119" s="205"/>
      <c r="E119" s="237"/>
      <c r="F119" s="205"/>
      <c r="G119" s="205"/>
      <c r="H119" s="205"/>
      <c r="I119" s="205"/>
      <c r="J119" s="205"/>
      <c r="K119" s="205"/>
      <c r="L119" s="205"/>
      <c r="M119" s="205"/>
      <c r="N119" s="205"/>
      <c r="O119" s="205"/>
      <c r="P119" s="205"/>
      <c r="Q119" s="205"/>
      <c r="R119" s="205"/>
      <c r="S119" s="205"/>
    </row>
    <row r="120" spans="1:19">
      <c r="A120" s="205"/>
      <c r="B120" s="205"/>
      <c r="C120" s="205"/>
      <c r="D120" s="205"/>
      <c r="E120" s="237"/>
      <c r="F120" s="205"/>
      <c r="G120" s="205"/>
      <c r="H120" s="205"/>
      <c r="I120" s="205"/>
      <c r="J120" s="205"/>
      <c r="K120" s="205"/>
      <c r="L120" s="205"/>
      <c r="M120" s="205"/>
      <c r="N120" s="205"/>
      <c r="O120" s="205"/>
      <c r="P120" s="205"/>
      <c r="Q120" s="205"/>
      <c r="R120" s="205"/>
      <c r="S120" s="205"/>
    </row>
    <row r="121" spans="1:19">
      <c r="A121" s="205"/>
      <c r="B121" s="205"/>
      <c r="C121" s="205"/>
      <c r="D121" s="205"/>
      <c r="E121" s="237"/>
      <c r="F121" s="205"/>
      <c r="G121" s="205"/>
      <c r="H121" s="205"/>
      <c r="I121" s="205"/>
      <c r="J121" s="205"/>
      <c r="K121" s="205"/>
      <c r="L121" s="205"/>
      <c r="M121" s="205"/>
      <c r="N121" s="205"/>
      <c r="O121" s="205"/>
      <c r="P121" s="205"/>
      <c r="Q121" s="205"/>
      <c r="R121" s="205"/>
      <c r="S121" s="205"/>
    </row>
    <row r="122" spans="1:19">
      <c r="A122" s="205"/>
      <c r="B122" s="205"/>
      <c r="C122" s="205"/>
      <c r="D122" s="205"/>
      <c r="E122" s="237"/>
      <c r="F122" s="205"/>
      <c r="G122" s="205"/>
      <c r="H122" s="205"/>
      <c r="I122" s="205"/>
      <c r="J122" s="205"/>
      <c r="K122" s="205"/>
      <c r="L122" s="205"/>
      <c r="M122" s="205"/>
      <c r="N122" s="205"/>
      <c r="O122" s="205"/>
      <c r="P122" s="205"/>
      <c r="Q122" s="205"/>
      <c r="R122" s="205"/>
      <c r="S122" s="205"/>
    </row>
    <row r="123" spans="1:19">
      <c r="A123" s="205"/>
      <c r="B123" s="205"/>
      <c r="C123" s="205"/>
      <c r="D123" s="205"/>
      <c r="E123" s="237"/>
      <c r="F123" s="205"/>
      <c r="G123" s="205"/>
      <c r="H123" s="205"/>
      <c r="I123" s="205"/>
      <c r="J123" s="205"/>
      <c r="K123" s="205"/>
      <c r="L123" s="205"/>
      <c r="M123" s="205"/>
      <c r="N123" s="205"/>
      <c r="O123" s="205"/>
      <c r="P123" s="205"/>
      <c r="Q123" s="205"/>
      <c r="R123" s="205"/>
      <c r="S123" s="205"/>
    </row>
    <row r="124" spans="1:19">
      <c r="A124" s="205"/>
      <c r="B124" s="205"/>
      <c r="C124" s="205"/>
      <c r="D124" s="205"/>
      <c r="E124" s="237"/>
      <c r="F124" s="205"/>
      <c r="G124" s="205"/>
      <c r="H124" s="205"/>
      <c r="I124" s="205"/>
      <c r="J124" s="205"/>
      <c r="K124" s="205"/>
      <c r="L124" s="205"/>
      <c r="M124" s="205"/>
      <c r="N124" s="205"/>
      <c r="O124" s="205"/>
      <c r="P124" s="205"/>
      <c r="Q124" s="205"/>
      <c r="R124" s="205"/>
      <c r="S124" s="205"/>
    </row>
    <row r="125" spans="1:19">
      <c r="A125" s="205"/>
      <c r="B125" s="205"/>
      <c r="C125" s="205"/>
      <c r="D125" s="205"/>
      <c r="E125" s="237"/>
      <c r="F125" s="205"/>
      <c r="G125" s="205"/>
      <c r="H125" s="205"/>
      <c r="I125" s="205"/>
      <c r="J125" s="205"/>
      <c r="K125" s="205"/>
      <c r="L125" s="205"/>
      <c r="M125" s="205"/>
      <c r="N125" s="205"/>
      <c r="O125" s="205"/>
      <c r="P125" s="205"/>
      <c r="Q125" s="205"/>
      <c r="R125" s="205"/>
      <c r="S125" s="205"/>
    </row>
    <row r="126" spans="1:19">
      <c r="A126" s="205"/>
      <c r="B126" s="205"/>
      <c r="C126" s="205"/>
      <c r="D126" s="205"/>
      <c r="E126" s="237"/>
      <c r="F126" s="205"/>
      <c r="G126" s="205"/>
      <c r="H126" s="205"/>
      <c r="I126" s="205"/>
      <c r="J126" s="205"/>
      <c r="K126" s="205"/>
      <c r="L126" s="205"/>
      <c r="M126" s="205"/>
      <c r="N126" s="205"/>
      <c r="O126" s="205"/>
      <c r="P126" s="205"/>
      <c r="Q126" s="205"/>
      <c r="R126" s="205"/>
      <c r="S126" s="205"/>
    </row>
    <row r="127" spans="1:19">
      <c r="A127" s="205"/>
      <c r="B127" s="205"/>
      <c r="C127" s="205"/>
      <c r="D127" s="205"/>
      <c r="E127" s="237"/>
      <c r="F127" s="205"/>
      <c r="G127" s="205"/>
      <c r="H127" s="205"/>
      <c r="I127" s="205"/>
      <c r="J127" s="205"/>
      <c r="K127" s="205"/>
      <c r="L127" s="205"/>
      <c r="M127" s="205"/>
      <c r="N127" s="205"/>
      <c r="O127" s="205"/>
      <c r="P127" s="205"/>
      <c r="Q127" s="205"/>
      <c r="R127" s="205"/>
      <c r="S127" s="205"/>
    </row>
    <row r="128" spans="1:19">
      <c r="A128" s="205"/>
      <c r="B128" s="205"/>
      <c r="C128" s="205"/>
      <c r="D128" s="205"/>
      <c r="E128" s="237"/>
      <c r="F128" s="205"/>
      <c r="G128" s="205"/>
      <c r="H128" s="205"/>
      <c r="I128" s="205"/>
      <c r="J128" s="205"/>
      <c r="K128" s="205"/>
      <c r="L128" s="205"/>
      <c r="M128" s="205"/>
      <c r="N128" s="205"/>
      <c r="O128" s="205"/>
      <c r="P128" s="205"/>
      <c r="Q128" s="205"/>
      <c r="R128" s="205"/>
      <c r="S128" s="205"/>
    </row>
    <row r="129" spans="1:19">
      <c r="A129" s="205"/>
      <c r="B129" s="205"/>
      <c r="C129" s="205"/>
      <c r="D129" s="205"/>
      <c r="E129" s="237"/>
      <c r="F129" s="205"/>
      <c r="G129" s="205"/>
      <c r="H129" s="205"/>
      <c r="I129" s="205"/>
      <c r="J129" s="205"/>
      <c r="K129" s="205"/>
      <c r="L129" s="205"/>
      <c r="M129" s="205"/>
      <c r="N129" s="205"/>
      <c r="O129" s="205"/>
      <c r="P129" s="205"/>
      <c r="Q129" s="205"/>
      <c r="R129" s="205"/>
      <c r="S129" s="205"/>
    </row>
    <row r="130" spans="1:19">
      <c r="A130" s="205"/>
      <c r="B130" s="205"/>
      <c r="C130" s="205"/>
      <c r="D130" s="205"/>
      <c r="E130" s="237"/>
      <c r="F130" s="205"/>
      <c r="G130" s="205"/>
      <c r="H130" s="205"/>
      <c r="I130" s="205"/>
      <c r="J130" s="205"/>
      <c r="K130" s="205"/>
      <c r="L130" s="205"/>
      <c r="M130" s="205"/>
      <c r="N130" s="205"/>
      <c r="O130" s="205"/>
      <c r="P130" s="205"/>
      <c r="Q130" s="205"/>
      <c r="R130" s="205"/>
      <c r="S130" s="205"/>
    </row>
    <row r="131" spans="1:19">
      <c r="A131" s="205"/>
      <c r="B131" s="205"/>
      <c r="C131" s="205"/>
      <c r="D131" s="205"/>
      <c r="E131" s="237"/>
      <c r="F131" s="205"/>
      <c r="G131" s="205"/>
      <c r="H131" s="205"/>
      <c r="I131" s="205"/>
      <c r="J131" s="205"/>
      <c r="K131" s="205"/>
      <c r="L131" s="205"/>
      <c r="M131" s="205"/>
      <c r="N131" s="205"/>
      <c r="O131" s="205"/>
      <c r="P131" s="205"/>
      <c r="Q131" s="205"/>
      <c r="R131" s="205"/>
      <c r="S131" s="205"/>
    </row>
    <row r="132" spans="1:19">
      <c r="A132" s="205"/>
      <c r="B132" s="205"/>
      <c r="C132" s="205"/>
      <c r="D132" s="205"/>
      <c r="E132" s="237"/>
      <c r="F132" s="205"/>
      <c r="G132" s="205"/>
      <c r="H132" s="205"/>
      <c r="I132" s="205"/>
      <c r="J132" s="205"/>
      <c r="K132" s="205"/>
      <c r="L132" s="205"/>
      <c r="M132" s="205"/>
      <c r="N132" s="205"/>
      <c r="O132" s="205"/>
      <c r="P132" s="205"/>
      <c r="Q132" s="205"/>
      <c r="R132" s="205"/>
      <c r="S132" s="205"/>
    </row>
    <row r="133" spans="1:19">
      <c r="A133" s="205"/>
      <c r="B133" s="205"/>
      <c r="C133" s="205"/>
      <c r="D133" s="205"/>
      <c r="E133" s="237"/>
      <c r="F133" s="205"/>
      <c r="G133" s="205"/>
      <c r="H133" s="205"/>
      <c r="I133" s="205"/>
      <c r="J133" s="205"/>
      <c r="K133" s="205"/>
      <c r="L133" s="205"/>
      <c r="M133" s="205"/>
      <c r="N133" s="205"/>
      <c r="O133" s="205"/>
      <c r="P133" s="205"/>
      <c r="Q133" s="205"/>
      <c r="R133" s="205"/>
      <c r="S133" s="205"/>
    </row>
    <row r="134" spans="1:19">
      <c r="A134" s="205"/>
      <c r="B134" s="205"/>
      <c r="C134" s="205"/>
      <c r="D134" s="205"/>
      <c r="E134" s="237"/>
      <c r="F134" s="205"/>
      <c r="G134" s="205"/>
      <c r="H134" s="205"/>
      <c r="I134" s="205"/>
      <c r="J134" s="205"/>
      <c r="K134" s="205"/>
      <c r="L134" s="205"/>
      <c r="M134" s="205"/>
      <c r="N134" s="205"/>
      <c r="O134" s="205"/>
      <c r="P134" s="205"/>
      <c r="Q134" s="205"/>
      <c r="R134" s="205"/>
      <c r="S134" s="205"/>
    </row>
    <row r="135" spans="1:19">
      <c r="A135" s="205"/>
      <c r="B135" s="205"/>
      <c r="C135" s="205"/>
      <c r="D135" s="205"/>
      <c r="E135" s="237"/>
      <c r="F135" s="205"/>
      <c r="G135" s="205"/>
      <c r="H135" s="205"/>
      <c r="I135" s="205"/>
      <c r="J135" s="205"/>
      <c r="K135" s="205"/>
      <c r="L135" s="205"/>
      <c r="M135" s="205"/>
      <c r="N135" s="205"/>
      <c r="O135" s="205"/>
      <c r="P135" s="205"/>
      <c r="Q135" s="205"/>
      <c r="R135" s="205"/>
      <c r="S135" s="205"/>
    </row>
    <row r="136" spans="1:19">
      <c r="A136" s="205"/>
      <c r="B136" s="205"/>
      <c r="C136" s="205"/>
      <c r="D136" s="205"/>
      <c r="E136" s="237"/>
      <c r="F136" s="205"/>
      <c r="G136" s="205"/>
      <c r="H136" s="205"/>
      <c r="I136" s="205"/>
      <c r="J136" s="205"/>
      <c r="K136" s="205"/>
      <c r="L136" s="205"/>
      <c r="M136" s="205"/>
      <c r="N136" s="205"/>
      <c r="O136" s="205"/>
      <c r="P136" s="205"/>
      <c r="Q136" s="205"/>
      <c r="R136" s="205"/>
      <c r="S136" s="205"/>
    </row>
    <row r="137" spans="1:19">
      <c r="A137" s="205"/>
      <c r="B137" s="205"/>
      <c r="C137" s="205"/>
      <c r="D137" s="205"/>
      <c r="E137" s="237"/>
      <c r="F137" s="205"/>
      <c r="G137" s="205"/>
      <c r="H137" s="205"/>
      <c r="I137" s="205"/>
      <c r="J137" s="205"/>
      <c r="K137" s="205"/>
      <c r="L137" s="205"/>
      <c r="M137" s="205"/>
      <c r="N137" s="205"/>
      <c r="O137" s="205"/>
      <c r="P137" s="205"/>
      <c r="Q137" s="205"/>
      <c r="R137" s="205"/>
      <c r="S137" s="205"/>
    </row>
    <row r="138" spans="1:19">
      <c r="A138" s="205"/>
      <c r="B138" s="205"/>
      <c r="C138" s="205"/>
      <c r="D138" s="205"/>
      <c r="E138" s="237"/>
      <c r="F138" s="205"/>
      <c r="G138" s="205"/>
      <c r="H138" s="205"/>
      <c r="I138" s="205"/>
      <c r="J138" s="205"/>
      <c r="K138" s="205"/>
      <c r="L138" s="205"/>
      <c r="M138" s="205"/>
      <c r="N138" s="205"/>
      <c r="O138" s="205"/>
      <c r="P138" s="205"/>
      <c r="Q138" s="205"/>
      <c r="R138" s="205"/>
      <c r="S138" s="205"/>
    </row>
    <row r="139" spans="1:19">
      <c r="A139" s="205"/>
      <c r="B139" s="205"/>
      <c r="C139" s="205"/>
      <c r="D139" s="205"/>
      <c r="E139" s="237"/>
      <c r="F139" s="205"/>
      <c r="G139" s="205"/>
      <c r="H139" s="205"/>
      <c r="I139" s="205"/>
      <c r="J139" s="205"/>
      <c r="K139" s="205"/>
      <c r="L139" s="205"/>
      <c r="M139" s="205"/>
      <c r="N139" s="205"/>
      <c r="O139" s="205"/>
      <c r="P139" s="205"/>
      <c r="Q139" s="205"/>
      <c r="R139" s="205"/>
      <c r="S139" s="205"/>
    </row>
    <row r="140" spans="1:19">
      <c r="A140" s="205"/>
      <c r="B140" s="205"/>
      <c r="C140" s="205"/>
      <c r="D140" s="205"/>
      <c r="E140" s="237"/>
      <c r="F140" s="205"/>
      <c r="G140" s="205"/>
      <c r="H140" s="205"/>
      <c r="I140" s="205"/>
      <c r="J140" s="205"/>
      <c r="K140" s="205"/>
      <c r="L140" s="205"/>
      <c r="M140" s="205"/>
      <c r="N140" s="205"/>
      <c r="O140" s="205"/>
      <c r="P140" s="205"/>
      <c r="Q140" s="205"/>
      <c r="R140" s="205"/>
      <c r="S140" s="205"/>
    </row>
    <row r="141" spans="1:19">
      <c r="A141" s="205"/>
      <c r="B141" s="205"/>
      <c r="C141" s="205"/>
      <c r="D141" s="205"/>
      <c r="E141" s="237"/>
      <c r="F141" s="205"/>
      <c r="G141" s="205"/>
      <c r="H141" s="205"/>
      <c r="I141" s="205"/>
      <c r="J141" s="205"/>
      <c r="K141" s="205"/>
      <c r="L141" s="205"/>
      <c r="M141" s="205"/>
      <c r="N141" s="205"/>
      <c r="O141" s="205"/>
      <c r="P141" s="205"/>
      <c r="Q141" s="205"/>
      <c r="R141" s="205"/>
      <c r="S141" s="205"/>
    </row>
    <row r="142" spans="1:19">
      <c r="A142" s="205"/>
      <c r="B142" s="205"/>
      <c r="C142" s="205"/>
      <c r="D142" s="205"/>
      <c r="E142" s="237"/>
      <c r="F142" s="205"/>
      <c r="G142" s="205"/>
      <c r="H142" s="205"/>
      <c r="I142" s="205"/>
      <c r="J142" s="205"/>
      <c r="K142" s="205"/>
      <c r="L142" s="205"/>
      <c r="M142" s="205"/>
      <c r="N142" s="205"/>
      <c r="O142" s="205"/>
      <c r="P142" s="205"/>
      <c r="Q142" s="205"/>
      <c r="R142" s="205"/>
      <c r="S142" s="205"/>
    </row>
    <row r="143" spans="1:19">
      <c r="A143" s="205"/>
      <c r="B143" s="205"/>
      <c r="C143" s="205"/>
      <c r="D143" s="205"/>
      <c r="E143" s="237"/>
      <c r="F143" s="205"/>
      <c r="G143" s="205"/>
      <c r="H143" s="205"/>
      <c r="I143" s="205"/>
      <c r="J143" s="205"/>
      <c r="K143" s="205"/>
      <c r="L143" s="205"/>
      <c r="M143" s="205"/>
      <c r="N143" s="205"/>
      <c r="O143" s="205"/>
      <c r="P143" s="205"/>
      <c r="Q143" s="205"/>
      <c r="R143" s="205"/>
      <c r="S143" s="205"/>
    </row>
    <row r="144" spans="1:19">
      <c r="A144" s="205"/>
      <c r="B144" s="205"/>
      <c r="C144" s="205"/>
      <c r="D144" s="205"/>
      <c r="E144" s="237"/>
      <c r="F144" s="205"/>
      <c r="G144" s="205"/>
      <c r="H144" s="205"/>
      <c r="I144" s="205"/>
      <c r="J144" s="205"/>
      <c r="K144" s="205"/>
      <c r="L144" s="205"/>
      <c r="M144" s="205"/>
      <c r="N144" s="205"/>
      <c r="O144" s="205"/>
      <c r="P144" s="205"/>
      <c r="Q144" s="205"/>
      <c r="R144" s="205"/>
      <c r="S144" s="205"/>
    </row>
    <row r="145" spans="1:19">
      <c r="A145" s="205"/>
      <c r="B145" s="205"/>
      <c r="C145" s="205"/>
      <c r="D145" s="205"/>
      <c r="E145" s="237"/>
      <c r="F145" s="205"/>
      <c r="G145" s="205"/>
      <c r="H145" s="205"/>
      <c r="I145" s="205"/>
      <c r="J145" s="205"/>
      <c r="K145" s="205"/>
      <c r="L145" s="205"/>
      <c r="M145" s="205"/>
      <c r="N145" s="205"/>
      <c r="O145" s="205"/>
      <c r="P145" s="205"/>
      <c r="Q145" s="205"/>
      <c r="R145" s="205"/>
      <c r="S145" s="205"/>
    </row>
    <row r="146" spans="1:19">
      <c r="A146" s="205"/>
      <c r="B146" s="205"/>
      <c r="C146" s="205"/>
      <c r="D146" s="205"/>
      <c r="E146" s="237"/>
      <c r="F146" s="205"/>
      <c r="G146" s="205"/>
      <c r="H146" s="205"/>
      <c r="I146" s="205"/>
      <c r="J146" s="205"/>
      <c r="K146" s="205"/>
      <c r="L146" s="205"/>
      <c r="M146" s="205"/>
      <c r="N146" s="205"/>
      <c r="O146" s="205"/>
      <c r="P146" s="205"/>
      <c r="Q146" s="205"/>
      <c r="R146" s="205"/>
      <c r="S146" s="205"/>
    </row>
    <row r="147" spans="1:19">
      <c r="A147" s="205"/>
      <c r="B147" s="205"/>
      <c r="C147" s="205"/>
      <c r="D147" s="205"/>
      <c r="E147" s="237"/>
      <c r="F147" s="205"/>
      <c r="G147" s="205"/>
      <c r="H147" s="205"/>
      <c r="I147" s="205"/>
      <c r="J147" s="205"/>
      <c r="K147" s="205"/>
      <c r="L147" s="205"/>
      <c r="M147" s="205"/>
      <c r="N147" s="205"/>
      <c r="O147" s="205"/>
      <c r="P147" s="205"/>
      <c r="Q147" s="205"/>
      <c r="R147" s="205"/>
      <c r="S147" s="205"/>
    </row>
    <row r="148" spans="1:19">
      <c r="A148" s="205"/>
      <c r="B148" s="205"/>
      <c r="C148" s="205"/>
      <c r="D148" s="205"/>
      <c r="E148" s="237"/>
      <c r="F148" s="205"/>
      <c r="G148" s="205"/>
      <c r="H148" s="205"/>
      <c r="I148" s="205"/>
      <c r="J148" s="205"/>
      <c r="K148" s="205"/>
      <c r="L148" s="205"/>
      <c r="M148" s="205"/>
      <c r="N148" s="205"/>
      <c r="O148" s="205"/>
      <c r="P148" s="205"/>
      <c r="Q148" s="205"/>
      <c r="R148" s="205"/>
      <c r="S148" s="205"/>
    </row>
    <row r="149" spans="1:19">
      <c r="A149" s="205"/>
      <c r="B149" s="205"/>
      <c r="C149" s="205"/>
      <c r="D149" s="205"/>
      <c r="E149" s="237"/>
      <c r="F149" s="205"/>
      <c r="G149" s="205"/>
      <c r="H149" s="205"/>
      <c r="I149" s="205"/>
      <c r="J149" s="205"/>
      <c r="K149" s="205"/>
      <c r="L149" s="205"/>
      <c r="M149" s="205"/>
      <c r="N149" s="205"/>
      <c r="O149" s="205"/>
      <c r="P149" s="205"/>
      <c r="Q149" s="205"/>
      <c r="R149" s="205"/>
      <c r="S149" s="205"/>
    </row>
    <row r="150" spans="1:19">
      <c r="A150" s="205"/>
      <c r="B150" s="205"/>
      <c r="C150" s="205"/>
      <c r="D150" s="205"/>
      <c r="E150" s="237"/>
      <c r="F150" s="205"/>
      <c r="G150" s="205"/>
      <c r="H150" s="205"/>
      <c r="I150" s="205"/>
      <c r="J150" s="205"/>
      <c r="K150" s="205"/>
      <c r="L150" s="205"/>
      <c r="M150" s="205"/>
      <c r="N150" s="205"/>
      <c r="O150" s="205"/>
      <c r="P150" s="205"/>
      <c r="Q150" s="205"/>
      <c r="R150" s="205"/>
      <c r="S150" s="205"/>
    </row>
    <row r="151" spans="1:19">
      <c r="A151" s="205"/>
      <c r="B151" s="205"/>
      <c r="C151" s="205"/>
      <c r="D151" s="205"/>
      <c r="E151" s="237"/>
      <c r="F151" s="205"/>
      <c r="G151" s="205"/>
      <c r="H151" s="205"/>
      <c r="I151" s="205"/>
      <c r="J151" s="205"/>
      <c r="K151" s="205"/>
      <c r="L151" s="205"/>
      <c r="M151" s="205"/>
      <c r="N151" s="205"/>
      <c r="O151" s="205"/>
      <c r="P151" s="205"/>
      <c r="Q151" s="205"/>
      <c r="R151" s="205"/>
      <c r="S151" s="205"/>
    </row>
    <row r="152" spans="1:19">
      <c r="A152" s="205"/>
      <c r="B152" s="205"/>
      <c r="C152" s="205"/>
      <c r="D152" s="205"/>
      <c r="E152" s="237"/>
      <c r="F152" s="205"/>
      <c r="G152" s="205"/>
      <c r="H152" s="205"/>
      <c r="I152" s="205"/>
      <c r="J152" s="205"/>
      <c r="K152" s="205"/>
      <c r="L152" s="205"/>
      <c r="M152" s="205"/>
      <c r="N152" s="205"/>
      <c r="O152" s="205"/>
      <c r="P152" s="205"/>
      <c r="Q152" s="205"/>
      <c r="R152" s="205"/>
      <c r="S152" s="205"/>
    </row>
    <row r="153" spans="1:19">
      <c r="A153" s="205"/>
      <c r="B153" s="205"/>
      <c r="C153" s="205"/>
      <c r="D153" s="205"/>
      <c r="E153" s="237"/>
      <c r="F153" s="205"/>
      <c r="G153" s="205"/>
      <c r="H153" s="205"/>
      <c r="I153" s="205"/>
      <c r="J153" s="205"/>
      <c r="K153" s="205"/>
      <c r="L153" s="205"/>
      <c r="M153" s="205"/>
      <c r="N153" s="205"/>
      <c r="O153" s="205"/>
      <c r="P153" s="205"/>
      <c r="Q153" s="205"/>
      <c r="R153" s="205"/>
      <c r="S153" s="205"/>
    </row>
    <row r="154" spans="1:19">
      <c r="A154" s="205"/>
      <c r="B154" s="205"/>
      <c r="C154" s="205"/>
      <c r="D154" s="205"/>
      <c r="E154" s="237"/>
      <c r="F154" s="205"/>
      <c r="G154" s="205"/>
      <c r="H154" s="205"/>
      <c r="I154" s="205"/>
      <c r="J154" s="205"/>
      <c r="K154" s="205"/>
      <c r="L154" s="205"/>
      <c r="M154" s="205"/>
      <c r="N154" s="205"/>
      <c r="O154" s="205"/>
      <c r="P154" s="205"/>
      <c r="Q154" s="205"/>
      <c r="R154" s="205"/>
      <c r="S154" s="205"/>
    </row>
    <row r="155" spans="1:19">
      <c r="A155" s="205"/>
      <c r="B155" s="205"/>
      <c r="C155" s="205"/>
      <c r="D155" s="205"/>
      <c r="E155" s="237"/>
      <c r="F155" s="205"/>
      <c r="G155" s="205"/>
      <c r="H155" s="205"/>
      <c r="I155" s="205"/>
      <c r="J155" s="205"/>
      <c r="K155" s="205"/>
      <c r="L155" s="205"/>
      <c r="M155" s="205"/>
      <c r="N155" s="205"/>
      <c r="O155" s="205"/>
      <c r="P155" s="205"/>
      <c r="Q155" s="205"/>
      <c r="R155" s="205"/>
      <c r="S155" s="205"/>
    </row>
    <row r="156" spans="1:19">
      <c r="A156" s="205"/>
      <c r="B156" s="205"/>
      <c r="C156" s="205"/>
      <c r="D156" s="205"/>
      <c r="E156" s="237"/>
      <c r="F156" s="205"/>
      <c r="G156" s="205"/>
      <c r="H156" s="205"/>
      <c r="I156" s="205"/>
      <c r="J156" s="205"/>
      <c r="K156" s="205"/>
      <c r="L156" s="205"/>
      <c r="M156" s="205"/>
      <c r="N156" s="205"/>
      <c r="O156" s="205"/>
      <c r="P156" s="205"/>
      <c r="Q156" s="205"/>
      <c r="R156" s="205"/>
      <c r="S156" s="205"/>
    </row>
    <row r="157" spans="1:19">
      <c r="A157" s="205"/>
      <c r="B157" s="205"/>
      <c r="C157" s="205"/>
      <c r="D157" s="205"/>
      <c r="E157" s="237"/>
      <c r="F157" s="205"/>
      <c r="G157" s="205"/>
      <c r="H157" s="205"/>
      <c r="I157" s="205"/>
      <c r="J157" s="205"/>
      <c r="K157" s="205"/>
      <c r="L157" s="205"/>
      <c r="M157" s="205"/>
      <c r="N157" s="205"/>
      <c r="O157" s="205"/>
      <c r="P157" s="205"/>
      <c r="Q157" s="205"/>
      <c r="R157" s="205"/>
      <c r="S157" s="205"/>
    </row>
    <row r="158" spans="1:19">
      <c r="A158" s="205"/>
      <c r="B158" s="205"/>
      <c r="C158" s="205"/>
      <c r="D158" s="205"/>
      <c r="E158" s="237"/>
      <c r="F158" s="205"/>
      <c r="G158" s="205"/>
      <c r="H158" s="205"/>
      <c r="I158" s="205"/>
      <c r="J158" s="205"/>
      <c r="K158" s="205"/>
      <c r="L158" s="205"/>
      <c r="M158" s="205"/>
      <c r="N158" s="205"/>
      <c r="O158" s="205"/>
      <c r="P158" s="205"/>
      <c r="Q158" s="205"/>
      <c r="R158" s="205"/>
      <c r="S158" s="205"/>
    </row>
    <row r="159" spans="1:19">
      <c r="A159" s="205"/>
      <c r="B159" s="205"/>
      <c r="C159" s="205"/>
      <c r="D159" s="205"/>
      <c r="E159" s="237"/>
      <c r="F159" s="205"/>
      <c r="G159" s="205"/>
      <c r="H159" s="205"/>
      <c r="I159" s="205"/>
      <c r="J159" s="205"/>
      <c r="K159" s="205"/>
      <c r="L159" s="205"/>
      <c r="M159" s="205"/>
      <c r="N159" s="205"/>
      <c r="O159" s="205"/>
      <c r="P159" s="205"/>
      <c r="Q159" s="205"/>
      <c r="R159" s="205"/>
      <c r="S159" s="205"/>
    </row>
    <row r="160" spans="1:19">
      <c r="A160" s="205"/>
      <c r="B160" s="205"/>
      <c r="C160" s="205"/>
      <c r="D160" s="205"/>
      <c r="E160" s="237"/>
      <c r="F160" s="205"/>
      <c r="G160" s="205"/>
      <c r="H160" s="205"/>
      <c r="I160" s="205"/>
      <c r="J160" s="205"/>
      <c r="K160" s="205"/>
      <c r="L160" s="205"/>
      <c r="M160" s="205"/>
      <c r="N160" s="205"/>
      <c r="O160" s="205"/>
      <c r="P160" s="205"/>
      <c r="Q160" s="205"/>
      <c r="R160" s="205"/>
      <c r="S160" s="205"/>
    </row>
    <row r="161" spans="1:19">
      <c r="A161" s="205"/>
      <c r="B161" s="205"/>
      <c r="C161" s="205"/>
      <c r="D161" s="205"/>
      <c r="E161" s="237"/>
      <c r="F161" s="205"/>
      <c r="G161" s="205"/>
      <c r="H161" s="205"/>
      <c r="I161" s="205"/>
      <c r="J161" s="205"/>
      <c r="K161" s="205"/>
      <c r="L161" s="205"/>
      <c r="M161" s="205"/>
      <c r="N161" s="205"/>
      <c r="O161" s="205"/>
      <c r="P161" s="205"/>
      <c r="Q161" s="205"/>
      <c r="R161" s="205"/>
      <c r="S161" s="205"/>
    </row>
    <row r="162" spans="1:19">
      <c r="A162" s="205"/>
      <c r="B162" s="205"/>
      <c r="C162" s="205"/>
      <c r="D162" s="205"/>
      <c r="E162" s="237"/>
      <c r="F162" s="205"/>
      <c r="G162" s="205"/>
      <c r="H162" s="205"/>
      <c r="I162" s="205"/>
      <c r="J162" s="205"/>
      <c r="K162" s="205"/>
      <c r="L162" s="205"/>
      <c r="M162" s="205"/>
      <c r="N162" s="205"/>
      <c r="O162" s="205"/>
      <c r="P162" s="205"/>
      <c r="Q162" s="205"/>
      <c r="R162" s="205"/>
      <c r="S162" s="205"/>
    </row>
    <row r="163" spans="1:19">
      <c r="A163" s="205"/>
      <c r="B163" s="205"/>
      <c r="C163" s="205"/>
      <c r="D163" s="205"/>
      <c r="E163" s="237"/>
      <c r="F163" s="205"/>
      <c r="G163" s="205"/>
      <c r="H163" s="205"/>
      <c r="I163" s="205"/>
      <c r="J163" s="205"/>
      <c r="K163" s="205"/>
      <c r="L163" s="205"/>
      <c r="M163" s="205"/>
      <c r="N163" s="205"/>
      <c r="O163" s="205"/>
      <c r="P163" s="205"/>
      <c r="Q163" s="205"/>
      <c r="R163" s="205"/>
      <c r="S163" s="205"/>
    </row>
    <row r="164" spans="1:19">
      <c r="A164" s="205"/>
      <c r="B164" s="205"/>
      <c r="C164" s="205"/>
      <c r="D164" s="205"/>
      <c r="E164" s="237"/>
      <c r="F164" s="205"/>
      <c r="G164" s="205"/>
      <c r="H164" s="205"/>
      <c r="I164" s="205"/>
      <c r="J164" s="205"/>
      <c r="K164" s="205"/>
      <c r="L164" s="205"/>
      <c r="M164" s="205"/>
      <c r="N164" s="205"/>
      <c r="O164" s="205"/>
      <c r="P164" s="205"/>
      <c r="Q164" s="205"/>
      <c r="R164" s="205"/>
      <c r="S164" s="205"/>
    </row>
    <row r="165" spans="1:19">
      <c r="A165" s="205"/>
      <c r="B165" s="205"/>
      <c r="C165" s="205"/>
      <c r="D165" s="205"/>
      <c r="E165" s="237"/>
      <c r="F165" s="205"/>
      <c r="G165" s="205"/>
      <c r="H165" s="205"/>
      <c r="I165" s="205"/>
      <c r="J165" s="205"/>
      <c r="K165" s="205"/>
      <c r="L165" s="205"/>
      <c r="M165" s="205"/>
      <c r="N165" s="205"/>
      <c r="O165" s="205"/>
      <c r="P165" s="205"/>
      <c r="Q165" s="205"/>
      <c r="R165" s="205"/>
      <c r="S165" s="205"/>
    </row>
    <row r="166" spans="1:19">
      <c r="A166" s="205"/>
      <c r="B166" s="205"/>
      <c r="C166" s="205"/>
      <c r="D166" s="205"/>
      <c r="E166" s="237"/>
      <c r="F166" s="205"/>
      <c r="G166" s="205"/>
      <c r="H166" s="205"/>
      <c r="I166" s="205"/>
      <c r="J166" s="205"/>
      <c r="K166" s="205"/>
      <c r="L166" s="205"/>
      <c r="M166" s="205"/>
      <c r="N166" s="205"/>
      <c r="O166" s="205"/>
      <c r="P166" s="205"/>
      <c r="Q166" s="205"/>
      <c r="R166" s="205"/>
      <c r="S166" s="205"/>
    </row>
    <row r="167" spans="1:19">
      <c r="A167" s="205"/>
      <c r="B167" s="205"/>
      <c r="C167" s="205"/>
      <c r="D167" s="205"/>
      <c r="E167" s="237"/>
      <c r="F167" s="205"/>
      <c r="G167" s="205"/>
      <c r="H167" s="205"/>
      <c r="I167" s="205"/>
      <c r="J167" s="205"/>
      <c r="K167" s="205"/>
      <c r="L167" s="205"/>
      <c r="M167" s="205"/>
      <c r="N167" s="205"/>
      <c r="O167" s="205"/>
      <c r="P167" s="205"/>
      <c r="Q167" s="205"/>
      <c r="R167" s="205"/>
      <c r="S167" s="205"/>
    </row>
    <row r="168" spans="1:19">
      <c r="A168" s="205"/>
      <c r="B168" s="205"/>
      <c r="C168" s="205"/>
      <c r="D168" s="205"/>
      <c r="E168" s="237"/>
      <c r="F168" s="205"/>
      <c r="G168" s="205"/>
      <c r="H168" s="205"/>
      <c r="I168" s="205"/>
      <c r="J168" s="205"/>
      <c r="K168" s="205"/>
      <c r="L168" s="205"/>
      <c r="M168" s="205"/>
      <c r="N168" s="205"/>
      <c r="O168" s="205"/>
      <c r="P168" s="205"/>
      <c r="Q168" s="205"/>
      <c r="R168" s="205"/>
      <c r="S168" s="205"/>
    </row>
    <row r="169" spans="1:19">
      <c r="A169" s="205"/>
      <c r="B169" s="205"/>
      <c r="C169" s="205"/>
      <c r="D169" s="205"/>
      <c r="E169" s="237"/>
      <c r="F169" s="205"/>
      <c r="G169" s="205"/>
      <c r="H169" s="205"/>
      <c r="I169" s="205"/>
      <c r="J169" s="205"/>
      <c r="K169" s="205"/>
      <c r="L169" s="205"/>
      <c r="M169" s="205"/>
      <c r="N169" s="205"/>
      <c r="O169" s="205"/>
      <c r="P169" s="205"/>
      <c r="Q169" s="205"/>
      <c r="R169" s="205"/>
      <c r="S169" s="205"/>
    </row>
    <row r="170" spans="1:19">
      <c r="A170" s="205"/>
      <c r="B170" s="205"/>
      <c r="C170" s="205"/>
      <c r="D170" s="205"/>
      <c r="E170" s="237"/>
      <c r="F170" s="205"/>
      <c r="G170" s="205"/>
      <c r="H170" s="205"/>
      <c r="I170" s="205"/>
      <c r="J170" s="205"/>
      <c r="K170" s="205"/>
      <c r="L170" s="205"/>
      <c r="M170" s="205"/>
      <c r="N170" s="205"/>
      <c r="O170" s="205"/>
      <c r="P170" s="205"/>
      <c r="Q170" s="205"/>
      <c r="R170" s="205"/>
      <c r="S170" s="205"/>
    </row>
    <row r="171" spans="1:19">
      <c r="A171" s="205"/>
      <c r="B171" s="205"/>
      <c r="C171" s="205"/>
      <c r="D171" s="205"/>
      <c r="E171" s="237"/>
      <c r="F171" s="205"/>
      <c r="G171" s="205"/>
      <c r="H171" s="205"/>
      <c r="I171" s="205"/>
      <c r="J171" s="205"/>
      <c r="K171" s="205"/>
      <c r="L171" s="205"/>
      <c r="M171" s="205"/>
      <c r="N171" s="205"/>
      <c r="O171" s="205"/>
      <c r="P171" s="205"/>
      <c r="Q171" s="205"/>
      <c r="R171" s="205"/>
      <c r="S171" s="205"/>
    </row>
    <row r="172" spans="1:19">
      <c r="A172" s="205"/>
      <c r="B172" s="205"/>
      <c r="C172" s="205"/>
      <c r="D172" s="205"/>
      <c r="E172" s="237"/>
      <c r="F172" s="205"/>
      <c r="G172" s="205"/>
      <c r="H172" s="205"/>
      <c r="I172" s="205"/>
      <c r="J172" s="205"/>
      <c r="K172" s="205"/>
      <c r="L172" s="205"/>
      <c r="M172" s="205"/>
      <c r="N172" s="205"/>
      <c r="O172" s="205"/>
      <c r="P172" s="205"/>
      <c r="Q172" s="205"/>
      <c r="R172" s="205"/>
      <c r="S172" s="205"/>
    </row>
    <row r="173" spans="1:19">
      <c r="A173" s="205"/>
      <c r="B173" s="205"/>
      <c r="C173" s="205"/>
      <c r="D173" s="205"/>
      <c r="E173" s="237"/>
      <c r="F173" s="205"/>
      <c r="G173" s="205"/>
      <c r="H173" s="205"/>
      <c r="I173" s="205"/>
      <c r="J173" s="205"/>
      <c r="K173" s="205"/>
      <c r="L173" s="205"/>
      <c r="M173" s="205"/>
      <c r="N173" s="205"/>
      <c r="O173" s="205"/>
      <c r="P173" s="205"/>
      <c r="Q173" s="205"/>
      <c r="R173" s="205"/>
      <c r="S173" s="205"/>
    </row>
    <row r="174" spans="1:19">
      <c r="A174" s="205"/>
      <c r="B174" s="205"/>
      <c r="C174" s="205"/>
      <c r="D174" s="205"/>
      <c r="E174" s="237"/>
      <c r="F174" s="205"/>
      <c r="G174" s="205"/>
      <c r="H174" s="205"/>
      <c r="I174" s="205"/>
      <c r="J174" s="205"/>
      <c r="K174" s="205"/>
      <c r="L174" s="205"/>
      <c r="M174" s="205"/>
      <c r="N174" s="205"/>
      <c r="O174" s="205"/>
      <c r="P174" s="205"/>
      <c r="Q174" s="205"/>
      <c r="R174" s="205"/>
      <c r="S174" s="205"/>
    </row>
    <row r="175" spans="1:19">
      <c r="A175" s="205"/>
      <c r="B175" s="205"/>
      <c r="C175" s="205"/>
      <c r="D175" s="205"/>
      <c r="E175" s="237"/>
      <c r="F175" s="205"/>
      <c r="G175" s="205"/>
      <c r="H175" s="205"/>
      <c r="I175" s="205"/>
      <c r="J175" s="205"/>
      <c r="K175" s="205"/>
      <c r="L175" s="205"/>
      <c r="M175" s="205"/>
      <c r="N175" s="205"/>
      <c r="O175" s="205"/>
      <c r="P175" s="205"/>
      <c r="Q175" s="205"/>
      <c r="R175" s="205"/>
      <c r="S175" s="205"/>
    </row>
    <row r="176" spans="1:19">
      <c r="A176" s="205"/>
      <c r="B176" s="205"/>
      <c r="C176" s="205"/>
      <c r="D176" s="205"/>
      <c r="E176" s="237"/>
      <c r="F176" s="205"/>
      <c r="G176" s="205"/>
      <c r="H176" s="205"/>
      <c r="I176" s="205"/>
      <c r="J176" s="205"/>
      <c r="K176" s="205"/>
      <c r="L176" s="205"/>
      <c r="M176" s="205"/>
      <c r="N176" s="205"/>
      <c r="O176" s="205"/>
      <c r="P176" s="205"/>
      <c r="Q176" s="205"/>
      <c r="R176" s="205"/>
      <c r="S176" s="205"/>
    </row>
    <row r="177" spans="1:19">
      <c r="A177" s="205"/>
      <c r="B177" s="205"/>
      <c r="C177" s="205"/>
      <c r="D177" s="205"/>
      <c r="E177" s="237"/>
      <c r="F177" s="205"/>
      <c r="G177" s="205"/>
      <c r="H177" s="205"/>
      <c r="I177" s="205"/>
      <c r="J177" s="205"/>
      <c r="K177" s="205"/>
      <c r="L177" s="205"/>
      <c r="M177" s="205"/>
      <c r="N177" s="205"/>
      <c r="O177" s="205"/>
      <c r="P177" s="205"/>
      <c r="Q177" s="205"/>
      <c r="R177" s="205"/>
      <c r="S177" s="205"/>
    </row>
    <row r="178" spans="1:19">
      <c r="A178" s="205"/>
      <c r="B178" s="205"/>
      <c r="C178" s="205"/>
      <c r="D178" s="205"/>
      <c r="E178" s="237"/>
      <c r="F178" s="205"/>
      <c r="G178" s="205"/>
      <c r="H178" s="205"/>
      <c r="I178" s="205"/>
      <c r="J178" s="205"/>
      <c r="K178" s="205"/>
      <c r="L178" s="205"/>
      <c r="M178" s="205"/>
      <c r="N178" s="205"/>
      <c r="O178" s="205"/>
      <c r="P178" s="205"/>
      <c r="Q178" s="205"/>
      <c r="R178" s="205"/>
      <c r="S178" s="205"/>
    </row>
    <row r="179" spans="1:19">
      <c r="A179" s="205"/>
      <c r="B179" s="205"/>
      <c r="C179" s="205"/>
      <c r="D179" s="205"/>
      <c r="E179" s="237"/>
      <c r="F179" s="205"/>
      <c r="G179" s="205"/>
      <c r="H179" s="205"/>
      <c r="I179" s="205"/>
      <c r="J179" s="205"/>
      <c r="K179" s="205"/>
      <c r="L179" s="205"/>
      <c r="M179" s="205"/>
      <c r="N179" s="205"/>
      <c r="O179" s="205"/>
      <c r="P179" s="205"/>
      <c r="Q179" s="205"/>
      <c r="R179" s="205"/>
      <c r="S179" s="205"/>
    </row>
    <row r="180" spans="1:19">
      <c r="A180" s="205"/>
      <c r="B180" s="205"/>
      <c r="C180" s="205"/>
      <c r="D180" s="205"/>
      <c r="E180" s="237"/>
      <c r="F180" s="205"/>
      <c r="G180" s="205"/>
      <c r="H180" s="205"/>
      <c r="I180" s="205"/>
      <c r="J180" s="205"/>
      <c r="K180" s="205"/>
      <c r="L180" s="205"/>
      <c r="M180" s="205"/>
      <c r="N180" s="205"/>
      <c r="O180" s="205"/>
      <c r="P180" s="205"/>
      <c r="Q180" s="205"/>
      <c r="R180" s="205"/>
      <c r="S180" s="205"/>
    </row>
    <row r="181" spans="1:19">
      <c r="A181" s="205"/>
      <c r="B181" s="205"/>
      <c r="C181" s="205"/>
      <c r="D181" s="205"/>
      <c r="E181" s="237"/>
      <c r="F181" s="205"/>
      <c r="G181" s="205"/>
      <c r="H181" s="205"/>
      <c r="I181" s="205"/>
      <c r="J181" s="205"/>
      <c r="K181" s="205"/>
      <c r="L181" s="205"/>
      <c r="M181" s="205"/>
      <c r="N181" s="205"/>
      <c r="O181" s="205"/>
      <c r="P181" s="205"/>
      <c r="Q181" s="205"/>
      <c r="R181" s="205"/>
      <c r="S181" s="205"/>
    </row>
    <row r="182" spans="1:19">
      <c r="A182" s="205"/>
      <c r="B182" s="205"/>
      <c r="C182" s="205"/>
      <c r="D182" s="205"/>
      <c r="E182" s="237"/>
      <c r="F182" s="205"/>
      <c r="G182" s="205"/>
      <c r="H182" s="205"/>
      <c r="I182" s="205"/>
      <c r="J182" s="205"/>
      <c r="K182" s="205"/>
      <c r="L182" s="205"/>
      <c r="M182" s="205"/>
      <c r="N182" s="205"/>
      <c r="O182" s="205"/>
      <c r="P182" s="205"/>
      <c r="Q182" s="205"/>
      <c r="R182" s="205"/>
      <c r="S182" s="205"/>
    </row>
    <row r="183" spans="1:19">
      <c r="A183" s="205"/>
      <c r="B183" s="205"/>
      <c r="C183" s="205"/>
      <c r="D183" s="205"/>
      <c r="E183" s="237"/>
      <c r="F183" s="205"/>
      <c r="G183" s="205"/>
      <c r="H183" s="205"/>
      <c r="I183" s="205"/>
      <c r="J183" s="205"/>
      <c r="K183" s="205"/>
      <c r="L183" s="205"/>
      <c r="M183" s="205"/>
      <c r="N183" s="205"/>
      <c r="O183" s="205"/>
      <c r="P183" s="205"/>
      <c r="Q183" s="205"/>
      <c r="R183" s="205"/>
      <c r="S183" s="205"/>
    </row>
    <row r="184" spans="1:19">
      <c r="A184" s="205"/>
      <c r="B184" s="205"/>
      <c r="C184" s="205"/>
      <c r="D184" s="205"/>
      <c r="E184" s="237"/>
      <c r="F184" s="205"/>
      <c r="G184" s="205"/>
      <c r="H184" s="205"/>
      <c r="I184" s="205"/>
      <c r="J184" s="205"/>
      <c r="K184" s="205"/>
      <c r="L184" s="205"/>
      <c r="M184" s="205"/>
      <c r="N184" s="205"/>
      <c r="O184" s="205"/>
      <c r="P184" s="205"/>
      <c r="Q184" s="205"/>
      <c r="R184" s="205"/>
      <c r="S184" s="205"/>
    </row>
    <row r="185" spans="1:19">
      <c r="A185" s="205"/>
      <c r="B185" s="205"/>
      <c r="C185" s="205"/>
      <c r="D185" s="205"/>
      <c r="E185" s="237"/>
      <c r="F185" s="205"/>
      <c r="G185" s="205"/>
      <c r="H185" s="205"/>
      <c r="I185" s="205"/>
      <c r="J185" s="205"/>
      <c r="K185" s="205"/>
      <c r="L185" s="205"/>
      <c r="M185" s="205"/>
      <c r="N185" s="205"/>
      <c r="O185" s="205"/>
      <c r="P185" s="205"/>
      <c r="Q185" s="205"/>
      <c r="R185" s="205"/>
      <c r="S185" s="205"/>
    </row>
    <row r="186" spans="1:19">
      <c r="A186" s="205"/>
      <c r="B186" s="205"/>
      <c r="C186" s="205"/>
      <c r="D186" s="205"/>
      <c r="E186" s="237"/>
      <c r="F186" s="205"/>
      <c r="G186" s="205"/>
      <c r="H186" s="205"/>
      <c r="I186" s="205"/>
      <c r="J186" s="205"/>
      <c r="K186" s="205"/>
      <c r="L186" s="205"/>
      <c r="M186" s="205"/>
      <c r="N186" s="205"/>
      <c r="O186" s="205"/>
      <c r="P186" s="205"/>
      <c r="Q186" s="205"/>
      <c r="R186" s="205"/>
      <c r="S186" s="205"/>
    </row>
    <row r="187" spans="1:19">
      <c r="A187" s="205"/>
      <c r="B187" s="205"/>
      <c r="C187" s="205"/>
      <c r="D187" s="205"/>
      <c r="E187" s="237"/>
      <c r="F187" s="205"/>
      <c r="G187" s="205"/>
      <c r="H187" s="205"/>
      <c r="I187" s="205"/>
      <c r="J187" s="205"/>
      <c r="K187" s="205"/>
      <c r="L187" s="205"/>
      <c r="M187" s="205"/>
      <c r="N187" s="205"/>
      <c r="O187" s="205"/>
      <c r="P187" s="205"/>
      <c r="Q187" s="205"/>
      <c r="R187" s="205"/>
      <c r="S187" s="205"/>
    </row>
    <row r="188" spans="1:19">
      <c r="A188" s="205"/>
      <c r="B188" s="205"/>
      <c r="C188" s="205"/>
      <c r="D188" s="205"/>
      <c r="E188" s="237"/>
      <c r="F188" s="205"/>
      <c r="G188" s="205"/>
      <c r="H188" s="205"/>
      <c r="I188" s="205"/>
      <c r="J188" s="205"/>
      <c r="K188" s="205"/>
      <c r="L188" s="205"/>
      <c r="M188" s="205"/>
      <c r="N188" s="205"/>
      <c r="O188" s="205"/>
      <c r="P188" s="205"/>
      <c r="Q188" s="205"/>
      <c r="R188" s="205"/>
      <c r="S188" s="205"/>
    </row>
    <row r="189" spans="1:19">
      <c r="A189" s="205"/>
      <c r="B189" s="205"/>
      <c r="C189" s="205"/>
      <c r="D189" s="205"/>
      <c r="E189" s="237"/>
      <c r="F189" s="205"/>
      <c r="G189" s="205"/>
      <c r="H189" s="205"/>
      <c r="I189" s="205"/>
      <c r="J189" s="205"/>
      <c r="K189" s="205"/>
      <c r="L189" s="205"/>
      <c r="M189" s="205"/>
      <c r="N189" s="205"/>
      <c r="O189" s="205"/>
      <c r="P189" s="205"/>
      <c r="Q189" s="205"/>
      <c r="R189" s="205"/>
      <c r="S189" s="205"/>
    </row>
    <row r="190" spans="1:19">
      <c r="A190" s="205"/>
      <c r="B190" s="205"/>
      <c r="C190" s="205"/>
      <c r="D190" s="205"/>
      <c r="E190" s="237"/>
      <c r="F190" s="205"/>
      <c r="G190" s="205"/>
      <c r="H190" s="205"/>
      <c r="I190" s="205"/>
      <c r="J190" s="205"/>
      <c r="K190" s="205"/>
      <c r="L190" s="205"/>
      <c r="M190" s="205"/>
      <c r="N190" s="205"/>
      <c r="O190" s="205"/>
      <c r="P190" s="205"/>
      <c r="Q190" s="205"/>
      <c r="R190" s="205"/>
      <c r="S190" s="205"/>
    </row>
    <row r="191" spans="1:19">
      <c r="A191" s="205"/>
      <c r="B191" s="205"/>
      <c r="C191" s="205"/>
      <c r="D191" s="205"/>
      <c r="E191" s="237"/>
      <c r="F191" s="205"/>
      <c r="G191" s="205"/>
      <c r="H191" s="205"/>
      <c r="I191" s="205"/>
      <c r="J191" s="205"/>
      <c r="K191" s="205"/>
      <c r="L191" s="205"/>
      <c r="M191" s="205"/>
      <c r="N191" s="205"/>
      <c r="O191" s="205"/>
      <c r="P191" s="205"/>
      <c r="Q191" s="205"/>
      <c r="R191" s="205"/>
      <c r="S191" s="205"/>
    </row>
    <row r="192" spans="1:19">
      <c r="A192" s="205"/>
      <c r="B192" s="205"/>
      <c r="C192" s="205"/>
      <c r="D192" s="205"/>
      <c r="E192" s="237"/>
      <c r="F192" s="205"/>
      <c r="G192" s="205"/>
      <c r="H192" s="205"/>
      <c r="I192" s="205"/>
      <c r="J192" s="205"/>
      <c r="K192" s="205"/>
      <c r="L192" s="205"/>
      <c r="M192" s="205"/>
      <c r="N192" s="205"/>
      <c r="O192" s="205"/>
      <c r="P192" s="205"/>
      <c r="Q192" s="205"/>
      <c r="R192" s="205"/>
      <c r="S192" s="205"/>
    </row>
    <row r="193" spans="1:19">
      <c r="A193" s="205"/>
      <c r="B193" s="205"/>
      <c r="C193" s="205"/>
      <c r="D193" s="205"/>
      <c r="E193" s="237"/>
      <c r="F193" s="205"/>
      <c r="G193" s="205"/>
      <c r="H193" s="205"/>
      <c r="I193" s="205"/>
      <c r="J193" s="205"/>
      <c r="K193" s="205"/>
      <c r="L193" s="205"/>
      <c r="M193" s="205"/>
      <c r="N193" s="205"/>
      <c r="O193" s="205"/>
      <c r="P193" s="205"/>
      <c r="Q193" s="205"/>
      <c r="R193" s="205"/>
      <c r="S193" s="205"/>
    </row>
    <row r="194" spans="1:19">
      <c r="A194" s="205"/>
      <c r="B194" s="205"/>
      <c r="C194" s="205"/>
      <c r="D194" s="205"/>
      <c r="E194" s="237"/>
      <c r="F194" s="205"/>
      <c r="G194" s="205"/>
      <c r="H194" s="205"/>
      <c r="I194" s="205"/>
      <c r="J194" s="205"/>
      <c r="K194" s="205"/>
      <c r="L194" s="205"/>
      <c r="M194" s="205"/>
      <c r="N194" s="205"/>
      <c r="O194" s="205"/>
      <c r="P194" s="205"/>
      <c r="Q194" s="205"/>
      <c r="R194" s="205"/>
      <c r="S194" s="205"/>
    </row>
    <row r="195" spans="1:19">
      <c r="A195" s="205"/>
      <c r="B195" s="205"/>
      <c r="C195" s="205"/>
      <c r="D195" s="205"/>
      <c r="E195" s="237"/>
      <c r="F195" s="205"/>
      <c r="G195" s="205"/>
      <c r="H195" s="205"/>
      <c r="I195" s="205"/>
      <c r="J195" s="205"/>
      <c r="K195" s="205"/>
      <c r="L195" s="205"/>
      <c r="M195" s="205"/>
      <c r="N195" s="205"/>
      <c r="O195" s="205"/>
      <c r="P195" s="205"/>
      <c r="Q195" s="205"/>
      <c r="R195" s="205"/>
      <c r="S195" s="205"/>
    </row>
    <row r="196" spans="1:19">
      <c r="A196" s="205"/>
      <c r="B196" s="205"/>
      <c r="C196" s="205"/>
      <c r="D196" s="205"/>
      <c r="E196" s="237"/>
      <c r="F196" s="205"/>
      <c r="G196" s="205"/>
      <c r="H196" s="205"/>
      <c r="I196" s="205"/>
      <c r="J196" s="205"/>
      <c r="K196" s="205"/>
      <c r="L196" s="205"/>
      <c r="M196" s="205"/>
      <c r="N196" s="205"/>
      <c r="O196" s="205"/>
      <c r="P196" s="205"/>
      <c r="Q196" s="205"/>
      <c r="R196" s="205"/>
      <c r="S196" s="205"/>
    </row>
    <row r="197" spans="1:19">
      <c r="A197" s="205"/>
      <c r="B197" s="205"/>
      <c r="C197" s="205"/>
      <c r="D197" s="205"/>
      <c r="E197" s="237"/>
      <c r="F197" s="205"/>
      <c r="G197" s="205"/>
      <c r="H197" s="205"/>
      <c r="I197" s="205"/>
      <c r="J197" s="205"/>
      <c r="K197" s="205"/>
      <c r="L197" s="205"/>
      <c r="M197" s="205"/>
      <c r="N197" s="205"/>
      <c r="O197" s="205"/>
      <c r="P197" s="205"/>
      <c r="Q197" s="205"/>
      <c r="R197" s="205"/>
      <c r="S197" s="205"/>
    </row>
    <row r="198" spans="1:19">
      <c r="A198" s="205"/>
      <c r="B198" s="205"/>
      <c r="C198" s="205"/>
      <c r="D198" s="205"/>
      <c r="E198" s="237"/>
      <c r="F198" s="205"/>
      <c r="G198" s="205"/>
      <c r="H198" s="205"/>
      <c r="I198" s="205"/>
      <c r="J198" s="205"/>
      <c r="K198" s="205"/>
      <c r="L198" s="205"/>
      <c r="M198" s="205"/>
      <c r="N198" s="205"/>
      <c r="O198" s="205"/>
      <c r="P198" s="205"/>
      <c r="Q198" s="205"/>
      <c r="R198" s="205"/>
      <c r="S198" s="205"/>
    </row>
    <row r="199" spans="1:19">
      <c r="A199" s="205"/>
      <c r="B199" s="205"/>
      <c r="C199" s="205"/>
      <c r="D199" s="205"/>
      <c r="E199" s="237"/>
      <c r="F199" s="205"/>
      <c r="G199" s="205"/>
      <c r="H199" s="205"/>
      <c r="I199" s="205"/>
      <c r="J199" s="205"/>
      <c r="K199" s="205"/>
      <c r="L199" s="205"/>
      <c r="M199" s="205"/>
      <c r="N199" s="205"/>
      <c r="O199" s="205"/>
      <c r="P199" s="205"/>
      <c r="Q199" s="205"/>
      <c r="R199" s="205"/>
      <c r="S199" s="205"/>
    </row>
    <row r="200" spans="1:19">
      <c r="A200" s="205"/>
      <c r="B200" s="205"/>
      <c r="C200" s="205"/>
      <c r="D200" s="205"/>
      <c r="E200" s="237"/>
      <c r="F200" s="205"/>
      <c r="G200" s="205"/>
      <c r="H200" s="205"/>
      <c r="I200" s="205"/>
      <c r="J200" s="205"/>
      <c r="K200" s="205"/>
      <c r="L200" s="205"/>
      <c r="M200" s="205"/>
      <c r="N200" s="205"/>
      <c r="O200" s="205"/>
      <c r="P200" s="205"/>
      <c r="Q200" s="205"/>
      <c r="R200" s="205"/>
      <c r="S200" s="205"/>
    </row>
    <row r="201" spans="1:19">
      <c r="A201" s="205"/>
      <c r="B201" s="205"/>
      <c r="C201" s="205"/>
      <c r="D201" s="205"/>
      <c r="E201" s="237"/>
      <c r="F201" s="205"/>
      <c r="G201" s="205"/>
      <c r="H201" s="205"/>
      <c r="I201" s="205"/>
      <c r="J201" s="205"/>
      <c r="K201" s="205"/>
      <c r="L201" s="205"/>
      <c r="M201" s="205"/>
      <c r="N201" s="205"/>
      <c r="O201" s="205"/>
      <c r="P201" s="205"/>
      <c r="Q201" s="205"/>
      <c r="R201" s="205"/>
      <c r="S201" s="205"/>
    </row>
    <row r="202" spans="1:19">
      <c r="A202" s="205"/>
      <c r="B202" s="205"/>
      <c r="C202" s="205"/>
      <c r="D202" s="205"/>
      <c r="E202" s="237"/>
      <c r="F202" s="205"/>
      <c r="G202" s="205"/>
      <c r="H202" s="205"/>
      <c r="I202" s="205"/>
      <c r="J202" s="205"/>
      <c r="K202" s="205"/>
      <c r="L202" s="205"/>
      <c r="M202" s="205"/>
      <c r="N202" s="205"/>
      <c r="O202" s="205"/>
      <c r="P202" s="205"/>
      <c r="Q202" s="205"/>
      <c r="R202" s="205"/>
      <c r="S202" s="205"/>
    </row>
    <row r="203" spans="1:19">
      <c r="A203" s="205"/>
      <c r="B203" s="205"/>
      <c r="C203" s="205"/>
      <c r="D203" s="205"/>
      <c r="E203" s="237"/>
      <c r="F203" s="205"/>
      <c r="G203" s="205"/>
      <c r="H203" s="205"/>
      <c r="I203" s="205"/>
      <c r="J203" s="205"/>
      <c r="K203" s="205"/>
      <c r="L203" s="205"/>
      <c r="M203" s="205"/>
      <c r="N203" s="205"/>
      <c r="O203" s="205"/>
      <c r="P203" s="205"/>
      <c r="Q203" s="205"/>
      <c r="R203" s="205"/>
      <c r="S203" s="205"/>
    </row>
    <row r="204" spans="1:19">
      <c r="A204" s="205"/>
      <c r="B204" s="205"/>
      <c r="C204" s="205"/>
      <c r="D204" s="205"/>
      <c r="E204" s="237"/>
      <c r="F204" s="205"/>
      <c r="G204" s="205"/>
      <c r="H204" s="205"/>
      <c r="I204" s="205"/>
      <c r="J204" s="205"/>
      <c r="K204" s="205"/>
      <c r="L204" s="205"/>
      <c r="M204" s="205"/>
      <c r="N204" s="205"/>
      <c r="O204" s="205"/>
      <c r="P204" s="205"/>
      <c r="Q204" s="205"/>
      <c r="R204" s="205"/>
      <c r="S204" s="205"/>
    </row>
    <row r="205" spans="1:19">
      <c r="A205" s="205"/>
      <c r="B205" s="205"/>
      <c r="C205" s="205"/>
      <c r="D205" s="205"/>
      <c r="E205" s="237"/>
      <c r="F205" s="205"/>
      <c r="G205" s="205"/>
      <c r="H205" s="205"/>
      <c r="I205" s="205"/>
      <c r="J205" s="205"/>
      <c r="K205" s="205"/>
      <c r="L205" s="205"/>
      <c r="M205" s="205"/>
      <c r="N205" s="205"/>
      <c r="O205" s="205"/>
      <c r="P205" s="205"/>
      <c r="Q205" s="205"/>
      <c r="R205" s="205"/>
      <c r="S205" s="205"/>
    </row>
    <row r="206" spans="1:19">
      <c r="A206" s="205"/>
      <c r="B206" s="205"/>
      <c r="C206" s="205"/>
      <c r="D206" s="205"/>
      <c r="E206" s="237"/>
      <c r="F206" s="205"/>
      <c r="G206" s="205"/>
      <c r="H206" s="205"/>
      <c r="I206" s="205"/>
      <c r="J206" s="205"/>
      <c r="K206" s="205"/>
      <c r="L206" s="205"/>
      <c r="M206" s="205"/>
      <c r="N206" s="205"/>
      <c r="O206" s="205"/>
      <c r="P206" s="205"/>
      <c r="Q206" s="205"/>
      <c r="R206" s="205"/>
      <c r="S206" s="205"/>
    </row>
    <row r="207" spans="1:19">
      <c r="A207" s="205"/>
      <c r="B207" s="205"/>
      <c r="C207" s="205"/>
      <c r="D207" s="205"/>
      <c r="E207" s="237"/>
      <c r="F207" s="205"/>
      <c r="G207" s="205"/>
      <c r="H207" s="205"/>
      <c r="I207" s="205"/>
      <c r="J207" s="205"/>
      <c r="K207" s="205"/>
      <c r="L207" s="205"/>
      <c r="M207" s="205"/>
      <c r="N207" s="205"/>
      <c r="O207" s="205"/>
      <c r="P207" s="205"/>
      <c r="Q207" s="205"/>
      <c r="R207" s="205"/>
      <c r="S207" s="205"/>
    </row>
    <row r="208" spans="1:19">
      <c r="A208" s="205"/>
      <c r="B208" s="205"/>
      <c r="C208" s="205"/>
      <c r="D208" s="205"/>
      <c r="E208" s="237"/>
      <c r="F208" s="205"/>
      <c r="G208" s="205"/>
      <c r="H208" s="205"/>
      <c r="I208" s="205"/>
      <c r="J208" s="205"/>
      <c r="K208" s="205"/>
      <c r="L208" s="205"/>
      <c r="M208" s="205"/>
      <c r="N208" s="205"/>
      <c r="O208" s="205"/>
      <c r="P208" s="205"/>
      <c r="Q208" s="205"/>
      <c r="R208" s="205"/>
      <c r="S208" s="205"/>
    </row>
    <row r="209" spans="1:19">
      <c r="A209" s="205"/>
      <c r="B209" s="205"/>
      <c r="C209" s="205"/>
      <c r="D209" s="205"/>
      <c r="E209" s="237"/>
      <c r="F209" s="205"/>
      <c r="G209" s="205"/>
      <c r="H209" s="205"/>
      <c r="I209" s="205"/>
      <c r="J209" s="205"/>
      <c r="K209" s="205"/>
      <c r="L209" s="205"/>
      <c r="M209" s="205"/>
      <c r="N209" s="205"/>
      <c r="O209" s="205"/>
      <c r="P209" s="205"/>
      <c r="Q209" s="205"/>
      <c r="R209" s="205"/>
      <c r="S209" s="205"/>
    </row>
    <row r="210" spans="1:19">
      <c r="A210" s="205"/>
      <c r="B210" s="205"/>
      <c r="C210" s="205"/>
      <c r="D210" s="205"/>
      <c r="E210" s="237"/>
      <c r="F210" s="205"/>
      <c r="G210" s="205"/>
      <c r="H210" s="205"/>
      <c r="I210" s="205"/>
      <c r="J210" s="205"/>
      <c r="K210" s="205"/>
      <c r="L210" s="205"/>
      <c r="M210" s="205"/>
      <c r="N210" s="205"/>
      <c r="O210" s="205"/>
      <c r="P210" s="205"/>
      <c r="Q210" s="205"/>
      <c r="R210" s="205"/>
      <c r="S210" s="205"/>
    </row>
    <row r="211" spans="1:19">
      <c r="A211" s="205"/>
      <c r="C211" s="205"/>
      <c r="D211" s="205"/>
      <c r="E211" s="237"/>
      <c r="F211" s="205"/>
      <c r="G211" s="205"/>
      <c r="H211" s="205"/>
      <c r="I211" s="205"/>
      <c r="J211" s="205"/>
      <c r="K211" s="205"/>
      <c r="L211" s="205"/>
      <c r="M211" s="205"/>
      <c r="N211" s="205"/>
      <c r="O211" s="205"/>
      <c r="P211" s="205"/>
      <c r="Q211" s="205"/>
      <c r="R211" s="205"/>
      <c r="S211" s="205"/>
    </row>
    <row r="212" spans="1:19">
      <c r="A212" s="205"/>
      <c r="C212" s="205"/>
      <c r="D212" s="205"/>
      <c r="E212" s="237"/>
      <c r="F212" s="205"/>
      <c r="G212" s="205"/>
      <c r="H212" s="205"/>
      <c r="I212" s="205"/>
      <c r="J212" s="205"/>
      <c r="K212" s="205"/>
      <c r="L212" s="205"/>
      <c r="M212" s="205"/>
      <c r="N212" s="205"/>
      <c r="O212" s="205"/>
      <c r="P212" s="205"/>
      <c r="Q212" s="205"/>
      <c r="R212" s="205"/>
      <c r="S212" s="205"/>
    </row>
  </sheetData>
  <mergeCells count="39">
    <mergeCell ref="R6:T6"/>
    <mergeCell ref="A7:A11"/>
    <mergeCell ref="B7:B11"/>
    <mergeCell ref="C7:C11"/>
    <mergeCell ref="D7:D11"/>
    <mergeCell ref="E7:E11"/>
    <mergeCell ref="T7:T11"/>
    <mergeCell ref="H10:H11"/>
    <mergeCell ref="A1:B1"/>
    <mergeCell ref="P1:T1"/>
    <mergeCell ref="A2:B2"/>
    <mergeCell ref="A3:T3"/>
    <mergeCell ref="A4:T4"/>
    <mergeCell ref="U7:U8"/>
    <mergeCell ref="K9:K11"/>
    <mergeCell ref="L9:M9"/>
    <mergeCell ref="N9:N11"/>
    <mergeCell ref="O9:P9"/>
    <mergeCell ref="Q9:Q11"/>
    <mergeCell ref="R9:S9"/>
    <mergeCell ref="R10:R11"/>
    <mergeCell ref="S10:S11"/>
    <mergeCell ref="Q7:S8"/>
    <mergeCell ref="B46:T46"/>
    <mergeCell ref="B47:T47"/>
    <mergeCell ref="B48:T48"/>
    <mergeCell ref="I10:I11"/>
    <mergeCell ref="L10:L11"/>
    <mergeCell ref="M10:M11"/>
    <mergeCell ref="O10:O11"/>
    <mergeCell ref="P10:P11"/>
    <mergeCell ref="J7:J11"/>
    <mergeCell ref="K7:M8"/>
    <mergeCell ref="N7:P8"/>
    <mergeCell ref="F7:I7"/>
    <mergeCell ref="F8:F11"/>
    <mergeCell ref="G8:I8"/>
    <mergeCell ref="G9:G11"/>
    <mergeCell ref="H9:I9"/>
  </mergeCells>
  <pageMargins left="0.59055118110236227" right="0.22" top="0.47244094488188981" bottom="0.47244094488188981" header="0.19685039370078741" footer="0.19685039370078741"/>
  <pageSetup paperSize="9" scale="65" fitToHeight="0" orientation="landscape" r:id="rId1"/>
  <headerFooter>
    <oddFooter>&amp;C&amp;"Times New Roman,thường"&amp;14&amp;P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V51"/>
  <sheetViews>
    <sheetView showZeros="0" zoomScaleNormal="100" workbookViewId="0">
      <selection activeCell="B10" sqref="B10"/>
    </sheetView>
  </sheetViews>
  <sheetFormatPr defaultColWidth="9" defaultRowHeight="15.75"/>
  <cols>
    <col min="1" max="1" width="6.21875" style="6" customWidth="1"/>
    <col min="2" max="2" width="48" style="6" customWidth="1"/>
    <col min="3" max="5" width="13" style="6" customWidth="1"/>
    <col min="6" max="6" width="11.44140625" style="6" customWidth="1"/>
    <col min="7" max="7" width="11.6640625" style="6" customWidth="1"/>
    <col min="8" max="8" width="11.109375" style="776" customWidth="1"/>
    <col min="9" max="15" width="9" style="776"/>
    <col min="16" max="16384" width="9" style="6"/>
  </cols>
  <sheetData>
    <row r="1" spans="1:15" ht="18.75">
      <c r="A1" s="4"/>
      <c r="B1" s="43"/>
      <c r="C1" s="5"/>
      <c r="D1" s="5"/>
      <c r="E1" s="5"/>
      <c r="F1" s="820" t="s">
        <v>284</v>
      </c>
      <c r="G1" s="820"/>
    </row>
    <row r="2" spans="1:15" ht="18.75">
      <c r="A2" s="7"/>
      <c r="B2" s="7"/>
      <c r="C2" s="5"/>
      <c r="D2" s="5"/>
      <c r="E2" s="5"/>
      <c r="F2" s="5"/>
      <c r="G2" s="5"/>
    </row>
    <row r="3" spans="1:15" s="204" customFormat="1" ht="26.25" customHeight="1">
      <c r="A3" s="821" t="s">
        <v>959</v>
      </c>
      <c r="B3" s="821"/>
      <c r="C3" s="821"/>
      <c r="D3" s="821"/>
      <c r="E3" s="821"/>
      <c r="F3" s="821"/>
      <c r="G3" s="821"/>
      <c r="H3" s="777"/>
      <c r="I3" s="777"/>
      <c r="J3" s="777"/>
      <c r="K3" s="777"/>
      <c r="L3" s="777"/>
      <c r="M3" s="777"/>
      <c r="N3" s="777"/>
      <c r="O3" s="777"/>
    </row>
    <row r="4" spans="1:15" s="204" customFormat="1" ht="27.75" customHeight="1">
      <c r="A4" s="822" t="s">
        <v>1011</v>
      </c>
      <c r="B4" s="822"/>
      <c r="C4" s="822"/>
      <c r="D4" s="822"/>
      <c r="E4" s="822"/>
      <c r="F4" s="822"/>
      <c r="G4" s="822"/>
      <c r="H4" s="777"/>
      <c r="I4" s="777"/>
      <c r="J4" s="777"/>
      <c r="K4" s="777"/>
      <c r="L4" s="777"/>
      <c r="M4" s="777"/>
      <c r="N4" s="777"/>
      <c r="O4" s="777"/>
    </row>
    <row r="5" spans="1:15" ht="11.25" customHeight="1">
      <c r="A5" s="199"/>
      <c r="B5" s="199"/>
      <c r="C5" s="199"/>
      <c r="D5" s="199"/>
      <c r="E5" s="199"/>
      <c r="F5" s="199"/>
      <c r="G5" s="199"/>
    </row>
    <row r="6" spans="1:15" ht="23.25" customHeight="1">
      <c r="A6" s="96"/>
      <c r="B6" s="96"/>
      <c r="C6" s="10"/>
      <c r="D6" s="10"/>
      <c r="E6" s="823" t="s">
        <v>0</v>
      </c>
      <c r="F6" s="823"/>
      <c r="G6" s="823"/>
    </row>
    <row r="7" spans="1:15" s="11" customFormat="1" ht="21.75" customHeight="1">
      <c r="A7" s="824" t="s">
        <v>79</v>
      </c>
      <c r="B7" s="824" t="s">
        <v>275</v>
      </c>
      <c r="C7" s="824" t="s">
        <v>464</v>
      </c>
      <c r="D7" s="824" t="s">
        <v>960</v>
      </c>
      <c r="E7" s="824" t="s">
        <v>961</v>
      </c>
      <c r="F7" s="824" t="s">
        <v>299</v>
      </c>
      <c r="G7" s="824"/>
      <c r="H7" s="778"/>
      <c r="I7" s="778"/>
      <c r="J7" s="778"/>
      <c r="K7" s="778"/>
      <c r="L7" s="778"/>
      <c r="M7" s="778"/>
      <c r="N7" s="778"/>
      <c r="O7" s="778"/>
    </row>
    <row r="8" spans="1:15" s="11" customFormat="1" ht="37.5">
      <c r="A8" s="824"/>
      <c r="B8" s="824"/>
      <c r="C8" s="824"/>
      <c r="D8" s="824"/>
      <c r="E8" s="824"/>
      <c r="F8" s="95" t="s">
        <v>3</v>
      </c>
      <c r="G8" s="95" t="s">
        <v>80</v>
      </c>
      <c r="H8" s="778"/>
      <c r="I8" s="778"/>
      <c r="J8" s="778"/>
      <c r="K8" s="778"/>
      <c r="L8" s="778"/>
      <c r="M8" s="778"/>
      <c r="N8" s="778"/>
      <c r="O8" s="778"/>
    </row>
    <row r="9" spans="1:15" s="2" customFormat="1" ht="17.25" customHeight="1">
      <c r="A9" s="1" t="s">
        <v>4</v>
      </c>
      <c r="B9" s="1" t="s">
        <v>5</v>
      </c>
      <c r="C9" s="1">
        <v>1</v>
      </c>
      <c r="D9" s="1">
        <f>C9+1</f>
        <v>2</v>
      </c>
      <c r="E9" s="1">
        <f>D9+1</f>
        <v>3</v>
      </c>
      <c r="F9" s="1">
        <f>E9+1</f>
        <v>4</v>
      </c>
      <c r="G9" s="1">
        <f>F9+1</f>
        <v>5</v>
      </c>
      <c r="H9" s="779"/>
      <c r="I9" s="779"/>
      <c r="J9" s="779"/>
      <c r="K9" s="779"/>
      <c r="L9" s="779"/>
      <c r="M9" s="779"/>
      <c r="N9" s="779"/>
      <c r="O9" s="779"/>
    </row>
    <row r="10" spans="1:15" s="10" customFormat="1" ht="31.5" customHeight="1">
      <c r="A10" s="15" t="s">
        <v>4</v>
      </c>
      <c r="B10" s="79" t="s">
        <v>240</v>
      </c>
      <c r="C10" s="78">
        <f>C11+C14+C17+C18+C19</f>
        <v>610846</v>
      </c>
      <c r="D10" s="78">
        <f>D11+D14+D17+D18+D19</f>
        <v>774901.11462599994</v>
      </c>
      <c r="E10" s="78">
        <f>E11+E14+E17+E18+E19</f>
        <v>711730</v>
      </c>
      <c r="F10" s="78">
        <f>F11+F14+F17+F18+F19</f>
        <v>55630</v>
      </c>
      <c r="G10" s="102">
        <f t="shared" ref="G10:G16" si="0">E10/D10</f>
        <v>0.91847848269454491</v>
      </c>
      <c r="H10" s="780"/>
      <c r="I10" s="780"/>
      <c r="J10" s="780"/>
      <c r="K10" s="780"/>
      <c r="L10" s="780"/>
      <c r="M10" s="780"/>
      <c r="N10" s="780"/>
      <c r="O10" s="780"/>
    </row>
    <row r="11" spans="1:15" s="10" customFormat="1" ht="31.5" customHeight="1">
      <c r="A11" s="18" t="s">
        <v>8</v>
      </c>
      <c r="B11" s="39" t="s">
        <v>241</v>
      </c>
      <c r="C11" s="92">
        <f>SUM(C12:C13)</f>
        <v>23829</v>
      </c>
      <c r="D11" s="92">
        <f>SUM(D12:D13)</f>
        <v>34283</v>
      </c>
      <c r="E11" s="92">
        <f>SUM(E12:E13)</f>
        <v>19631</v>
      </c>
      <c r="F11" s="92">
        <f>SUM(F12:F13)</f>
        <v>-14652</v>
      </c>
      <c r="G11" s="102">
        <f t="shared" si="0"/>
        <v>0.57261616544643112</v>
      </c>
      <c r="H11" s="780"/>
      <c r="I11" s="780"/>
      <c r="J11" s="780"/>
      <c r="K11" s="780"/>
      <c r="L11" s="780"/>
      <c r="M11" s="780"/>
      <c r="N11" s="780"/>
      <c r="O11" s="780"/>
    </row>
    <row r="12" spans="1:15" s="106" customFormat="1" ht="31.5" customHeight="1">
      <c r="A12" s="103" t="s">
        <v>87</v>
      </c>
      <c r="B12" s="104" t="s">
        <v>242</v>
      </c>
      <c r="C12" s="91">
        <v>15383</v>
      </c>
      <c r="D12" s="91">
        <v>15983</v>
      </c>
      <c r="E12" s="91">
        <v>9004</v>
      </c>
      <c r="F12" s="91">
        <f>E12-D12</f>
        <v>-6979</v>
      </c>
      <c r="G12" s="105">
        <f>E12/D12</f>
        <v>0.56334855784270788</v>
      </c>
      <c r="H12" s="780"/>
      <c r="I12" s="780"/>
      <c r="J12" s="780"/>
      <c r="K12" s="780"/>
      <c r="L12" s="780"/>
      <c r="M12" s="780"/>
      <c r="N12" s="780"/>
      <c r="O12" s="780"/>
    </row>
    <row r="13" spans="1:15" s="106" customFormat="1" ht="31.5" customHeight="1">
      <c r="A13" s="103" t="s">
        <v>88</v>
      </c>
      <c r="B13" s="104" t="s">
        <v>243</v>
      </c>
      <c r="C13" s="91">
        <v>8446</v>
      </c>
      <c r="D13" s="91">
        <v>18300</v>
      </c>
      <c r="E13" s="91">
        <v>10627</v>
      </c>
      <c r="F13" s="91">
        <f>E13-D13</f>
        <v>-7673</v>
      </c>
      <c r="G13" s="105">
        <f t="shared" si="0"/>
        <v>0.58071038251366125</v>
      </c>
      <c r="H13" s="780"/>
      <c r="I13" s="780"/>
      <c r="J13" s="780"/>
      <c r="K13" s="780"/>
      <c r="L13" s="780"/>
      <c r="M13" s="780"/>
      <c r="N13" s="780"/>
      <c r="O13" s="780"/>
    </row>
    <row r="14" spans="1:15" s="10" customFormat="1" ht="31.5" customHeight="1">
      <c r="A14" s="18" t="s">
        <v>17</v>
      </c>
      <c r="B14" s="39" t="s">
        <v>11</v>
      </c>
      <c r="C14" s="92">
        <f>SUM(C15:C16)</f>
        <v>587017</v>
      </c>
      <c r="D14" s="92">
        <f>SUM(D15:D16)</f>
        <v>621817</v>
      </c>
      <c r="E14" s="92">
        <f>SUM(E15:E16)</f>
        <v>692099</v>
      </c>
      <c r="F14" s="92">
        <f>SUM(F15:F16)</f>
        <v>70282</v>
      </c>
      <c r="G14" s="102">
        <f t="shared" si="0"/>
        <v>1.1130268230041958</v>
      </c>
      <c r="H14" s="780"/>
      <c r="I14" s="780"/>
      <c r="J14" s="780"/>
      <c r="K14" s="780"/>
      <c r="L14" s="780"/>
      <c r="M14" s="780"/>
      <c r="N14" s="780"/>
      <c r="O14" s="780"/>
    </row>
    <row r="15" spans="1:15" s="10" customFormat="1" ht="31.5" customHeight="1">
      <c r="A15" s="21">
        <v>1</v>
      </c>
      <c r="B15" s="40" t="s">
        <v>13</v>
      </c>
      <c r="C15" s="20">
        <v>441817</v>
      </c>
      <c r="D15" s="20">
        <f>C15</f>
        <v>441817</v>
      </c>
      <c r="E15" s="20">
        <v>536041</v>
      </c>
      <c r="F15" s="91">
        <f>E15-D15</f>
        <v>94224</v>
      </c>
      <c r="G15" s="105">
        <f t="shared" si="0"/>
        <v>1.2132647679921778</v>
      </c>
      <c r="H15" s="780"/>
      <c r="I15" s="780"/>
      <c r="J15" s="780"/>
      <c r="K15" s="780"/>
      <c r="L15" s="780"/>
      <c r="M15" s="780"/>
      <c r="N15" s="780"/>
      <c r="O15" s="780"/>
    </row>
    <row r="16" spans="1:15" s="10" customFormat="1" ht="31.5" customHeight="1">
      <c r="A16" s="21">
        <f>A15+1</f>
        <v>2</v>
      </c>
      <c r="B16" s="40" t="s">
        <v>14</v>
      </c>
      <c r="C16" s="20">
        <v>145200</v>
      </c>
      <c r="D16" s="20">
        <v>180000</v>
      </c>
      <c r="E16" s="20">
        <v>156058</v>
      </c>
      <c r="F16" s="91">
        <f>E16-D16</f>
        <v>-23942</v>
      </c>
      <c r="G16" s="105">
        <f t="shared" si="0"/>
        <v>0.86698888888888892</v>
      </c>
      <c r="H16" s="780"/>
      <c r="I16" s="780"/>
      <c r="J16" s="780"/>
      <c r="K16" s="780"/>
      <c r="L16" s="780"/>
      <c r="M16" s="780"/>
      <c r="N16" s="780"/>
      <c r="O16" s="780"/>
    </row>
    <row r="17" spans="1:15" s="10" customFormat="1" ht="31.5" customHeight="1">
      <c r="A17" s="18" t="s">
        <v>23</v>
      </c>
      <c r="B17" s="39" t="s">
        <v>283</v>
      </c>
      <c r="C17" s="20"/>
      <c r="D17" s="20"/>
      <c r="E17" s="20"/>
      <c r="F17" s="20"/>
      <c r="G17" s="107"/>
      <c r="H17" s="780"/>
      <c r="I17" s="780"/>
      <c r="J17" s="780"/>
      <c r="K17" s="780"/>
      <c r="L17" s="780"/>
      <c r="M17" s="780"/>
      <c r="N17" s="780"/>
      <c r="O17" s="780"/>
    </row>
    <row r="18" spans="1:15" s="10" customFormat="1" ht="31.5" customHeight="1">
      <c r="A18" s="18" t="s">
        <v>48</v>
      </c>
      <c r="B18" s="39" t="s">
        <v>15</v>
      </c>
      <c r="C18" s="20"/>
      <c r="D18" s="751">
        <v>8054.2708689999999</v>
      </c>
      <c r="E18" s="20"/>
      <c r="F18" s="20"/>
      <c r="G18" s="107"/>
      <c r="H18" s="780"/>
      <c r="I18" s="780"/>
      <c r="J18" s="780"/>
      <c r="K18" s="780"/>
      <c r="L18" s="780"/>
      <c r="M18" s="780"/>
      <c r="N18" s="780"/>
      <c r="O18" s="780"/>
    </row>
    <row r="19" spans="1:15" s="10" customFormat="1" ht="31.5" customHeight="1">
      <c r="A19" s="18" t="s">
        <v>244</v>
      </c>
      <c r="B19" s="39" t="s">
        <v>16</v>
      </c>
      <c r="C19" s="20"/>
      <c r="D19" s="20">
        <v>110746.843757</v>
      </c>
      <c r="E19" s="20"/>
      <c r="F19" s="20"/>
      <c r="G19" s="107"/>
      <c r="H19" s="780"/>
      <c r="I19" s="780"/>
      <c r="J19" s="780"/>
      <c r="K19" s="780"/>
      <c r="L19" s="780"/>
      <c r="M19" s="780"/>
      <c r="N19" s="780"/>
      <c r="O19" s="780"/>
    </row>
    <row r="20" spans="1:15" s="10" customFormat="1" ht="31.5" customHeight="1">
      <c r="A20" s="18" t="s">
        <v>5</v>
      </c>
      <c r="B20" s="39" t="s">
        <v>34</v>
      </c>
      <c r="C20" s="92">
        <f>C21+C26+C29</f>
        <v>610846</v>
      </c>
      <c r="D20" s="317">
        <f>D21+D26+D29</f>
        <v>774901.10503099998</v>
      </c>
      <c r="E20" s="92">
        <f>E21+E26+E29</f>
        <v>711730</v>
      </c>
      <c r="F20" s="92">
        <f>E20-C20</f>
        <v>100884</v>
      </c>
      <c r="G20" s="102">
        <f>E20/C20</f>
        <v>1.1651545561401728</v>
      </c>
      <c r="H20" s="781">
        <f>E10-E20</f>
        <v>0</v>
      </c>
      <c r="I20" s="780"/>
      <c r="J20" s="780"/>
      <c r="K20" s="780"/>
      <c r="L20" s="780"/>
      <c r="M20" s="780"/>
      <c r="N20" s="780"/>
      <c r="O20" s="780"/>
    </row>
    <row r="21" spans="1:15" s="10" customFormat="1" ht="31.5" customHeight="1">
      <c r="A21" s="18" t="s">
        <v>8</v>
      </c>
      <c r="B21" s="39" t="s">
        <v>245</v>
      </c>
      <c r="C21" s="92">
        <f>SUM(C22:C25)</f>
        <v>485548</v>
      </c>
      <c r="D21" s="92">
        <f>SUM(D22:D25)</f>
        <v>470050.10503099998</v>
      </c>
      <c r="E21" s="92">
        <f>SUM(E22:E25)</f>
        <v>615746</v>
      </c>
      <c r="F21" s="92">
        <f>E21-C21</f>
        <v>130198</v>
      </c>
      <c r="G21" s="102">
        <f>E21/C21</f>
        <v>1.268146506627563</v>
      </c>
      <c r="H21" s="780"/>
      <c r="I21" s="780"/>
      <c r="J21" s="780"/>
      <c r="K21" s="780"/>
      <c r="L21" s="780"/>
      <c r="M21" s="780"/>
      <c r="N21" s="780"/>
      <c r="O21" s="780"/>
    </row>
    <row r="22" spans="1:15" s="10" customFormat="1" ht="31.5" customHeight="1">
      <c r="A22" s="24" t="s">
        <v>87</v>
      </c>
      <c r="B22" s="40" t="s">
        <v>55</v>
      </c>
      <c r="C22" s="20">
        <v>27100</v>
      </c>
      <c r="D22" s="20">
        <v>25410.105030999999</v>
      </c>
      <c r="E22" s="20">
        <f>8910+2870+6600</f>
        <v>18380</v>
      </c>
      <c r="F22" s="91">
        <f>E22-C22</f>
        <v>-8720</v>
      </c>
      <c r="G22" s="105">
        <f>E22/C22</f>
        <v>0.67822878228782291</v>
      </c>
      <c r="H22" s="780"/>
      <c r="I22" s="780"/>
      <c r="J22" s="780"/>
      <c r="K22" s="780"/>
      <c r="L22" s="780"/>
      <c r="M22" s="780"/>
      <c r="N22" s="780"/>
      <c r="O22" s="780"/>
    </row>
    <row r="23" spans="1:15" s="10" customFormat="1" ht="31.5" customHeight="1">
      <c r="A23" s="24" t="s">
        <v>88</v>
      </c>
      <c r="B23" s="40" t="s">
        <v>46</v>
      </c>
      <c r="C23" s="20">
        <v>449135</v>
      </c>
      <c r="D23" s="20">
        <v>444640</v>
      </c>
      <c r="E23" s="20">
        <v>586253</v>
      </c>
      <c r="F23" s="91">
        <f>E23-C23</f>
        <v>137118</v>
      </c>
      <c r="G23" s="105">
        <f>E23/C23</f>
        <v>1.3052935086332618</v>
      </c>
      <c r="H23" s="780"/>
      <c r="I23" s="780"/>
      <c r="J23" s="780"/>
      <c r="K23" s="780"/>
      <c r="L23" s="780"/>
      <c r="M23" s="780"/>
      <c r="N23" s="780"/>
      <c r="O23" s="780"/>
    </row>
    <row r="24" spans="1:15" s="10" customFormat="1" ht="31.5" customHeight="1">
      <c r="A24" s="24" t="s">
        <v>89</v>
      </c>
      <c r="B24" s="40" t="s">
        <v>49</v>
      </c>
      <c r="C24" s="20">
        <v>9313</v>
      </c>
      <c r="D24" s="20"/>
      <c r="E24" s="20">
        <v>11113</v>
      </c>
      <c r="F24" s="91">
        <f>E24-C24</f>
        <v>1800</v>
      </c>
      <c r="G24" s="105">
        <f>E24/C24</f>
        <v>1.1932782132502953</v>
      </c>
      <c r="H24" s="781"/>
      <c r="I24" s="780"/>
      <c r="J24" s="780"/>
      <c r="K24" s="780"/>
      <c r="L24" s="780"/>
      <c r="M24" s="780"/>
      <c r="N24" s="780"/>
      <c r="O24" s="780"/>
    </row>
    <row r="25" spans="1:15" s="10" customFormat="1" ht="31.5" customHeight="1">
      <c r="A25" s="24" t="s">
        <v>90</v>
      </c>
      <c r="B25" s="40" t="s">
        <v>50</v>
      </c>
      <c r="C25" s="20"/>
      <c r="D25" s="20"/>
      <c r="E25" s="20"/>
      <c r="F25" s="91"/>
      <c r="G25" s="105"/>
      <c r="H25" s="780"/>
      <c r="I25" s="780"/>
      <c r="J25" s="780"/>
      <c r="K25" s="780"/>
      <c r="L25" s="780"/>
      <c r="M25" s="780"/>
      <c r="N25" s="780"/>
      <c r="O25" s="780"/>
    </row>
    <row r="26" spans="1:15" s="10" customFormat="1" ht="31.5" customHeight="1">
      <c r="A26" s="18" t="s">
        <v>17</v>
      </c>
      <c r="B26" s="39" t="s">
        <v>246</v>
      </c>
      <c r="C26" s="92">
        <f>SUM(C27:C28)</f>
        <v>125298</v>
      </c>
      <c r="D26" s="92">
        <f>SUM(D27:D28)</f>
        <v>171950</v>
      </c>
      <c r="E26" s="92">
        <f>SUM(E27:E28)</f>
        <v>95984</v>
      </c>
      <c r="F26" s="92">
        <f>SUM(F27:F28)</f>
        <v>-29314</v>
      </c>
      <c r="G26" s="102">
        <f>E26/C26</f>
        <v>0.76604574693929672</v>
      </c>
      <c r="H26" s="780"/>
      <c r="I26" s="780"/>
      <c r="J26" s="780"/>
      <c r="K26" s="780"/>
      <c r="L26" s="780"/>
      <c r="M26" s="780"/>
      <c r="N26" s="780"/>
      <c r="O26" s="780"/>
    </row>
    <row r="27" spans="1:15" s="10" customFormat="1" ht="31.5" customHeight="1">
      <c r="A27" s="21">
        <v>1</v>
      </c>
      <c r="B27" s="40" t="s">
        <v>52</v>
      </c>
      <c r="C27" s="20">
        <v>126444</v>
      </c>
      <c r="D27" s="20">
        <v>171950</v>
      </c>
      <c r="E27" s="328">
        <v>74443</v>
      </c>
      <c r="F27" s="91">
        <f>E27-C27</f>
        <v>-52001</v>
      </c>
      <c r="G27" s="105">
        <f>E27/C27</f>
        <v>0.58874284268134514</v>
      </c>
      <c r="H27" s="780"/>
      <c r="I27" s="780"/>
      <c r="J27" s="780"/>
      <c r="K27" s="780"/>
      <c r="L27" s="780"/>
      <c r="M27" s="780"/>
      <c r="N27" s="780"/>
      <c r="O27" s="780"/>
    </row>
    <row r="28" spans="1:15" s="10" customFormat="1" ht="31.5" customHeight="1">
      <c r="A28" s="21">
        <f>A27+1</f>
        <v>2</v>
      </c>
      <c r="B28" s="40" t="s">
        <v>53</v>
      </c>
      <c r="C28" s="20">
        <v>-1146</v>
      </c>
      <c r="D28" s="20"/>
      <c r="E28" s="20">
        <v>21541</v>
      </c>
      <c r="F28" s="91">
        <f>E28-C28</f>
        <v>22687</v>
      </c>
      <c r="G28" s="105">
        <f>E28/C28</f>
        <v>-18.796684118673646</v>
      </c>
      <c r="H28" s="780"/>
      <c r="I28" s="780"/>
      <c r="J28" s="780"/>
      <c r="K28" s="780"/>
      <c r="L28" s="780"/>
      <c r="M28" s="780"/>
      <c r="N28" s="780"/>
      <c r="O28" s="780"/>
    </row>
    <row r="29" spans="1:15" s="10" customFormat="1" ht="31.5" customHeight="1">
      <c r="A29" s="37" t="s">
        <v>23</v>
      </c>
      <c r="B29" s="42" t="s">
        <v>22</v>
      </c>
      <c r="C29" s="109"/>
      <c r="D29" s="109">
        <v>132901</v>
      </c>
      <c r="E29" s="109"/>
      <c r="F29" s="109"/>
      <c r="G29" s="110"/>
      <c r="H29" s="781">
        <f>D10-D20</f>
        <v>9.5949999522417784E-3</v>
      </c>
      <c r="I29" s="780"/>
      <c r="J29" s="780"/>
      <c r="K29" s="780"/>
      <c r="L29" s="780"/>
      <c r="M29" s="780"/>
      <c r="N29" s="780"/>
      <c r="O29" s="780"/>
    </row>
    <row r="30" spans="1:15" s="10" customFormat="1" ht="45" customHeight="1">
      <c r="A30" s="825" t="s">
        <v>300</v>
      </c>
      <c r="B30" s="825"/>
      <c r="C30" s="825"/>
      <c r="D30" s="825"/>
      <c r="E30" s="825"/>
      <c r="F30" s="825"/>
      <c r="G30" s="825"/>
      <c r="H30" s="780"/>
      <c r="I30" s="780"/>
      <c r="J30" s="780"/>
      <c r="K30" s="780"/>
      <c r="L30" s="780"/>
      <c r="M30" s="780"/>
      <c r="N30" s="780"/>
      <c r="O30" s="780"/>
    </row>
    <row r="31" spans="1:15" ht="20.25" customHeight="1">
      <c r="A31" s="826" t="s">
        <v>282</v>
      </c>
      <c r="B31" s="826"/>
      <c r="C31" s="826"/>
      <c r="D31" s="826"/>
      <c r="E31" s="826"/>
      <c r="F31" s="826"/>
      <c r="G31" s="826"/>
    </row>
    <row r="32" spans="1:15">
      <c r="A32" s="98"/>
      <c r="B32" s="826" t="s">
        <v>281</v>
      </c>
      <c r="C32" s="826"/>
      <c r="D32" s="826"/>
      <c r="E32" s="826"/>
      <c r="F32" s="826"/>
      <c r="G32" s="826"/>
    </row>
    <row r="33" spans="1:256" ht="15.75" customHeight="1">
      <c r="A33" s="12"/>
      <c r="B33" s="12" t="s">
        <v>280</v>
      </c>
    </row>
    <row r="34" spans="1:256" ht="15.75" customHeight="1">
      <c r="A34" s="12"/>
      <c r="B34" s="89" t="s">
        <v>279</v>
      </c>
    </row>
    <row r="35" spans="1:256" ht="15.75" customHeight="1">
      <c r="A35" s="12"/>
      <c r="B35" s="827" t="s">
        <v>278</v>
      </c>
      <c r="C35" s="826"/>
      <c r="D35" s="826"/>
      <c r="E35" s="826"/>
      <c r="F35" s="826"/>
      <c r="G35" s="826"/>
    </row>
    <row r="36" spans="1:256" ht="15.75" customHeight="1">
      <c r="A36" s="12"/>
      <c r="B36" s="827" t="s">
        <v>277</v>
      </c>
      <c r="C36" s="826"/>
      <c r="D36" s="826"/>
      <c r="E36" s="826"/>
      <c r="F36" s="826"/>
      <c r="G36" s="826"/>
      <c r="H36" s="782"/>
      <c r="I36" s="782"/>
      <c r="J36" s="782"/>
      <c r="K36" s="782"/>
      <c r="L36" s="782"/>
      <c r="M36" s="782"/>
      <c r="N36" s="782"/>
      <c r="O36" s="78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t="s">
        <v>276</v>
      </c>
      <c r="AT36" s="12" t="s">
        <v>276</v>
      </c>
      <c r="AU36" s="12" t="s">
        <v>276</v>
      </c>
      <c r="AV36" s="12" t="s">
        <v>276</v>
      </c>
      <c r="AW36" s="12" t="s">
        <v>276</v>
      </c>
      <c r="AX36" s="12" t="s">
        <v>276</v>
      </c>
      <c r="AY36" s="12" t="s">
        <v>276</v>
      </c>
      <c r="AZ36" s="12" t="s">
        <v>276</v>
      </c>
      <c r="BA36" s="12" t="s">
        <v>276</v>
      </c>
      <c r="BB36" s="12" t="s">
        <v>276</v>
      </c>
      <c r="BC36" s="12" t="s">
        <v>276</v>
      </c>
      <c r="BD36" s="12" t="s">
        <v>276</v>
      </c>
      <c r="BE36" s="12" t="s">
        <v>276</v>
      </c>
      <c r="BF36" s="12" t="s">
        <v>276</v>
      </c>
      <c r="BG36" s="12" t="s">
        <v>276</v>
      </c>
      <c r="BH36" s="12" t="s">
        <v>276</v>
      </c>
      <c r="BI36" s="12" t="s">
        <v>276</v>
      </c>
      <c r="BJ36" s="12" t="s">
        <v>276</v>
      </c>
      <c r="BK36" s="12" t="s">
        <v>276</v>
      </c>
      <c r="BL36" s="12" t="s">
        <v>276</v>
      </c>
      <c r="BM36" s="12" t="s">
        <v>276</v>
      </c>
      <c r="BN36" s="12" t="s">
        <v>276</v>
      </c>
      <c r="BO36" s="12" t="s">
        <v>276</v>
      </c>
      <c r="BP36" s="12" t="s">
        <v>276</v>
      </c>
      <c r="BQ36" s="12" t="s">
        <v>276</v>
      </c>
      <c r="BR36" s="12" t="s">
        <v>276</v>
      </c>
      <c r="BS36" s="12" t="s">
        <v>276</v>
      </c>
      <c r="BT36" s="12" t="s">
        <v>276</v>
      </c>
      <c r="BU36" s="12" t="s">
        <v>276</v>
      </c>
      <c r="BV36" s="12" t="s">
        <v>276</v>
      </c>
      <c r="BW36" s="12" t="s">
        <v>276</v>
      </c>
      <c r="BX36" s="12" t="s">
        <v>276</v>
      </c>
      <c r="BY36" s="12" t="s">
        <v>276</v>
      </c>
      <c r="BZ36" s="12" t="s">
        <v>276</v>
      </c>
      <c r="CA36" s="12" t="s">
        <v>276</v>
      </c>
      <c r="CB36" s="12" t="s">
        <v>276</v>
      </c>
      <c r="CC36" s="12" t="s">
        <v>276</v>
      </c>
      <c r="CD36" s="12" t="s">
        <v>276</v>
      </c>
      <c r="CE36" s="12" t="s">
        <v>276</v>
      </c>
      <c r="CF36" s="12" t="s">
        <v>276</v>
      </c>
      <c r="CG36" s="12" t="s">
        <v>276</v>
      </c>
      <c r="CH36" s="12" t="s">
        <v>276</v>
      </c>
      <c r="CI36" s="12" t="s">
        <v>276</v>
      </c>
      <c r="CJ36" s="12" t="s">
        <v>276</v>
      </c>
      <c r="CK36" s="12" t="s">
        <v>276</v>
      </c>
      <c r="CL36" s="12" t="s">
        <v>276</v>
      </c>
      <c r="CM36" s="12" t="s">
        <v>276</v>
      </c>
      <c r="CN36" s="12" t="s">
        <v>276</v>
      </c>
      <c r="CO36" s="12" t="s">
        <v>276</v>
      </c>
      <c r="CP36" s="12" t="s">
        <v>276</v>
      </c>
      <c r="CQ36" s="12" t="s">
        <v>276</v>
      </c>
      <c r="CR36" s="12" t="s">
        <v>276</v>
      </c>
      <c r="CS36" s="12" t="s">
        <v>276</v>
      </c>
      <c r="CT36" s="12" t="s">
        <v>276</v>
      </c>
      <c r="CU36" s="12" t="s">
        <v>276</v>
      </c>
      <c r="CV36" s="12" t="s">
        <v>276</v>
      </c>
      <c r="CW36" s="12" t="s">
        <v>276</v>
      </c>
      <c r="CX36" s="12" t="s">
        <v>276</v>
      </c>
      <c r="CY36" s="12" t="s">
        <v>276</v>
      </c>
      <c r="CZ36" s="12" t="s">
        <v>276</v>
      </c>
      <c r="DA36" s="12" t="s">
        <v>276</v>
      </c>
      <c r="DB36" s="12" t="s">
        <v>276</v>
      </c>
      <c r="DC36" s="12" t="s">
        <v>276</v>
      </c>
      <c r="DD36" s="12" t="s">
        <v>276</v>
      </c>
      <c r="DE36" s="12" t="s">
        <v>276</v>
      </c>
      <c r="DF36" s="12" t="s">
        <v>276</v>
      </c>
      <c r="DG36" s="12" t="s">
        <v>276</v>
      </c>
      <c r="DH36" s="12" t="s">
        <v>276</v>
      </c>
      <c r="DI36" s="12" t="s">
        <v>276</v>
      </c>
      <c r="DJ36" s="12" t="s">
        <v>276</v>
      </c>
      <c r="DK36" s="12" t="s">
        <v>276</v>
      </c>
      <c r="DL36" s="12" t="s">
        <v>276</v>
      </c>
      <c r="DM36" s="12" t="s">
        <v>276</v>
      </c>
      <c r="DN36" s="12" t="s">
        <v>276</v>
      </c>
      <c r="DO36" s="12" t="s">
        <v>276</v>
      </c>
      <c r="DP36" s="12" t="s">
        <v>276</v>
      </c>
      <c r="DQ36" s="12" t="s">
        <v>276</v>
      </c>
      <c r="DR36" s="12" t="s">
        <v>276</v>
      </c>
      <c r="DS36" s="12" t="s">
        <v>276</v>
      </c>
      <c r="DT36" s="12" t="s">
        <v>276</v>
      </c>
      <c r="DU36" s="12" t="s">
        <v>276</v>
      </c>
      <c r="DV36" s="12" t="s">
        <v>276</v>
      </c>
      <c r="DW36" s="12" t="s">
        <v>276</v>
      </c>
      <c r="DX36" s="12" t="s">
        <v>276</v>
      </c>
      <c r="DY36" s="12" t="s">
        <v>276</v>
      </c>
      <c r="DZ36" s="12" t="s">
        <v>276</v>
      </c>
      <c r="EA36" s="12" t="s">
        <v>276</v>
      </c>
      <c r="EB36" s="12" t="s">
        <v>276</v>
      </c>
      <c r="EC36" s="12" t="s">
        <v>276</v>
      </c>
      <c r="ED36" s="12" t="s">
        <v>276</v>
      </c>
      <c r="EE36" s="12" t="s">
        <v>276</v>
      </c>
      <c r="EF36" s="12" t="s">
        <v>276</v>
      </c>
      <c r="EG36" s="12" t="s">
        <v>276</v>
      </c>
      <c r="EH36" s="12" t="s">
        <v>276</v>
      </c>
      <c r="EI36" s="12" t="s">
        <v>276</v>
      </c>
      <c r="EJ36" s="12" t="s">
        <v>276</v>
      </c>
      <c r="EK36" s="12" t="s">
        <v>276</v>
      </c>
      <c r="EL36" s="12" t="s">
        <v>276</v>
      </c>
      <c r="EM36" s="12" t="s">
        <v>276</v>
      </c>
      <c r="EN36" s="12" t="s">
        <v>276</v>
      </c>
      <c r="EO36" s="12" t="s">
        <v>276</v>
      </c>
      <c r="EP36" s="12" t="s">
        <v>276</v>
      </c>
      <c r="EQ36" s="12" t="s">
        <v>276</v>
      </c>
      <c r="ER36" s="12" t="s">
        <v>276</v>
      </c>
      <c r="ES36" s="12" t="s">
        <v>276</v>
      </c>
      <c r="ET36" s="12" t="s">
        <v>276</v>
      </c>
      <c r="EU36" s="12" t="s">
        <v>276</v>
      </c>
      <c r="EV36" s="12" t="s">
        <v>276</v>
      </c>
      <c r="EW36" s="12" t="s">
        <v>276</v>
      </c>
      <c r="EX36" s="12" t="s">
        <v>276</v>
      </c>
      <c r="EY36" s="12" t="s">
        <v>276</v>
      </c>
      <c r="EZ36" s="12" t="s">
        <v>276</v>
      </c>
      <c r="FA36" s="12" t="s">
        <v>276</v>
      </c>
      <c r="FB36" s="12" t="s">
        <v>276</v>
      </c>
      <c r="FC36" s="12" t="s">
        <v>276</v>
      </c>
      <c r="FD36" s="12" t="s">
        <v>276</v>
      </c>
      <c r="FE36" s="12" t="s">
        <v>276</v>
      </c>
      <c r="FF36" s="12" t="s">
        <v>276</v>
      </c>
      <c r="FG36" s="12" t="s">
        <v>276</v>
      </c>
      <c r="FH36" s="12" t="s">
        <v>276</v>
      </c>
      <c r="FI36" s="12" t="s">
        <v>276</v>
      </c>
      <c r="FJ36" s="12" t="s">
        <v>276</v>
      </c>
      <c r="FK36" s="12" t="s">
        <v>276</v>
      </c>
      <c r="FL36" s="12" t="s">
        <v>276</v>
      </c>
      <c r="FM36" s="12" t="s">
        <v>276</v>
      </c>
      <c r="FN36" s="12" t="s">
        <v>276</v>
      </c>
      <c r="FO36" s="12" t="s">
        <v>276</v>
      </c>
      <c r="FP36" s="12" t="s">
        <v>276</v>
      </c>
      <c r="FQ36" s="12" t="s">
        <v>276</v>
      </c>
      <c r="FR36" s="12" t="s">
        <v>276</v>
      </c>
      <c r="FS36" s="12" t="s">
        <v>276</v>
      </c>
      <c r="FT36" s="12" t="s">
        <v>276</v>
      </c>
      <c r="FU36" s="12" t="s">
        <v>276</v>
      </c>
      <c r="FV36" s="12" t="s">
        <v>276</v>
      </c>
      <c r="FW36" s="12" t="s">
        <v>276</v>
      </c>
      <c r="FX36" s="12" t="s">
        <v>276</v>
      </c>
      <c r="FY36" s="12" t="s">
        <v>276</v>
      </c>
      <c r="FZ36" s="12" t="s">
        <v>276</v>
      </c>
      <c r="GA36" s="12" t="s">
        <v>276</v>
      </c>
      <c r="GB36" s="12" t="s">
        <v>276</v>
      </c>
      <c r="GC36" s="12" t="s">
        <v>276</v>
      </c>
      <c r="GD36" s="12" t="s">
        <v>276</v>
      </c>
      <c r="GE36" s="12" t="s">
        <v>276</v>
      </c>
      <c r="GF36" s="12" t="s">
        <v>276</v>
      </c>
      <c r="GG36" s="12" t="s">
        <v>276</v>
      </c>
      <c r="GH36" s="12" t="s">
        <v>276</v>
      </c>
      <c r="GI36" s="12" t="s">
        <v>276</v>
      </c>
      <c r="GJ36" s="12" t="s">
        <v>276</v>
      </c>
      <c r="GK36" s="12" t="s">
        <v>276</v>
      </c>
      <c r="GL36" s="12" t="s">
        <v>276</v>
      </c>
      <c r="GM36" s="12" t="s">
        <v>276</v>
      </c>
      <c r="GN36" s="12" t="s">
        <v>276</v>
      </c>
      <c r="GO36" s="12" t="s">
        <v>276</v>
      </c>
      <c r="GP36" s="12" t="s">
        <v>276</v>
      </c>
      <c r="GQ36" s="12" t="s">
        <v>276</v>
      </c>
      <c r="GR36" s="12" t="s">
        <v>276</v>
      </c>
      <c r="GS36" s="12" t="s">
        <v>276</v>
      </c>
      <c r="GT36" s="12" t="s">
        <v>276</v>
      </c>
      <c r="GU36" s="12" t="s">
        <v>276</v>
      </c>
      <c r="GV36" s="12" t="s">
        <v>276</v>
      </c>
      <c r="GW36" s="12" t="s">
        <v>276</v>
      </c>
      <c r="GX36" s="12" t="s">
        <v>276</v>
      </c>
      <c r="GY36" s="12" t="s">
        <v>276</v>
      </c>
      <c r="GZ36" s="12" t="s">
        <v>276</v>
      </c>
      <c r="HA36" s="12" t="s">
        <v>276</v>
      </c>
      <c r="HB36" s="12" t="s">
        <v>276</v>
      </c>
      <c r="HC36" s="12" t="s">
        <v>276</v>
      </c>
      <c r="HD36" s="12" t="s">
        <v>276</v>
      </c>
      <c r="HE36" s="12" t="s">
        <v>276</v>
      </c>
      <c r="HF36" s="12" t="s">
        <v>276</v>
      </c>
      <c r="HG36" s="12" t="s">
        <v>276</v>
      </c>
      <c r="HH36" s="12" t="s">
        <v>276</v>
      </c>
      <c r="HI36" s="12" t="s">
        <v>276</v>
      </c>
      <c r="HJ36" s="12" t="s">
        <v>276</v>
      </c>
      <c r="HK36" s="12" t="s">
        <v>276</v>
      </c>
      <c r="HL36" s="12" t="s">
        <v>276</v>
      </c>
      <c r="HM36" s="12" t="s">
        <v>276</v>
      </c>
      <c r="HN36" s="12" t="s">
        <v>276</v>
      </c>
      <c r="HO36" s="12" t="s">
        <v>276</v>
      </c>
      <c r="HP36" s="12" t="s">
        <v>276</v>
      </c>
      <c r="HQ36" s="12" t="s">
        <v>276</v>
      </c>
      <c r="HR36" s="12" t="s">
        <v>276</v>
      </c>
      <c r="HS36" s="12" t="s">
        <v>276</v>
      </c>
      <c r="HT36" s="12" t="s">
        <v>276</v>
      </c>
      <c r="HU36" s="12" t="s">
        <v>276</v>
      </c>
      <c r="HV36" s="12" t="s">
        <v>276</v>
      </c>
      <c r="HW36" s="12" t="s">
        <v>276</v>
      </c>
      <c r="HX36" s="12" t="s">
        <v>276</v>
      </c>
      <c r="HY36" s="12" t="s">
        <v>276</v>
      </c>
      <c r="HZ36" s="12" t="s">
        <v>276</v>
      </c>
      <c r="IA36" s="12" t="s">
        <v>276</v>
      </c>
      <c r="IB36" s="12" t="s">
        <v>276</v>
      </c>
      <c r="IC36" s="12" t="s">
        <v>276</v>
      </c>
      <c r="ID36" s="12" t="s">
        <v>276</v>
      </c>
      <c r="IE36" s="12" t="s">
        <v>276</v>
      </c>
      <c r="IF36" s="12" t="s">
        <v>276</v>
      </c>
      <c r="IG36" s="12" t="s">
        <v>276</v>
      </c>
      <c r="IH36" s="12" t="s">
        <v>276</v>
      </c>
      <c r="II36" s="12" t="s">
        <v>276</v>
      </c>
      <c r="IJ36" s="12" t="s">
        <v>276</v>
      </c>
      <c r="IK36" s="12" t="s">
        <v>276</v>
      </c>
      <c r="IL36" s="12" t="s">
        <v>276</v>
      </c>
      <c r="IM36" s="12" t="s">
        <v>276</v>
      </c>
      <c r="IN36" s="12" t="s">
        <v>276</v>
      </c>
      <c r="IO36" s="12" t="s">
        <v>276</v>
      </c>
      <c r="IP36" s="12" t="s">
        <v>276</v>
      </c>
      <c r="IQ36" s="12" t="s">
        <v>276</v>
      </c>
      <c r="IR36" s="12" t="s">
        <v>276</v>
      </c>
      <c r="IS36" s="12" t="s">
        <v>276</v>
      </c>
      <c r="IT36" s="12" t="s">
        <v>276</v>
      </c>
      <c r="IU36" s="12" t="s">
        <v>276</v>
      </c>
      <c r="IV36" s="12" t="s">
        <v>276</v>
      </c>
    </row>
    <row r="37" spans="1:256" ht="18.75">
      <c r="A37" s="10"/>
      <c r="B37" s="13"/>
      <c r="C37" s="10"/>
      <c r="D37" s="10"/>
      <c r="E37" s="10"/>
      <c r="F37" s="10"/>
      <c r="G37" s="10"/>
    </row>
    <row r="38" spans="1:256" ht="11.25" customHeight="1">
      <c r="A38" s="10"/>
      <c r="B38" s="10"/>
      <c r="C38" s="10"/>
      <c r="D38" s="10"/>
      <c r="E38" s="10"/>
      <c r="F38" s="10"/>
      <c r="G38" s="10"/>
    </row>
    <row r="39" spans="1:256" ht="18.75">
      <c r="A39" s="10"/>
      <c r="B39" s="10"/>
      <c r="C39" s="10"/>
      <c r="D39" s="10"/>
      <c r="E39" s="10"/>
      <c r="F39" s="10"/>
      <c r="G39" s="10"/>
    </row>
    <row r="40" spans="1:256" ht="18.75">
      <c r="A40" s="10"/>
      <c r="B40" s="10"/>
      <c r="C40" s="10"/>
      <c r="D40" s="10"/>
      <c r="E40" s="10"/>
      <c r="F40" s="10"/>
      <c r="G40" s="10"/>
    </row>
    <row r="41" spans="1:256" ht="18.75">
      <c r="A41" s="10"/>
      <c r="B41" s="10"/>
      <c r="C41" s="10"/>
      <c r="D41" s="10"/>
      <c r="E41" s="10"/>
      <c r="F41" s="10"/>
      <c r="G41" s="10"/>
    </row>
    <row r="42" spans="1:256" ht="18.75">
      <c r="A42" s="10"/>
      <c r="B42" s="10"/>
      <c r="C42" s="10"/>
      <c r="D42" s="10"/>
      <c r="E42" s="10"/>
      <c r="F42" s="10"/>
      <c r="G42" s="10"/>
    </row>
    <row r="43" spans="1:256" ht="18.75">
      <c r="A43" s="10"/>
      <c r="B43" s="10"/>
      <c r="C43" s="10"/>
      <c r="D43" s="10"/>
      <c r="E43" s="10"/>
      <c r="F43" s="10"/>
      <c r="G43" s="10"/>
    </row>
    <row r="44" spans="1:256" ht="18.75">
      <c r="A44" s="10"/>
      <c r="B44" s="10"/>
      <c r="C44" s="10"/>
      <c r="D44" s="10"/>
      <c r="E44" s="10"/>
      <c r="F44" s="10"/>
      <c r="G44" s="10"/>
    </row>
    <row r="45" spans="1:256" ht="18.75">
      <c r="A45" s="10"/>
      <c r="B45" s="10"/>
      <c r="C45" s="10"/>
      <c r="D45" s="10"/>
      <c r="E45" s="10"/>
      <c r="F45" s="10"/>
      <c r="G45" s="10"/>
    </row>
    <row r="46" spans="1:256" ht="18.75">
      <c r="A46" s="10"/>
      <c r="B46" s="10"/>
      <c r="C46" s="10"/>
      <c r="D46" s="10"/>
      <c r="E46" s="10"/>
      <c r="F46" s="10"/>
      <c r="G46" s="10"/>
    </row>
    <row r="47" spans="1:256" ht="22.5" customHeight="1">
      <c r="A47" s="10"/>
      <c r="B47" s="10"/>
      <c r="C47" s="10"/>
      <c r="D47" s="10"/>
      <c r="E47" s="10"/>
      <c r="F47" s="10"/>
      <c r="G47" s="10"/>
    </row>
    <row r="48" spans="1:256" ht="18.75">
      <c r="A48" s="10"/>
      <c r="B48" s="10"/>
      <c r="C48" s="10"/>
      <c r="D48" s="10"/>
      <c r="E48" s="10"/>
      <c r="F48" s="10"/>
      <c r="G48" s="10"/>
    </row>
    <row r="49" spans="1:7" ht="18.75">
      <c r="A49" s="10"/>
      <c r="B49" s="10"/>
      <c r="C49" s="10"/>
      <c r="D49" s="10"/>
      <c r="E49" s="10"/>
      <c r="F49" s="10"/>
      <c r="G49" s="10"/>
    </row>
    <row r="50" spans="1:7" ht="18.75">
      <c r="A50" s="10"/>
      <c r="B50" s="10"/>
      <c r="C50" s="10"/>
      <c r="D50" s="10"/>
      <c r="E50" s="10"/>
      <c r="F50" s="10"/>
      <c r="G50" s="10"/>
    </row>
    <row r="51" spans="1:7" ht="18.75">
      <c r="A51" s="10"/>
      <c r="B51" s="10"/>
      <c r="C51" s="10"/>
      <c r="D51" s="10"/>
      <c r="E51" s="10"/>
      <c r="F51" s="10"/>
      <c r="G51" s="10"/>
    </row>
  </sheetData>
  <mergeCells count="15">
    <mergeCell ref="A30:G30"/>
    <mergeCell ref="A31:G31"/>
    <mergeCell ref="B32:G32"/>
    <mergeCell ref="B35:G35"/>
    <mergeCell ref="B36:G36"/>
    <mergeCell ref="F1:G1"/>
    <mergeCell ref="A3:G3"/>
    <mergeCell ref="A4:G4"/>
    <mergeCell ref="E6:G6"/>
    <mergeCell ref="A7:A8"/>
    <mergeCell ref="B7:B8"/>
    <mergeCell ref="C7:C8"/>
    <mergeCell ref="D7:D8"/>
    <mergeCell ref="E7:E8"/>
    <mergeCell ref="F7:G7"/>
  </mergeCells>
  <phoneticPr fontId="45" type="noConversion"/>
  <pageMargins left="0.71" right="0.28000000000000003" top="0.59" bottom="0.17" header="0.17" footer="0.2"/>
  <pageSetup paperSize="9" scale="74" fitToHeight="0" orientation="portrait" r:id="rId1"/>
  <headerFooter alignWithMargins="0">
    <oddHeader xml:space="preserve">&amp;C                                                                                                                                  </oddHeader>
    <oddFooter xml:space="preserve">&amp;C&amp;".VnTime,Italic"&amp;8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73"/>
  <sheetViews>
    <sheetView showZeros="0" zoomScaleNormal="100" workbookViewId="0">
      <selection activeCell="A5" sqref="A5"/>
    </sheetView>
  </sheetViews>
  <sheetFormatPr defaultRowHeight="15.75"/>
  <cols>
    <col min="1" max="1" width="5.109375" style="6" customWidth="1"/>
    <col min="2" max="2" width="54.77734375" style="6" customWidth="1"/>
    <col min="3" max="6" width="14" style="6" customWidth="1"/>
    <col min="7" max="7" width="11.109375" style="6" customWidth="1"/>
    <col min="8" max="8" width="10.109375" style="6" customWidth="1"/>
    <col min="9" max="9" width="11.33203125" style="6" hidden="1" customWidth="1"/>
    <col min="10" max="10" width="10.77734375" style="6" hidden="1" customWidth="1"/>
    <col min="11" max="256" width="9" style="6"/>
    <col min="257" max="257" width="5.109375" style="6" customWidth="1"/>
    <col min="258" max="258" width="75" style="6" customWidth="1"/>
    <col min="259" max="264" width="11.109375" style="6" customWidth="1"/>
    <col min="265" max="266" width="0" style="6" hidden="1" customWidth="1"/>
    <col min="267" max="512" width="9" style="6"/>
    <col min="513" max="513" width="5.109375" style="6" customWidth="1"/>
    <col min="514" max="514" width="75" style="6" customWidth="1"/>
    <col min="515" max="520" width="11.109375" style="6" customWidth="1"/>
    <col min="521" max="522" width="0" style="6" hidden="1" customWidth="1"/>
    <col min="523" max="768" width="9" style="6"/>
    <col min="769" max="769" width="5.109375" style="6" customWidth="1"/>
    <col min="770" max="770" width="75" style="6" customWidth="1"/>
    <col min="771" max="776" width="11.109375" style="6" customWidth="1"/>
    <col min="777" max="778" width="0" style="6" hidden="1" customWidth="1"/>
    <col min="779" max="1024" width="9" style="6"/>
    <col min="1025" max="1025" width="5.109375" style="6" customWidth="1"/>
    <col min="1026" max="1026" width="75" style="6" customWidth="1"/>
    <col min="1027" max="1032" width="11.109375" style="6" customWidth="1"/>
    <col min="1033" max="1034" width="0" style="6" hidden="1" customWidth="1"/>
    <col min="1035" max="1280" width="9" style="6"/>
    <col min="1281" max="1281" width="5.109375" style="6" customWidth="1"/>
    <col min="1282" max="1282" width="75" style="6" customWidth="1"/>
    <col min="1283" max="1288" width="11.109375" style="6" customWidth="1"/>
    <col min="1289" max="1290" width="0" style="6" hidden="1" customWidth="1"/>
    <col min="1291" max="1536" width="9" style="6"/>
    <col min="1537" max="1537" width="5.109375" style="6" customWidth="1"/>
    <col min="1538" max="1538" width="75" style="6" customWidth="1"/>
    <col min="1539" max="1544" width="11.109375" style="6" customWidth="1"/>
    <col min="1545" max="1546" width="0" style="6" hidden="1" customWidth="1"/>
    <col min="1547" max="1792" width="9" style="6"/>
    <col min="1793" max="1793" width="5.109375" style="6" customWidth="1"/>
    <col min="1794" max="1794" width="75" style="6" customWidth="1"/>
    <col min="1795" max="1800" width="11.109375" style="6" customWidth="1"/>
    <col min="1801" max="1802" width="0" style="6" hidden="1" customWidth="1"/>
    <col min="1803" max="2048" width="9" style="6"/>
    <col min="2049" max="2049" width="5.109375" style="6" customWidth="1"/>
    <col min="2050" max="2050" width="75" style="6" customWidth="1"/>
    <col min="2051" max="2056" width="11.109375" style="6" customWidth="1"/>
    <col min="2057" max="2058" width="0" style="6" hidden="1" customWidth="1"/>
    <col min="2059" max="2304" width="9" style="6"/>
    <col min="2305" max="2305" width="5.109375" style="6" customWidth="1"/>
    <col min="2306" max="2306" width="75" style="6" customWidth="1"/>
    <col min="2307" max="2312" width="11.109375" style="6" customWidth="1"/>
    <col min="2313" max="2314" width="0" style="6" hidden="1" customWidth="1"/>
    <col min="2315" max="2560" width="9" style="6"/>
    <col min="2561" max="2561" width="5.109375" style="6" customWidth="1"/>
    <col min="2562" max="2562" width="75" style="6" customWidth="1"/>
    <col min="2563" max="2568" width="11.109375" style="6" customWidth="1"/>
    <col min="2569" max="2570" width="0" style="6" hidden="1" customWidth="1"/>
    <col min="2571" max="2816" width="9" style="6"/>
    <col min="2817" max="2817" width="5.109375" style="6" customWidth="1"/>
    <col min="2818" max="2818" width="75" style="6" customWidth="1"/>
    <col min="2819" max="2824" width="11.109375" style="6" customWidth="1"/>
    <col min="2825" max="2826" width="0" style="6" hidden="1" customWidth="1"/>
    <col min="2827" max="3072" width="9" style="6"/>
    <col min="3073" max="3073" width="5.109375" style="6" customWidth="1"/>
    <col min="3074" max="3074" width="75" style="6" customWidth="1"/>
    <col min="3075" max="3080" width="11.109375" style="6" customWidth="1"/>
    <col min="3081" max="3082" width="0" style="6" hidden="1" customWidth="1"/>
    <col min="3083" max="3328" width="9" style="6"/>
    <col min="3329" max="3329" width="5.109375" style="6" customWidth="1"/>
    <col min="3330" max="3330" width="75" style="6" customWidth="1"/>
    <col min="3331" max="3336" width="11.109375" style="6" customWidth="1"/>
    <col min="3337" max="3338" width="0" style="6" hidden="1" customWidth="1"/>
    <col min="3339" max="3584" width="9" style="6"/>
    <col min="3585" max="3585" width="5.109375" style="6" customWidth="1"/>
    <col min="3586" max="3586" width="75" style="6" customWidth="1"/>
    <col min="3587" max="3592" width="11.109375" style="6" customWidth="1"/>
    <col min="3593" max="3594" width="0" style="6" hidden="1" customWidth="1"/>
    <col min="3595" max="3840" width="9" style="6"/>
    <col min="3841" max="3841" width="5.109375" style="6" customWidth="1"/>
    <col min="3842" max="3842" width="75" style="6" customWidth="1"/>
    <col min="3843" max="3848" width="11.109375" style="6" customWidth="1"/>
    <col min="3849" max="3850" width="0" style="6" hidden="1" customWidth="1"/>
    <col min="3851" max="4096" width="9" style="6"/>
    <col min="4097" max="4097" width="5.109375" style="6" customWidth="1"/>
    <col min="4098" max="4098" width="75" style="6" customWidth="1"/>
    <col min="4099" max="4104" width="11.109375" style="6" customWidth="1"/>
    <col min="4105" max="4106" width="0" style="6" hidden="1" customWidth="1"/>
    <col min="4107" max="4352" width="9" style="6"/>
    <col min="4353" max="4353" width="5.109375" style="6" customWidth="1"/>
    <col min="4354" max="4354" width="75" style="6" customWidth="1"/>
    <col min="4355" max="4360" width="11.109375" style="6" customWidth="1"/>
    <col min="4361" max="4362" width="0" style="6" hidden="1" customWidth="1"/>
    <col min="4363" max="4608" width="9" style="6"/>
    <col min="4609" max="4609" width="5.109375" style="6" customWidth="1"/>
    <col min="4610" max="4610" width="75" style="6" customWidth="1"/>
    <col min="4611" max="4616" width="11.109375" style="6" customWidth="1"/>
    <col min="4617" max="4618" width="0" style="6" hidden="1" customWidth="1"/>
    <col min="4619" max="4864" width="9" style="6"/>
    <col min="4865" max="4865" width="5.109375" style="6" customWidth="1"/>
    <col min="4866" max="4866" width="75" style="6" customWidth="1"/>
    <col min="4867" max="4872" width="11.109375" style="6" customWidth="1"/>
    <col min="4873" max="4874" width="0" style="6" hidden="1" customWidth="1"/>
    <col min="4875" max="5120" width="9" style="6"/>
    <col min="5121" max="5121" width="5.109375" style="6" customWidth="1"/>
    <col min="5122" max="5122" width="75" style="6" customWidth="1"/>
    <col min="5123" max="5128" width="11.109375" style="6" customWidth="1"/>
    <col min="5129" max="5130" width="0" style="6" hidden="1" customWidth="1"/>
    <col min="5131" max="5376" width="9" style="6"/>
    <col min="5377" max="5377" width="5.109375" style="6" customWidth="1"/>
    <col min="5378" max="5378" width="75" style="6" customWidth="1"/>
    <col min="5379" max="5384" width="11.109375" style="6" customWidth="1"/>
    <col min="5385" max="5386" width="0" style="6" hidden="1" customWidth="1"/>
    <col min="5387" max="5632" width="9" style="6"/>
    <col min="5633" max="5633" width="5.109375" style="6" customWidth="1"/>
    <col min="5634" max="5634" width="75" style="6" customWidth="1"/>
    <col min="5635" max="5640" width="11.109375" style="6" customWidth="1"/>
    <col min="5641" max="5642" width="0" style="6" hidden="1" customWidth="1"/>
    <col min="5643" max="5888" width="9" style="6"/>
    <col min="5889" max="5889" width="5.109375" style="6" customWidth="1"/>
    <col min="5890" max="5890" width="75" style="6" customWidth="1"/>
    <col min="5891" max="5896" width="11.109375" style="6" customWidth="1"/>
    <col min="5897" max="5898" width="0" style="6" hidden="1" customWidth="1"/>
    <col min="5899" max="6144" width="9" style="6"/>
    <col min="6145" max="6145" width="5.109375" style="6" customWidth="1"/>
    <col min="6146" max="6146" width="75" style="6" customWidth="1"/>
    <col min="6147" max="6152" width="11.109375" style="6" customWidth="1"/>
    <col min="6153" max="6154" width="0" style="6" hidden="1" customWidth="1"/>
    <col min="6155" max="6400" width="9" style="6"/>
    <col min="6401" max="6401" width="5.109375" style="6" customWidth="1"/>
    <col min="6402" max="6402" width="75" style="6" customWidth="1"/>
    <col min="6403" max="6408" width="11.109375" style="6" customWidth="1"/>
    <col min="6409" max="6410" width="0" style="6" hidden="1" customWidth="1"/>
    <col min="6411" max="6656" width="9" style="6"/>
    <col min="6657" max="6657" width="5.109375" style="6" customWidth="1"/>
    <col min="6658" max="6658" width="75" style="6" customWidth="1"/>
    <col min="6659" max="6664" width="11.109375" style="6" customWidth="1"/>
    <col min="6665" max="6666" width="0" style="6" hidden="1" customWidth="1"/>
    <col min="6667" max="6912" width="9" style="6"/>
    <col min="6913" max="6913" width="5.109375" style="6" customWidth="1"/>
    <col min="6914" max="6914" width="75" style="6" customWidth="1"/>
    <col min="6915" max="6920" width="11.109375" style="6" customWidth="1"/>
    <col min="6921" max="6922" width="0" style="6" hidden="1" customWidth="1"/>
    <col min="6923" max="7168" width="9" style="6"/>
    <col min="7169" max="7169" width="5.109375" style="6" customWidth="1"/>
    <col min="7170" max="7170" width="75" style="6" customWidth="1"/>
    <col min="7171" max="7176" width="11.109375" style="6" customWidth="1"/>
    <col min="7177" max="7178" width="0" style="6" hidden="1" customWidth="1"/>
    <col min="7179" max="7424" width="9" style="6"/>
    <col min="7425" max="7425" width="5.109375" style="6" customWidth="1"/>
    <col min="7426" max="7426" width="75" style="6" customWidth="1"/>
    <col min="7427" max="7432" width="11.109375" style="6" customWidth="1"/>
    <col min="7433" max="7434" width="0" style="6" hidden="1" customWidth="1"/>
    <col min="7435" max="7680" width="9" style="6"/>
    <col min="7681" max="7681" width="5.109375" style="6" customWidth="1"/>
    <col min="7682" max="7682" width="75" style="6" customWidth="1"/>
    <col min="7683" max="7688" width="11.109375" style="6" customWidth="1"/>
    <col min="7689" max="7690" width="0" style="6" hidden="1" customWidth="1"/>
    <col min="7691" max="7936" width="9" style="6"/>
    <col min="7937" max="7937" width="5.109375" style="6" customWidth="1"/>
    <col min="7938" max="7938" width="75" style="6" customWidth="1"/>
    <col min="7939" max="7944" width="11.109375" style="6" customWidth="1"/>
    <col min="7945" max="7946" width="0" style="6" hidden="1" customWidth="1"/>
    <col min="7947" max="8192" width="9" style="6"/>
    <col min="8193" max="8193" width="5.109375" style="6" customWidth="1"/>
    <col min="8194" max="8194" width="75" style="6" customWidth="1"/>
    <col min="8195" max="8200" width="11.109375" style="6" customWidth="1"/>
    <col min="8201" max="8202" width="0" style="6" hidden="1" customWidth="1"/>
    <col min="8203" max="8448" width="9" style="6"/>
    <col min="8449" max="8449" width="5.109375" style="6" customWidth="1"/>
    <col min="8450" max="8450" width="75" style="6" customWidth="1"/>
    <col min="8451" max="8456" width="11.109375" style="6" customWidth="1"/>
    <col min="8457" max="8458" width="0" style="6" hidden="1" customWidth="1"/>
    <col min="8459" max="8704" width="9" style="6"/>
    <col min="8705" max="8705" width="5.109375" style="6" customWidth="1"/>
    <col min="8706" max="8706" width="75" style="6" customWidth="1"/>
    <col min="8707" max="8712" width="11.109375" style="6" customWidth="1"/>
    <col min="8713" max="8714" width="0" style="6" hidden="1" customWidth="1"/>
    <col min="8715" max="8960" width="9" style="6"/>
    <col min="8961" max="8961" width="5.109375" style="6" customWidth="1"/>
    <col min="8962" max="8962" width="75" style="6" customWidth="1"/>
    <col min="8963" max="8968" width="11.109375" style="6" customWidth="1"/>
    <col min="8969" max="8970" width="0" style="6" hidden="1" customWidth="1"/>
    <col min="8971" max="9216" width="9" style="6"/>
    <col min="9217" max="9217" width="5.109375" style="6" customWidth="1"/>
    <col min="9218" max="9218" width="75" style="6" customWidth="1"/>
    <col min="9219" max="9224" width="11.109375" style="6" customWidth="1"/>
    <col min="9225" max="9226" width="0" style="6" hidden="1" customWidth="1"/>
    <col min="9227" max="9472" width="9" style="6"/>
    <col min="9473" max="9473" width="5.109375" style="6" customWidth="1"/>
    <col min="9474" max="9474" width="75" style="6" customWidth="1"/>
    <col min="9475" max="9480" width="11.109375" style="6" customWidth="1"/>
    <col min="9481" max="9482" width="0" style="6" hidden="1" customWidth="1"/>
    <col min="9483" max="9728" width="9" style="6"/>
    <col min="9729" max="9729" width="5.109375" style="6" customWidth="1"/>
    <col min="9730" max="9730" width="75" style="6" customWidth="1"/>
    <col min="9731" max="9736" width="11.109375" style="6" customWidth="1"/>
    <col min="9737" max="9738" width="0" style="6" hidden="1" customWidth="1"/>
    <col min="9739" max="9984" width="9" style="6"/>
    <col min="9985" max="9985" width="5.109375" style="6" customWidth="1"/>
    <col min="9986" max="9986" width="75" style="6" customWidth="1"/>
    <col min="9987" max="9992" width="11.109375" style="6" customWidth="1"/>
    <col min="9993" max="9994" width="0" style="6" hidden="1" customWidth="1"/>
    <col min="9995" max="10240" width="9" style="6"/>
    <col min="10241" max="10241" width="5.109375" style="6" customWidth="1"/>
    <col min="10242" max="10242" width="75" style="6" customWidth="1"/>
    <col min="10243" max="10248" width="11.109375" style="6" customWidth="1"/>
    <col min="10249" max="10250" width="0" style="6" hidden="1" customWidth="1"/>
    <col min="10251" max="10496" width="9" style="6"/>
    <col min="10497" max="10497" width="5.109375" style="6" customWidth="1"/>
    <col min="10498" max="10498" width="75" style="6" customWidth="1"/>
    <col min="10499" max="10504" width="11.109375" style="6" customWidth="1"/>
    <col min="10505" max="10506" width="0" style="6" hidden="1" customWidth="1"/>
    <col min="10507" max="10752" width="9" style="6"/>
    <col min="10753" max="10753" width="5.109375" style="6" customWidth="1"/>
    <col min="10754" max="10754" width="75" style="6" customWidth="1"/>
    <col min="10755" max="10760" width="11.109375" style="6" customWidth="1"/>
    <col min="10761" max="10762" width="0" style="6" hidden="1" customWidth="1"/>
    <col min="10763" max="11008" width="9" style="6"/>
    <col min="11009" max="11009" width="5.109375" style="6" customWidth="1"/>
    <col min="11010" max="11010" width="75" style="6" customWidth="1"/>
    <col min="11011" max="11016" width="11.109375" style="6" customWidth="1"/>
    <col min="11017" max="11018" width="0" style="6" hidden="1" customWidth="1"/>
    <col min="11019" max="11264" width="9" style="6"/>
    <col min="11265" max="11265" width="5.109375" style="6" customWidth="1"/>
    <col min="11266" max="11266" width="75" style="6" customWidth="1"/>
    <col min="11267" max="11272" width="11.109375" style="6" customWidth="1"/>
    <col min="11273" max="11274" width="0" style="6" hidden="1" customWidth="1"/>
    <col min="11275" max="11520" width="9" style="6"/>
    <col min="11521" max="11521" width="5.109375" style="6" customWidth="1"/>
    <col min="11522" max="11522" width="75" style="6" customWidth="1"/>
    <col min="11523" max="11528" width="11.109375" style="6" customWidth="1"/>
    <col min="11529" max="11530" width="0" style="6" hidden="1" customWidth="1"/>
    <col min="11531" max="11776" width="9" style="6"/>
    <col min="11777" max="11777" width="5.109375" style="6" customWidth="1"/>
    <col min="11778" max="11778" width="75" style="6" customWidth="1"/>
    <col min="11779" max="11784" width="11.109375" style="6" customWidth="1"/>
    <col min="11785" max="11786" width="0" style="6" hidden="1" customWidth="1"/>
    <col min="11787" max="12032" width="9" style="6"/>
    <col min="12033" max="12033" width="5.109375" style="6" customWidth="1"/>
    <col min="12034" max="12034" width="75" style="6" customWidth="1"/>
    <col min="12035" max="12040" width="11.109375" style="6" customWidth="1"/>
    <col min="12041" max="12042" width="0" style="6" hidden="1" customWidth="1"/>
    <col min="12043" max="12288" width="9" style="6"/>
    <col min="12289" max="12289" width="5.109375" style="6" customWidth="1"/>
    <col min="12290" max="12290" width="75" style="6" customWidth="1"/>
    <col min="12291" max="12296" width="11.109375" style="6" customWidth="1"/>
    <col min="12297" max="12298" width="0" style="6" hidden="1" customWidth="1"/>
    <col min="12299" max="12544" width="9" style="6"/>
    <col min="12545" max="12545" width="5.109375" style="6" customWidth="1"/>
    <col min="12546" max="12546" width="75" style="6" customWidth="1"/>
    <col min="12547" max="12552" width="11.109375" style="6" customWidth="1"/>
    <col min="12553" max="12554" width="0" style="6" hidden="1" customWidth="1"/>
    <col min="12555" max="12800" width="9" style="6"/>
    <col min="12801" max="12801" width="5.109375" style="6" customWidth="1"/>
    <col min="12802" max="12802" width="75" style="6" customWidth="1"/>
    <col min="12803" max="12808" width="11.109375" style="6" customWidth="1"/>
    <col min="12809" max="12810" width="0" style="6" hidden="1" customWidth="1"/>
    <col min="12811" max="13056" width="9" style="6"/>
    <col min="13057" max="13057" width="5.109375" style="6" customWidth="1"/>
    <col min="13058" max="13058" width="75" style="6" customWidth="1"/>
    <col min="13059" max="13064" width="11.109375" style="6" customWidth="1"/>
    <col min="13065" max="13066" width="0" style="6" hidden="1" customWidth="1"/>
    <col min="13067" max="13312" width="9" style="6"/>
    <col min="13313" max="13313" width="5.109375" style="6" customWidth="1"/>
    <col min="13314" max="13314" width="75" style="6" customWidth="1"/>
    <col min="13315" max="13320" width="11.109375" style="6" customWidth="1"/>
    <col min="13321" max="13322" width="0" style="6" hidden="1" customWidth="1"/>
    <col min="13323" max="13568" width="9" style="6"/>
    <col min="13569" max="13569" width="5.109375" style="6" customWidth="1"/>
    <col min="13570" max="13570" width="75" style="6" customWidth="1"/>
    <col min="13571" max="13576" width="11.109375" style="6" customWidth="1"/>
    <col min="13577" max="13578" width="0" style="6" hidden="1" customWidth="1"/>
    <col min="13579" max="13824" width="9" style="6"/>
    <col min="13825" max="13825" width="5.109375" style="6" customWidth="1"/>
    <col min="13826" max="13826" width="75" style="6" customWidth="1"/>
    <col min="13827" max="13832" width="11.109375" style="6" customWidth="1"/>
    <col min="13833" max="13834" width="0" style="6" hidden="1" customWidth="1"/>
    <col min="13835" max="14080" width="9" style="6"/>
    <col min="14081" max="14081" width="5.109375" style="6" customWidth="1"/>
    <col min="14082" max="14082" width="75" style="6" customWidth="1"/>
    <col min="14083" max="14088" width="11.109375" style="6" customWidth="1"/>
    <col min="14089" max="14090" width="0" style="6" hidden="1" customWidth="1"/>
    <col min="14091" max="14336" width="9" style="6"/>
    <col min="14337" max="14337" width="5.109375" style="6" customWidth="1"/>
    <col min="14338" max="14338" width="75" style="6" customWidth="1"/>
    <col min="14339" max="14344" width="11.109375" style="6" customWidth="1"/>
    <col min="14345" max="14346" width="0" style="6" hidden="1" customWidth="1"/>
    <col min="14347" max="14592" width="9" style="6"/>
    <col min="14593" max="14593" width="5.109375" style="6" customWidth="1"/>
    <col min="14594" max="14594" width="75" style="6" customWidth="1"/>
    <col min="14595" max="14600" width="11.109375" style="6" customWidth="1"/>
    <col min="14601" max="14602" width="0" style="6" hidden="1" customWidth="1"/>
    <col min="14603" max="14848" width="9" style="6"/>
    <col min="14849" max="14849" width="5.109375" style="6" customWidth="1"/>
    <col min="14850" max="14850" width="75" style="6" customWidth="1"/>
    <col min="14851" max="14856" width="11.109375" style="6" customWidth="1"/>
    <col min="14857" max="14858" width="0" style="6" hidden="1" customWidth="1"/>
    <col min="14859" max="15104" width="9" style="6"/>
    <col min="15105" max="15105" width="5.109375" style="6" customWidth="1"/>
    <col min="15106" max="15106" width="75" style="6" customWidth="1"/>
    <col min="15107" max="15112" width="11.109375" style="6" customWidth="1"/>
    <col min="15113" max="15114" width="0" style="6" hidden="1" customWidth="1"/>
    <col min="15115" max="15360" width="9" style="6"/>
    <col min="15361" max="15361" width="5.109375" style="6" customWidth="1"/>
    <col min="15362" max="15362" width="75" style="6" customWidth="1"/>
    <col min="15363" max="15368" width="11.109375" style="6" customWidth="1"/>
    <col min="15369" max="15370" width="0" style="6" hidden="1" customWidth="1"/>
    <col min="15371" max="15616" width="9" style="6"/>
    <col min="15617" max="15617" width="5.109375" style="6" customWidth="1"/>
    <col min="15618" max="15618" width="75" style="6" customWidth="1"/>
    <col min="15619" max="15624" width="11.109375" style="6" customWidth="1"/>
    <col min="15625" max="15626" width="0" style="6" hidden="1" customWidth="1"/>
    <col min="15627" max="15872" width="9" style="6"/>
    <col min="15873" max="15873" width="5.109375" style="6" customWidth="1"/>
    <col min="15874" max="15874" width="75" style="6" customWidth="1"/>
    <col min="15875" max="15880" width="11.109375" style="6" customWidth="1"/>
    <col min="15881" max="15882" width="0" style="6" hidden="1" customWidth="1"/>
    <col min="15883" max="16128" width="9" style="6"/>
    <col min="16129" max="16129" width="5.109375" style="6" customWidth="1"/>
    <col min="16130" max="16130" width="75" style="6" customWidth="1"/>
    <col min="16131" max="16136" width="11.109375" style="6" customWidth="1"/>
    <col min="16137" max="16138" width="0" style="6" hidden="1" customWidth="1"/>
    <col min="16139" max="16384" width="9" style="6"/>
  </cols>
  <sheetData>
    <row r="1" spans="1:10" ht="18.75">
      <c r="A1" s="4"/>
      <c r="B1" s="43"/>
      <c r="C1" s="5"/>
      <c r="D1" s="5"/>
      <c r="E1" s="5"/>
      <c r="F1" s="5"/>
      <c r="G1" s="820" t="s">
        <v>285</v>
      </c>
      <c r="H1" s="820"/>
    </row>
    <row r="2" spans="1:10" ht="7.5" customHeight="1">
      <c r="A2" s="7"/>
      <c r="B2" s="7"/>
      <c r="C2" s="5"/>
      <c r="D2" s="5"/>
      <c r="E2" s="5"/>
      <c r="F2" s="5"/>
      <c r="G2" s="5"/>
      <c r="H2" s="5"/>
    </row>
    <row r="3" spans="1:10" ht="21" customHeight="1">
      <c r="A3" s="829" t="s">
        <v>962</v>
      </c>
      <c r="B3" s="829"/>
      <c r="C3" s="829"/>
      <c r="D3" s="829"/>
      <c r="E3" s="829"/>
      <c r="F3" s="829"/>
      <c r="G3" s="829"/>
      <c r="H3" s="829"/>
    </row>
    <row r="4" spans="1:10" ht="38.25" customHeight="1">
      <c r="A4" s="830" t="str">
        <f>'15'!A4:G4</f>
        <v>(Kèm theo Nghị quyết số:             /NQ-HĐND ngày         /         /2024 của Hội đồng nhân dân huyện Đăk Glei)</v>
      </c>
      <c r="B4" s="830"/>
      <c r="C4" s="830"/>
      <c r="D4" s="830"/>
      <c r="E4" s="830"/>
      <c r="F4" s="830"/>
      <c r="G4" s="830"/>
      <c r="H4" s="830"/>
    </row>
    <row r="5" spans="1:10" ht="12.75" customHeight="1">
      <c r="A5" s="9"/>
      <c r="B5" s="9"/>
      <c r="C5" s="5"/>
      <c r="D5" s="5"/>
      <c r="E5" s="5"/>
      <c r="F5" s="5"/>
      <c r="G5" s="5"/>
      <c r="H5" s="5"/>
    </row>
    <row r="6" spans="1:10" ht="21.75" customHeight="1" thickBot="1">
      <c r="A6" s="316"/>
      <c r="B6" s="316"/>
      <c r="C6" s="10"/>
      <c r="D6" s="10"/>
      <c r="E6" s="10"/>
      <c r="F6" s="10"/>
      <c r="G6" s="13"/>
      <c r="H6" s="314" t="s">
        <v>0</v>
      </c>
    </row>
    <row r="7" spans="1:10" s="11" customFormat="1" ht="24.75" customHeight="1">
      <c r="A7" s="824" t="s">
        <v>79</v>
      </c>
      <c r="B7" s="831" t="s">
        <v>2</v>
      </c>
      <c r="C7" s="824" t="s">
        <v>960</v>
      </c>
      <c r="D7" s="824"/>
      <c r="E7" s="824" t="s">
        <v>961</v>
      </c>
      <c r="F7" s="832"/>
      <c r="G7" s="824" t="s">
        <v>26</v>
      </c>
      <c r="H7" s="824"/>
      <c r="I7" s="80"/>
      <c r="J7" s="81"/>
    </row>
    <row r="8" spans="1:10" s="11" customFormat="1" ht="40.5" customHeight="1">
      <c r="A8" s="824"/>
      <c r="B8" s="831"/>
      <c r="C8" s="315" t="s">
        <v>297</v>
      </c>
      <c r="D8" s="315" t="s">
        <v>485</v>
      </c>
      <c r="E8" s="315" t="s">
        <v>297</v>
      </c>
      <c r="F8" s="315" t="s">
        <v>486</v>
      </c>
      <c r="G8" s="315" t="s">
        <v>297</v>
      </c>
      <c r="H8" s="315" t="s">
        <v>298</v>
      </c>
      <c r="I8" s="111"/>
      <c r="J8" s="112"/>
    </row>
    <row r="9" spans="1:10" s="29" customFormat="1" ht="21" customHeight="1">
      <c r="A9" s="113" t="s">
        <v>4</v>
      </c>
      <c r="B9" s="114" t="s">
        <v>5</v>
      </c>
      <c r="C9" s="113">
        <v>1</v>
      </c>
      <c r="D9" s="113">
        <f>C9+1</f>
        <v>2</v>
      </c>
      <c r="E9" s="113">
        <f>D9+1</f>
        <v>3</v>
      </c>
      <c r="F9" s="113">
        <f>E9+1</f>
        <v>4</v>
      </c>
      <c r="G9" s="113" t="s">
        <v>247</v>
      </c>
      <c r="H9" s="113" t="s">
        <v>248</v>
      </c>
      <c r="I9" s="115"/>
      <c r="J9" s="116"/>
    </row>
    <row r="10" spans="1:10" s="10" customFormat="1" ht="21" customHeight="1">
      <c r="A10" s="15"/>
      <c r="B10" s="117" t="s">
        <v>249</v>
      </c>
      <c r="C10" s="118">
        <f>C11+C56+C57+C58</f>
        <v>45043</v>
      </c>
      <c r="D10" s="118">
        <f>D11+D56+D57+D58</f>
        <v>34283.199999999997</v>
      </c>
      <c r="E10" s="118">
        <f>E11+E56+E57+E58</f>
        <v>26500</v>
      </c>
      <c r="F10" s="118">
        <f>F11+F56+F57+F58</f>
        <v>19630.5</v>
      </c>
      <c r="G10" s="119">
        <f>E10/C10</f>
        <v>0.58832671003263548</v>
      </c>
      <c r="H10" s="119">
        <f>F10/D10</f>
        <v>0.57259824053763952</v>
      </c>
      <c r="I10" s="82" t="e">
        <f>SUM(I11,#REF!,#REF!,#REF!,#REF!,#REF!)</f>
        <v>#REF!</v>
      </c>
      <c r="J10" s="17" t="e">
        <f>SUM(J11,#REF!,#REF!,#REF!,#REF!,#REF!)</f>
        <v>#REF!</v>
      </c>
    </row>
    <row r="11" spans="1:10" s="10" customFormat="1" ht="21" customHeight="1">
      <c r="A11" s="18" t="s">
        <v>8</v>
      </c>
      <c r="B11" s="39" t="s">
        <v>113</v>
      </c>
      <c r="C11" s="120">
        <f>C12+C16+C22+C25+C32+C33+C34+C35+C42+C43+C44+C45+C48+C49+C50+C51+C52+C53+C54+C55</f>
        <v>45043</v>
      </c>
      <c r="D11" s="120">
        <f>D12+D16+D22+D25+D32+D33+D34+D35+D42+D43+D44+D45+D48+D49+D50+D51+D52+D53+D54+D55</f>
        <v>34283.199999999997</v>
      </c>
      <c r="E11" s="120">
        <f>E12+E16+E22+E25+E32+E33+E34+E35+E42+E43+E44+E45+E48+E49+E50+E51+E52+E53+E54+E55</f>
        <v>26500</v>
      </c>
      <c r="F11" s="120">
        <f>F12+F16+F22+F25+F32+F33+F34+F35+F42+F43+F44+F45+F48+F49+F50+F51+F52+F53+F54+F55</f>
        <v>19630.5</v>
      </c>
      <c r="G11" s="121">
        <f t="shared" ref="G11:H51" si="0">E11/C11</f>
        <v>0.58832671003263548</v>
      </c>
      <c r="H11" s="121">
        <f t="shared" si="0"/>
        <v>0.57259824053763952</v>
      </c>
      <c r="I11" s="83" t="e">
        <f>SUM(I12,#REF!,#REF!,#REF!,#REF!,#REF!,#REF!,#REF!,#REF!,#REF!,#REF!,#REF!,#REF!,#REF!,#REF!,#REF!)</f>
        <v>#REF!</v>
      </c>
      <c r="J11" s="23" t="e">
        <f>SUM(J12,#REF!,#REF!,#REF!,#REF!,#REF!,#REF!,#REF!,#REF!,#REF!,#REF!,#REF!,#REF!,#REF!,#REF!,#REF!)</f>
        <v>#REF!</v>
      </c>
    </row>
    <row r="12" spans="1:10" s="10" customFormat="1" ht="21" customHeight="1">
      <c r="A12" s="21">
        <v>1</v>
      </c>
      <c r="B12" s="40" t="s">
        <v>301</v>
      </c>
      <c r="C12" s="122">
        <f>SUM(C13:C15)</f>
        <v>900</v>
      </c>
      <c r="D12" s="122">
        <f>SUM(D13:D15)</f>
        <v>135</v>
      </c>
      <c r="E12" s="122">
        <f>SUM(E13:E15)</f>
        <v>830</v>
      </c>
      <c r="F12" s="122">
        <f>SUM(F13:F15)</f>
        <v>124.5</v>
      </c>
      <c r="G12" s="123">
        <f t="shared" si="0"/>
        <v>0.92222222222222228</v>
      </c>
      <c r="H12" s="123">
        <f t="shared" si="0"/>
        <v>0.92222222222222228</v>
      </c>
      <c r="I12" s="83" t="e">
        <f>SUM(I13,I22,I34,I35,I36,I37,I44,I45,#REF!)</f>
        <v>#REF!</v>
      </c>
      <c r="J12" s="23" t="e">
        <f>SUM(J13,J22,J34,J35,J36,J37,J44,J45,#REF!)</f>
        <v>#REF!</v>
      </c>
    </row>
    <row r="13" spans="1:10" s="10" customFormat="1" ht="21" customHeight="1">
      <c r="A13" s="24" t="s">
        <v>12</v>
      </c>
      <c r="B13" s="40" t="s">
        <v>302</v>
      </c>
      <c r="C13" s="46">
        <v>898</v>
      </c>
      <c r="D13" s="46">
        <f>C13*15%</f>
        <v>134.69999999999999</v>
      </c>
      <c r="E13" s="46">
        <v>830</v>
      </c>
      <c r="F13" s="46">
        <f>E13*15%</f>
        <v>124.5</v>
      </c>
      <c r="G13" s="123">
        <f t="shared" si="0"/>
        <v>0.92427616926503342</v>
      </c>
      <c r="H13" s="123">
        <f t="shared" si="0"/>
        <v>0.92427616926503353</v>
      </c>
      <c r="I13" s="84" t="e">
        <f>#REF!-#REF!</f>
        <v>#REF!</v>
      </c>
      <c r="J13" s="85" t="e">
        <f>#REF!-#REF!</f>
        <v>#REF!</v>
      </c>
    </row>
    <row r="14" spans="1:10" s="10" customFormat="1" ht="21" customHeight="1">
      <c r="A14" s="24" t="s">
        <v>12</v>
      </c>
      <c r="B14" s="40" t="s">
        <v>303</v>
      </c>
      <c r="C14" s="46">
        <v>2</v>
      </c>
      <c r="D14" s="752">
        <f>C14*15%</f>
        <v>0.3</v>
      </c>
      <c r="E14" s="46"/>
      <c r="F14" s="46"/>
      <c r="G14" s="123"/>
      <c r="H14" s="123"/>
      <c r="I14" s="84"/>
      <c r="J14" s="85"/>
    </row>
    <row r="15" spans="1:10" s="10" customFormat="1" ht="21" customHeight="1">
      <c r="A15" s="24" t="s">
        <v>12</v>
      </c>
      <c r="B15" s="40" t="s">
        <v>304</v>
      </c>
      <c r="C15" s="46"/>
      <c r="D15" s="46"/>
      <c r="E15" s="46"/>
      <c r="F15" s="46"/>
      <c r="G15" s="123"/>
      <c r="H15" s="123"/>
      <c r="I15" s="84"/>
      <c r="J15" s="85"/>
    </row>
    <row r="16" spans="1:10" s="10" customFormat="1" ht="21" customHeight="1">
      <c r="A16" s="21">
        <f>A12+1</f>
        <v>2</v>
      </c>
      <c r="B16" s="40" t="s">
        <v>305</v>
      </c>
      <c r="C16" s="46">
        <f>SUM(C17:C19)</f>
        <v>3200</v>
      </c>
      <c r="D16" s="46">
        <f>SUM(D17:D19)</f>
        <v>479.5</v>
      </c>
      <c r="E16" s="46">
        <f>SUM(E17:E19)</f>
        <v>1500</v>
      </c>
      <c r="F16" s="46">
        <f>SUM(F17:F19)</f>
        <v>226</v>
      </c>
      <c r="G16" s="123">
        <f t="shared" si="0"/>
        <v>0.46875</v>
      </c>
      <c r="H16" s="123">
        <f t="shared" si="0"/>
        <v>0.47132429614181437</v>
      </c>
      <c r="I16" s="84" t="e">
        <f>#REF!-#REF!</f>
        <v>#REF!</v>
      </c>
      <c r="J16" s="85" t="e">
        <f>#REF!-#REF!</f>
        <v>#REF!</v>
      </c>
    </row>
    <row r="17" spans="1:10" s="10" customFormat="1" ht="21" customHeight="1">
      <c r="A17" s="86" t="s">
        <v>12</v>
      </c>
      <c r="B17" s="40" t="s">
        <v>302</v>
      </c>
      <c r="C17" s="46">
        <v>60</v>
      </c>
      <c r="D17" s="46">
        <f>C17*15%</f>
        <v>9</v>
      </c>
      <c r="E17" s="46">
        <v>40</v>
      </c>
      <c r="F17" s="46">
        <f>E17*15%</f>
        <v>6</v>
      </c>
      <c r="G17" s="123">
        <f t="shared" si="0"/>
        <v>0.66666666666666663</v>
      </c>
      <c r="H17" s="123">
        <f t="shared" si="0"/>
        <v>0.66666666666666663</v>
      </c>
      <c r="I17" s="84" t="e">
        <f>#REF!-#REF!</f>
        <v>#REF!</v>
      </c>
      <c r="J17" s="85" t="e">
        <f>#REF!-#REF!</f>
        <v>#REF!</v>
      </c>
    </row>
    <row r="18" spans="1:10" s="10" customFormat="1" ht="21" customHeight="1">
      <c r="A18" s="86" t="s">
        <v>12</v>
      </c>
      <c r="B18" s="40" t="s">
        <v>303</v>
      </c>
      <c r="C18" s="46">
        <v>3070</v>
      </c>
      <c r="D18" s="46">
        <f>C18*15%</f>
        <v>460.5</v>
      </c>
      <c r="E18" s="46">
        <v>1400</v>
      </c>
      <c r="F18" s="46">
        <f>E18*15%</f>
        <v>210</v>
      </c>
      <c r="G18" s="123">
        <f t="shared" si="0"/>
        <v>0.4560260586319218</v>
      </c>
      <c r="H18" s="123">
        <f t="shared" si="0"/>
        <v>0.4560260586319218</v>
      </c>
      <c r="I18" s="84"/>
      <c r="J18" s="85"/>
    </row>
    <row r="19" spans="1:10" s="10" customFormat="1" ht="21" customHeight="1">
      <c r="A19" s="86" t="s">
        <v>12</v>
      </c>
      <c r="B19" s="40" t="s">
        <v>304</v>
      </c>
      <c r="C19" s="46">
        <f>C20+C21</f>
        <v>70</v>
      </c>
      <c r="D19" s="46">
        <f>D20+D21</f>
        <v>10</v>
      </c>
      <c r="E19" s="46">
        <f>E20+E21</f>
        <v>60</v>
      </c>
      <c r="F19" s="46">
        <f>F20+F21</f>
        <v>10</v>
      </c>
      <c r="G19" s="123">
        <f t="shared" si="0"/>
        <v>0.8571428571428571</v>
      </c>
      <c r="H19" s="123">
        <f t="shared" si="0"/>
        <v>1</v>
      </c>
      <c r="I19" s="84"/>
      <c r="J19" s="85"/>
    </row>
    <row r="20" spans="1:10" s="13" customFormat="1" ht="21" customHeight="1">
      <c r="A20" s="35"/>
      <c r="B20" s="329" t="s">
        <v>306</v>
      </c>
      <c r="C20" s="330">
        <v>60</v>
      </c>
      <c r="D20" s="330"/>
      <c r="E20" s="330">
        <v>50</v>
      </c>
      <c r="F20" s="330"/>
      <c r="G20" s="331">
        <f t="shared" si="0"/>
        <v>0.83333333333333337</v>
      </c>
      <c r="H20" s="331"/>
      <c r="I20" s="332"/>
      <c r="J20" s="333"/>
    </row>
    <row r="21" spans="1:10" s="13" customFormat="1" ht="21" customHeight="1">
      <c r="A21" s="35"/>
      <c r="B21" s="329" t="s">
        <v>307</v>
      </c>
      <c r="C21" s="330">
        <v>10</v>
      </c>
      <c r="D21" s="330">
        <v>10</v>
      </c>
      <c r="E21" s="330">
        <v>10</v>
      </c>
      <c r="F21" s="330">
        <v>10</v>
      </c>
      <c r="G21" s="331">
        <f t="shared" si="0"/>
        <v>1</v>
      </c>
      <c r="H21" s="331">
        <f t="shared" si="0"/>
        <v>1</v>
      </c>
      <c r="I21" s="332"/>
      <c r="J21" s="333"/>
    </row>
    <row r="22" spans="1:10" s="10" customFormat="1" ht="21" customHeight="1">
      <c r="A22" s="21">
        <f>A16+1</f>
        <v>3</v>
      </c>
      <c r="B22" s="40" t="s">
        <v>308</v>
      </c>
      <c r="C22" s="46">
        <f>SUM(C23:C24)</f>
        <v>4582</v>
      </c>
      <c r="D22" s="46">
        <f>SUM(D23:D24)</f>
        <v>3893.7</v>
      </c>
      <c r="E22" s="46">
        <f>SUM(E23:E24)</f>
        <v>300</v>
      </c>
      <c r="F22" s="46">
        <f>SUM(F23:F24)</f>
        <v>45</v>
      </c>
      <c r="G22" s="141">
        <f t="shared" ref="G22:G24" si="1">E22/C22</f>
        <v>6.5473592317765172E-2</v>
      </c>
      <c r="H22" s="141">
        <f t="shared" ref="H22:H24" si="2">F22/D22</f>
        <v>1.1557130749672549E-2</v>
      </c>
      <c r="I22" s="84" t="e">
        <f>#REF!-#REF!</f>
        <v>#REF!</v>
      </c>
      <c r="J22" s="85" t="e">
        <f>#REF!-#REF!</f>
        <v>#REF!</v>
      </c>
    </row>
    <row r="23" spans="1:10" s="10" customFormat="1" ht="21" customHeight="1">
      <c r="A23" s="86" t="s">
        <v>12</v>
      </c>
      <c r="B23" s="40" t="s">
        <v>302</v>
      </c>
      <c r="C23" s="46">
        <v>82</v>
      </c>
      <c r="D23" s="46">
        <f>C23*85%</f>
        <v>69.7</v>
      </c>
      <c r="E23" s="46"/>
      <c r="F23" s="46"/>
      <c r="G23" s="141"/>
      <c r="H23" s="141"/>
      <c r="I23" s="84" t="e">
        <f>#REF!-#REF!</f>
        <v>#REF!</v>
      </c>
      <c r="J23" s="85" t="e">
        <f>#REF!-#REF!</f>
        <v>#REF!</v>
      </c>
    </row>
    <row r="24" spans="1:10" s="10" customFormat="1" ht="21" customHeight="1">
      <c r="A24" s="86" t="s">
        <v>12</v>
      </c>
      <c r="B24" s="40" t="s">
        <v>303</v>
      </c>
      <c r="C24" s="46">
        <v>4500</v>
      </c>
      <c r="D24" s="46">
        <f>C24*85%-1</f>
        <v>3824</v>
      </c>
      <c r="E24" s="46">
        <v>300</v>
      </c>
      <c r="F24" s="46">
        <f>E24*15%</f>
        <v>45</v>
      </c>
      <c r="G24" s="141">
        <f t="shared" si="1"/>
        <v>6.6666666666666666E-2</v>
      </c>
      <c r="H24" s="141">
        <f t="shared" si="2"/>
        <v>1.1767782426778242E-2</v>
      </c>
      <c r="I24" s="84"/>
      <c r="J24" s="85"/>
    </row>
    <row r="25" spans="1:10" s="10" customFormat="1" ht="21" customHeight="1">
      <c r="A25" s="136">
        <f>A22+1</f>
        <v>4</v>
      </c>
      <c r="B25" s="104" t="s">
        <v>309</v>
      </c>
      <c r="C25" s="122">
        <f>SUM(C26:C29)</f>
        <v>19000</v>
      </c>
      <c r="D25" s="122">
        <f>SUM(D26:D29)</f>
        <v>16336</v>
      </c>
      <c r="E25" s="122">
        <f>SUM(E26:E29)</f>
        <v>13200</v>
      </c>
      <c r="F25" s="122">
        <f>SUM(F26:F29)</f>
        <v>11181</v>
      </c>
      <c r="G25" s="141">
        <f t="shared" si="0"/>
        <v>0.69473684210526321</v>
      </c>
      <c r="H25" s="141">
        <f t="shared" si="0"/>
        <v>0.68443927522037218</v>
      </c>
      <c r="I25" s="84" t="e">
        <f>#REF!-#REF!</f>
        <v>#REF!</v>
      </c>
      <c r="J25" s="85" t="e">
        <f>#REF!-#REF!</f>
        <v>#REF!</v>
      </c>
    </row>
    <row r="26" spans="1:10" s="10" customFormat="1" ht="21" customHeight="1">
      <c r="A26" s="24" t="s">
        <v>12</v>
      </c>
      <c r="B26" s="40" t="s">
        <v>302</v>
      </c>
      <c r="C26" s="20">
        <v>11760</v>
      </c>
      <c r="D26" s="46">
        <f>C26*85%</f>
        <v>9996</v>
      </c>
      <c r="E26" s="46">
        <v>8560</v>
      </c>
      <c r="F26" s="46">
        <f>E26*85%</f>
        <v>7276</v>
      </c>
      <c r="G26" s="123">
        <f t="shared" si="0"/>
        <v>0.72789115646258506</v>
      </c>
      <c r="H26" s="123">
        <f t="shared" si="0"/>
        <v>0.72789115646258506</v>
      </c>
      <c r="I26" s="84"/>
      <c r="J26" s="85"/>
    </row>
    <row r="27" spans="1:10" s="10" customFormat="1" ht="21" customHeight="1">
      <c r="A27" s="24" t="s">
        <v>12</v>
      </c>
      <c r="B27" s="40" t="s">
        <v>303</v>
      </c>
      <c r="C27" s="20">
        <v>2000</v>
      </c>
      <c r="D27" s="46">
        <f>C27*85%</f>
        <v>1700</v>
      </c>
      <c r="E27" s="46">
        <v>900</v>
      </c>
      <c r="F27" s="46">
        <f>E27*85%</f>
        <v>765</v>
      </c>
      <c r="G27" s="123">
        <f t="shared" si="0"/>
        <v>0.45</v>
      </c>
      <c r="H27" s="123">
        <f t="shared" si="0"/>
        <v>0.45</v>
      </c>
      <c r="I27" s="84"/>
      <c r="J27" s="85"/>
    </row>
    <row r="28" spans="1:10" s="10" customFormat="1" ht="21" customHeight="1">
      <c r="A28" s="24" t="s">
        <v>12</v>
      </c>
      <c r="B28" s="40" t="s">
        <v>310</v>
      </c>
      <c r="C28" s="20">
        <v>40</v>
      </c>
      <c r="D28" s="46">
        <f>C28</f>
        <v>40</v>
      </c>
      <c r="E28" s="46">
        <v>40</v>
      </c>
      <c r="F28" s="46">
        <f>E28</f>
        <v>40</v>
      </c>
      <c r="G28" s="123">
        <f t="shared" si="0"/>
        <v>1</v>
      </c>
      <c r="H28" s="123">
        <f t="shared" si="0"/>
        <v>1</v>
      </c>
      <c r="I28" s="84"/>
      <c r="J28" s="85"/>
    </row>
    <row r="29" spans="1:10" s="10" customFormat="1" ht="21" customHeight="1">
      <c r="A29" s="103" t="s">
        <v>12</v>
      </c>
      <c r="B29" s="104" t="s">
        <v>304</v>
      </c>
      <c r="C29" s="91">
        <f>C30+C31</f>
        <v>5200</v>
      </c>
      <c r="D29" s="91">
        <f>D30+D31</f>
        <v>4600</v>
      </c>
      <c r="E29" s="91">
        <f>E30+E31</f>
        <v>3700</v>
      </c>
      <c r="F29" s="91">
        <f>F30+F31</f>
        <v>3100</v>
      </c>
      <c r="G29" s="141">
        <f t="shared" si="0"/>
        <v>0.71153846153846156</v>
      </c>
      <c r="H29" s="141">
        <f t="shared" si="0"/>
        <v>0.67391304347826086</v>
      </c>
      <c r="I29" s="84"/>
      <c r="J29" s="85"/>
    </row>
    <row r="30" spans="1:10" s="13" customFormat="1" ht="21" customHeight="1">
      <c r="A30" s="35"/>
      <c r="B30" s="329" t="s">
        <v>311</v>
      </c>
      <c r="C30" s="34">
        <v>2000</v>
      </c>
      <c r="D30" s="330">
        <f>C30*70%</f>
        <v>1400</v>
      </c>
      <c r="E30" s="330">
        <v>2000</v>
      </c>
      <c r="F30" s="330">
        <f>E30*70%</f>
        <v>1400</v>
      </c>
      <c r="G30" s="331">
        <f t="shared" si="0"/>
        <v>1</v>
      </c>
      <c r="H30" s="331">
        <f t="shared" si="0"/>
        <v>1</v>
      </c>
      <c r="I30" s="332"/>
      <c r="J30" s="333"/>
    </row>
    <row r="31" spans="1:10" s="13" customFormat="1" ht="21" customHeight="1">
      <c r="A31" s="35"/>
      <c r="B31" s="329" t="s">
        <v>307</v>
      </c>
      <c r="C31" s="34">
        <v>3200</v>
      </c>
      <c r="D31" s="330">
        <f>C31</f>
        <v>3200</v>
      </c>
      <c r="E31" s="330">
        <v>1700</v>
      </c>
      <c r="F31" s="330">
        <f>E31</f>
        <v>1700</v>
      </c>
      <c r="G31" s="331">
        <f t="shared" si="0"/>
        <v>0.53125</v>
      </c>
      <c r="H31" s="331">
        <f t="shared" si="0"/>
        <v>0.53125</v>
      </c>
      <c r="I31" s="332" t="e">
        <f>#REF!-#REF!</f>
        <v>#REF!</v>
      </c>
      <c r="J31" s="333" t="e">
        <f>#REF!-#REF!</f>
        <v>#REF!</v>
      </c>
    </row>
    <row r="32" spans="1:10" s="10" customFormat="1" ht="21" customHeight="1">
      <c r="A32" s="21">
        <f>A25+1</f>
        <v>5</v>
      </c>
      <c r="B32" s="40" t="s">
        <v>250</v>
      </c>
      <c r="C32" s="46">
        <v>3000</v>
      </c>
      <c r="D32" s="46">
        <f>C32*90%</f>
        <v>2700</v>
      </c>
      <c r="E32" s="46">
        <v>2400</v>
      </c>
      <c r="F32" s="46">
        <f>E32*90%</f>
        <v>2160</v>
      </c>
      <c r="G32" s="123">
        <f t="shared" si="0"/>
        <v>0.8</v>
      </c>
      <c r="H32" s="123">
        <f t="shared" si="0"/>
        <v>0.8</v>
      </c>
      <c r="I32" s="84" t="e">
        <f>#REF!-#REF!</f>
        <v>#REF!</v>
      </c>
      <c r="J32" s="85" t="e">
        <f>#REF!-#REF!</f>
        <v>#REF!</v>
      </c>
    </row>
    <row r="33" spans="1:10" s="10" customFormat="1" ht="21" customHeight="1">
      <c r="A33" s="136">
        <f>A32+1</f>
        <v>6</v>
      </c>
      <c r="B33" s="104" t="s">
        <v>251</v>
      </c>
      <c r="C33" s="122"/>
      <c r="D33" s="122"/>
      <c r="E33" s="122"/>
      <c r="F33" s="122"/>
      <c r="G33" s="141"/>
      <c r="H33" s="141"/>
      <c r="I33" s="84"/>
      <c r="J33" s="85"/>
    </row>
    <row r="34" spans="1:10" s="10" customFormat="1" ht="21" customHeight="1">
      <c r="A34" s="136">
        <f>A33+1</f>
        <v>7</v>
      </c>
      <c r="B34" s="104" t="s">
        <v>252</v>
      </c>
      <c r="C34" s="122">
        <v>3500</v>
      </c>
      <c r="D34" s="122">
        <f>C34</f>
        <v>3500</v>
      </c>
      <c r="E34" s="122">
        <v>2000</v>
      </c>
      <c r="F34" s="122">
        <f>E34</f>
        <v>2000</v>
      </c>
      <c r="G34" s="141">
        <f t="shared" si="0"/>
        <v>0.5714285714285714</v>
      </c>
      <c r="H34" s="141">
        <f t="shared" si="0"/>
        <v>0.5714285714285714</v>
      </c>
      <c r="I34" s="84" t="e">
        <f>#REF!-#REF!</f>
        <v>#REF!</v>
      </c>
      <c r="J34" s="85" t="e">
        <f>#REF!-#REF!</f>
        <v>#REF!</v>
      </c>
    </row>
    <row r="35" spans="1:10" s="10" customFormat="1" ht="21" customHeight="1">
      <c r="A35" s="21">
        <f>A34+1</f>
        <v>8</v>
      </c>
      <c r="B35" s="40" t="s">
        <v>253</v>
      </c>
      <c r="C35" s="46">
        <f>C36+C37</f>
        <v>3195</v>
      </c>
      <c r="D35" s="46">
        <f>D36+D37</f>
        <v>2845</v>
      </c>
      <c r="E35" s="46">
        <f>E36+E37</f>
        <v>2060</v>
      </c>
      <c r="F35" s="46">
        <f>F36+F37</f>
        <v>1910</v>
      </c>
      <c r="G35" s="123">
        <f t="shared" si="0"/>
        <v>0.64475743348982784</v>
      </c>
      <c r="H35" s="123">
        <f t="shared" si="0"/>
        <v>0.67135325131810197</v>
      </c>
      <c r="I35" s="84" t="e">
        <f>#REF!-#REF!</f>
        <v>#REF!</v>
      </c>
      <c r="J35" s="85" t="e">
        <f>#REF!-#REF!</f>
        <v>#REF!</v>
      </c>
    </row>
    <row r="36" spans="1:10" s="13" customFormat="1" ht="21" customHeight="1">
      <c r="A36" s="86" t="s">
        <v>12</v>
      </c>
      <c r="B36" s="41" t="s">
        <v>254</v>
      </c>
      <c r="C36" s="330">
        <v>350</v>
      </c>
      <c r="D36" s="330"/>
      <c r="E36" s="330">
        <v>150</v>
      </c>
      <c r="F36" s="330"/>
      <c r="G36" s="331"/>
      <c r="H36" s="331"/>
      <c r="I36" s="332" t="e">
        <f>#REF!-#REF!</f>
        <v>#REF!</v>
      </c>
      <c r="J36" s="333" t="e">
        <f>#REF!-#REF!</f>
        <v>#REF!</v>
      </c>
    </row>
    <row r="37" spans="1:10" s="13" customFormat="1" ht="21" customHeight="1">
      <c r="A37" s="86" t="s">
        <v>12</v>
      </c>
      <c r="B37" s="41" t="s">
        <v>312</v>
      </c>
      <c r="C37" s="330">
        <f>SUM(C38:C40)</f>
        <v>2845</v>
      </c>
      <c r="D37" s="330">
        <f>SUM(D38:D40)</f>
        <v>2845</v>
      </c>
      <c r="E37" s="330">
        <f>SUM(E38:E40)</f>
        <v>1910</v>
      </c>
      <c r="F37" s="330">
        <f>SUM(F38:F40)</f>
        <v>1910</v>
      </c>
      <c r="G37" s="331">
        <f t="shared" si="0"/>
        <v>0.67135325131810197</v>
      </c>
      <c r="H37" s="331">
        <f t="shared" si="0"/>
        <v>0.67135325131810197</v>
      </c>
      <c r="I37" s="332" t="e">
        <f>#REF!-#REF!</f>
        <v>#REF!</v>
      </c>
      <c r="J37" s="333" t="e">
        <f>#REF!-#REF!</f>
        <v>#REF!</v>
      </c>
    </row>
    <row r="38" spans="1:10" s="13" customFormat="1" ht="21" customHeight="1">
      <c r="A38" s="86"/>
      <c r="B38" s="329" t="s">
        <v>313</v>
      </c>
      <c r="C38" s="330">
        <v>2300</v>
      </c>
      <c r="D38" s="330">
        <f>C38</f>
        <v>2300</v>
      </c>
      <c r="E38" s="330">
        <v>1500</v>
      </c>
      <c r="F38" s="330">
        <f>E38</f>
        <v>1500</v>
      </c>
      <c r="G38" s="331">
        <f t="shared" si="0"/>
        <v>0.65217391304347827</v>
      </c>
      <c r="H38" s="331">
        <f t="shared" si="0"/>
        <v>0.65217391304347827</v>
      </c>
      <c r="I38" s="332" t="e">
        <f>#REF!-#REF!</f>
        <v>#REF!</v>
      </c>
      <c r="J38" s="333" t="e">
        <f>#REF!-#REF!</f>
        <v>#REF!</v>
      </c>
    </row>
    <row r="39" spans="1:10" s="13" customFormat="1" ht="21" customHeight="1">
      <c r="A39" s="86"/>
      <c r="B39" s="329" t="s">
        <v>314</v>
      </c>
      <c r="C39" s="330">
        <v>345</v>
      </c>
      <c r="D39" s="330">
        <f>C39</f>
        <v>345</v>
      </c>
      <c r="E39" s="330">
        <v>350</v>
      </c>
      <c r="F39" s="330">
        <f>E39</f>
        <v>350</v>
      </c>
      <c r="G39" s="331">
        <f t="shared" si="0"/>
        <v>1.0144927536231885</v>
      </c>
      <c r="H39" s="331">
        <f t="shared" si="0"/>
        <v>1.0144927536231885</v>
      </c>
      <c r="I39" s="332"/>
      <c r="J39" s="333"/>
    </row>
    <row r="40" spans="1:10" s="13" customFormat="1" ht="21" customHeight="1">
      <c r="A40" s="86"/>
      <c r="B40" s="329" t="s">
        <v>315</v>
      </c>
      <c r="C40" s="330">
        <v>200</v>
      </c>
      <c r="D40" s="330">
        <f>C40</f>
        <v>200</v>
      </c>
      <c r="E40" s="330">
        <v>60</v>
      </c>
      <c r="F40" s="330">
        <f>E40</f>
        <v>60</v>
      </c>
      <c r="G40" s="331">
        <f t="shared" si="0"/>
        <v>0.3</v>
      </c>
      <c r="H40" s="331">
        <f t="shared" si="0"/>
        <v>0.3</v>
      </c>
      <c r="I40" s="332"/>
      <c r="J40" s="333"/>
    </row>
    <row r="41" spans="1:10" s="13" customFormat="1" ht="21" customHeight="1">
      <c r="A41" s="86"/>
      <c r="B41" s="329" t="s">
        <v>465</v>
      </c>
      <c r="C41" s="330">
        <v>20</v>
      </c>
      <c r="D41" s="330">
        <v>20</v>
      </c>
      <c r="E41" s="330">
        <v>20</v>
      </c>
      <c r="F41" s="330">
        <v>20</v>
      </c>
      <c r="G41" s="331">
        <f t="shared" si="0"/>
        <v>1</v>
      </c>
      <c r="H41" s="331">
        <f t="shared" si="0"/>
        <v>1</v>
      </c>
      <c r="I41" s="332"/>
      <c r="J41" s="333"/>
    </row>
    <row r="42" spans="1:10" s="10" customFormat="1" ht="21" customHeight="1">
      <c r="A42" s="21">
        <f>A35+1</f>
        <v>9</v>
      </c>
      <c r="B42" s="40" t="s">
        <v>255</v>
      </c>
      <c r="C42" s="46">
        <v>150</v>
      </c>
      <c r="D42" s="46">
        <f>C42</f>
        <v>150</v>
      </c>
      <c r="E42" s="46"/>
      <c r="F42" s="46"/>
      <c r="G42" s="123"/>
      <c r="H42" s="123"/>
      <c r="I42" s="84" t="e">
        <f>#REF!-#REF!</f>
        <v>#REF!</v>
      </c>
      <c r="J42" s="85" t="e">
        <f>#REF!-#REF!</f>
        <v>#REF!</v>
      </c>
    </row>
    <row r="43" spans="1:10" s="10" customFormat="1" ht="21" customHeight="1">
      <c r="A43" s="21">
        <f>A42+1</f>
        <v>10</v>
      </c>
      <c r="B43" s="40" t="s">
        <v>256</v>
      </c>
      <c r="C43" s="46">
        <v>42</v>
      </c>
      <c r="D43" s="46">
        <f>C43</f>
        <v>42</v>
      </c>
      <c r="E43" s="46">
        <v>40</v>
      </c>
      <c r="F43" s="46">
        <f>E43</f>
        <v>40</v>
      </c>
      <c r="G43" s="123">
        <f t="shared" si="0"/>
        <v>0.95238095238095233</v>
      </c>
      <c r="H43" s="123">
        <f t="shared" si="0"/>
        <v>0.95238095238095233</v>
      </c>
      <c r="I43" s="84" t="e">
        <f>#REF!-#REF!</f>
        <v>#REF!</v>
      </c>
      <c r="J43" s="85" t="e">
        <f>#REF!-#REF!</f>
        <v>#REF!</v>
      </c>
    </row>
    <row r="44" spans="1:10" s="10" customFormat="1" ht="21" customHeight="1">
      <c r="A44" s="21">
        <f>A43+1</f>
        <v>11</v>
      </c>
      <c r="B44" s="40" t="s">
        <v>257</v>
      </c>
      <c r="C44" s="46">
        <v>590</v>
      </c>
      <c r="D44" s="46">
        <f>C44*80%</f>
        <v>472</v>
      </c>
      <c r="E44" s="46">
        <v>280</v>
      </c>
      <c r="F44" s="46">
        <f>E44*80%</f>
        <v>224</v>
      </c>
      <c r="G44" s="123">
        <f t="shared" si="0"/>
        <v>0.47457627118644069</v>
      </c>
      <c r="H44" s="123">
        <f t="shared" si="0"/>
        <v>0.47457627118644069</v>
      </c>
      <c r="I44" s="84" t="e">
        <f>#REF!-#REF!</f>
        <v>#REF!</v>
      </c>
      <c r="J44" s="85" t="e">
        <f>#REF!-#REF!</f>
        <v>#REF!</v>
      </c>
    </row>
    <row r="45" spans="1:10" s="10" customFormat="1" ht="21" customHeight="1">
      <c r="A45" s="21">
        <f>A44+1</f>
        <v>12</v>
      </c>
      <c r="B45" s="40" t="s">
        <v>258</v>
      </c>
      <c r="C45" s="46">
        <f>SUM(C46:C47)</f>
        <v>2500</v>
      </c>
      <c r="D45" s="46">
        <f>SUM(D46:D47)</f>
        <v>2200</v>
      </c>
      <c r="E45" s="46">
        <f>SUM(E46:E47)</f>
        <v>1000</v>
      </c>
      <c r="F45" s="46">
        <f>SUM(F46:F47)</f>
        <v>880</v>
      </c>
      <c r="G45" s="123">
        <f t="shared" si="0"/>
        <v>0.4</v>
      </c>
      <c r="H45" s="123">
        <f t="shared" si="0"/>
        <v>0.4</v>
      </c>
      <c r="I45" s="84" t="e">
        <f>#REF!-#REF!</f>
        <v>#REF!</v>
      </c>
      <c r="J45" s="85" t="e">
        <f>#REF!-#REF!</f>
        <v>#REF!</v>
      </c>
    </row>
    <row r="46" spans="1:10" s="127" customFormat="1" ht="18.75">
      <c r="A46" s="128" t="s">
        <v>12</v>
      </c>
      <c r="B46" s="130" t="s">
        <v>449</v>
      </c>
      <c r="C46" s="124"/>
      <c r="D46" s="124"/>
      <c r="E46" s="124"/>
      <c r="F46" s="124"/>
      <c r="G46" s="129"/>
      <c r="H46" s="129"/>
      <c r="I46" s="125"/>
      <c r="J46" s="126"/>
    </row>
    <row r="47" spans="1:10" s="127" customFormat="1" ht="18.75">
      <c r="A47" s="128" t="s">
        <v>12</v>
      </c>
      <c r="B47" s="130" t="s">
        <v>316</v>
      </c>
      <c r="C47" s="124">
        <v>2500</v>
      </c>
      <c r="D47" s="124">
        <f>C47*88%</f>
        <v>2200</v>
      </c>
      <c r="E47" s="124">
        <v>1000</v>
      </c>
      <c r="F47" s="124">
        <f>E47*88%</f>
        <v>880</v>
      </c>
      <c r="G47" s="129">
        <f t="shared" si="0"/>
        <v>0.4</v>
      </c>
      <c r="H47" s="129">
        <f t="shared" si="0"/>
        <v>0.4</v>
      </c>
      <c r="I47" s="125"/>
      <c r="J47" s="126"/>
    </row>
    <row r="48" spans="1:10" s="10" customFormat="1" ht="21" customHeight="1">
      <c r="A48" s="21">
        <f>A45+1</f>
        <v>13</v>
      </c>
      <c r="B48" s="40" t="s">
        <v>259</v>
      </c>
      <c r="C48" s="46"/>
      <c r="D48" s="46"/>
      <c r="E48" s="46"/>
      <c r="F48" s="46"/>
      <c r="G48" s="123"/>
      <c r="H48" s="123"/>
      <c r="I48" s="84" t="e">
        <f>#REF!-#REF!</f>
        <v>#REF!</v>
      </c>
      <c r="J48" s="85" t="e">
        <f>#REF!-#REF!</f>
        <v>#REF!</v>
      </c>
    </row>
    <row r="49" spans="1:10" s="10" customFormat="1" ht="21" customHeight="1">
      <c r="A49" s="21">
        <f t="shared" ref="A49:A55" si="3">A48+1</f>
        <v>14</v>
      </c>
      <c r="B49" s="40" t="s">
        <v>260</v>
      </c>
      <c r="C49" s="46"/>
      <c r="D49" s="46"/>
      <c r="E49" s="46"/>
      <c r="F49" s="46"/>
      <c r="G49" s="123"/>
      <c r="H49" s="123"/>
      <c r="I49" s="84" t="e">
        <f>#REF!-#REF!</f>
        <v>#REF!</v>
      </c>
      <c r="J49" s="85" t="e">
        <f>#REF!-#REF!</f>
        <v>#REF!</v>
      </c>
    </row>
    <row r="50" spans="1:10" s="10" customFormat="1" ht="21" customHeight="1">
      <c r="A50" s="21">
        <f t="shared" si="3"/>
        <v>15</v>
      </c>
      <c r="B50" s="40" t="s">
        <v>261</v>
      </c>
      <c r="C50" s="46">
        <v>1500</v>
      </c>
      <c r="D50" s="46">
        <v>1100</v>
      </c>
      <c r="E50" s="46">
        <v>690</v>
      </c>
      <c r="F50" s="46">
        <v>340</v>
      </c>
      <c r="G50" s="123">
        <f t="shared" si="0"/>
        <v>0.46</v>
      </c>
      <c r="H50" s="123">
        <f t="shared" si="0"/>
        <v>0.30909090909090908</v>
      </c>
      <c r="I50" s="84"/>
      <c r="J50" s="88"/>
    </row>
    <row r="51" spans="1:10" s="10" customFormat="1" ht="21" customHeight="1">
      <c r="A51" s="21">
        <f t="shared" si="3"/>
        <v>16</v>
      </c>
      <c r="B51" s="40" t="s">
        <v>262</v>
      </c>
      <c r="C51" s="46">
        <v>2884</v>
      </c>
      <c r="D51" s="46">
        <v>430</v>
      </c>
      <c r="E51" s="46">
        <v>2200</v>
      </c>
      <c r="F51" s="46">
        <v>500</v>
      </c>
      <c r="G51" s="123">
        <f t="shared" si="0"/>
        <v>0.76282940360610263</v>
      </c>
      <c r="H51" s="123">
        <f t="shared" si="0"/>
        <v>1.1627906976744187</v>
      </c>
      <c r="I51" s="84"/>
      <c r="J51" s="88"/>
    </row>
    <row r="52" spans="1:10" s="10" customFormat="1" ht="21" customHeight="1">
      <c r="A52" s="21">
        <f t="shared" si="3"/>
        <v>17</v>
      </c>
      <c r="B52" s="40" t="s">
        <v>263</v>
      </c>
      <c r="C52" s="46"/>
      <c r="D52" s="46"/>
      <c r="E52" s="46"/>
      <c r="F52" s="46"/>
      <c r="G52" s="123"/>
      <c r="H52" s="123"/>
      <c r="I52" s="84"/>
      <c r="J52" s="88"/>
    </row>
    <row r="53" spans="1:10" s="10" customFormat="1" ht="21" customHeight="1">
      <c r="A53" s="21">
        <f t="shared" si="3"/>
        <v>18</v>
      </c>
      <c r="B53" s="40" t="s">
        <v>317</v>
      </c>
      <c r="C53" s="46"/>
      <c r="D53" s="46"/>
      <c r="E53" s="46"/>
      <c r="F53" s="46"/>
      <c r="G53" s="123"/>
      <c r="H53" s="123"/>
      <c r="I53" s="84" t="e">
        <f>#REF!-#REF!</f>
        <v>#REF!</v>
      </c>
      <c r="J53" s="85" t="e">
        <f>#REF!-#REF!</f>
        <v>#REF!</v>
      </c>
    </row>
    <row r="54" spans="1:10" s="10" customFormat="1" ht="37.5">
      <c r="A54" s="21">
        <f t="shared" si="3"/>
        <v>19</v>
      </c>
      <c r="B54" s="40" t="s">
        <v>318</v>
      </c>
      <c r="C54" s="46"/>
      <c r="D54" s="46"/>
      <c r="E54" s="46"/>
      <c r="F54" s="46"/>
      <c r="G54" s="123"/>
      <c r="H54" s="123"/>
      <c r="I54" s="84"/>
      <c r="J54" s="85"/>
    </row>
    <row r="55" spans="1:10" s="10" customFormat="1" ht="21" customHeight="1">
      <c r="A55" s="21">
        <f t="shared" si="3"/>
        <v>20</v>
      </c>
      <c r="B55" s="40" t="s">
        <v>319</v>
      </c>
      <c r="C55" s="46"/>
      <c r="D55" s="46"/>
      <c r="E55" s="46"/>
      <c r="F55" s="46"/>
      <c r="G55" s="123"/>
      <c r="H55" s="123"/>
      <c r="I55" s="84" t="e">
        <f>#REF!-#REF!</f>
        <v>#REF!</v>
      </c>
      <c r="J55" s="85" t="e">
        <f>#REF!-#REF!</f>
        <v>#REF!</v>
      </c>
    </row>
    <row r="56" spans="1:10" s="10" customFormat="1" ht="21" customHeight="1">
      <c r="A56" s="18" t="s">
        <v>17</v>
      </c>
      <c r="B56" s="39" t="s">
        <v>114</v>
      </c>
      <c r="C56" s="46"/>
      <c r="D56" s="46"/>
      <c r="E56" s="46"/>
      <c r="F56" s="46"/>
      <c r="G56" s="123"/>
      <c r="H56" s="123"/>
      <c r="I56" s="84" t="e">
        <f>#REF!-#REF!</f>
        <v>#REF!</v>
      </c>
      <c r="J56" s="85" t="e">
        <f>#REF!-#REF!</f>
        <v>#REF!</v>
      </c>
    </row>
    <row r="57" spans="1:10" s="10" customFormat="1" ht="21" customHeight="1">
      <c r="A57" s="18" t="s">
        <v>23</v>
      </c>
      <c r="B57" s="39" t="s">
        <v>264</v>
      </c>
      <c r="C57" s="46"/>
      <c r="D57" s="46"/>
      <c r="E57" s="46"/>
      <c r="F57" s="46"/>
      <c r="G57" s="123"/>
      <c r="H57" s="123"/>
      <c r="I57" s="84"/>
      <c r="J57" s="85"/>
    </row>
    <row r="58" spans="1:10" s="10" customFormat="1" ht="21" customHeight="1">
      <c r="A58" s="37" t="s">
        <v>48</v>
      </c>
      <c r="B58" s="42" t="s">
        <v>265</v>
      </c>
      <c r="C58" s="48"/>
      <c r="D58" s="48"/>
      <c r="E58" s="48"/>
      <c r="F58" s="48"/>
      <c r="G58" s="131"/>
      <c r="H58" s="131"/>
      <c r="I58" s="84"/>
      <c r="J58" s="85"/>
    </row>
    <row r="59" spans="1:10" s="12" customFormat="1" ht="22.5" customHeight="1">
      <c r="A59" s="349" t="s">
        <v>487</v>
      </c>
      <c r="B59" s="350"/>
      <c r="C59" s="251"/>
      <c r="D59" s="251"/>
      <c r="E59" s="251"/>
      <c r="F59" s="251"/>
      <c r="G59" s="351"/>
      <c r="H59" s="351"/>
    </row>
    <row r="60" spans="1:10" ht="20.25" customHeight="1">
      <c r="A60" s="828" t="s">
        <v>266</v>
      </c>
      <c r="B60" s="828"/>
      <c r="C60" s="828"/>
      <c r="D60" s="828"/>
      <c r="E60" s="828"/>
      <c r="F60" s="828"/>
      <c r="G60" s="828"/>
      <c r="H60" s="828"/>
    </row>
    <row r="61" spans="1:10" ht="20.25" customHeight="1">
      <c r="A61" s="10"/>
      <c r="B61" s="97" t="s">
        <v>286</v>
      </c>
      <c r="I61" s="13"/>
      <c r="J61" s="13"/>
    </row>
    <row r="62" spans="1:10" ht="20.25" customHeight="1">
      <c r="A62" s="10"/>
      <c r="B62" s="33" t="s">
        <v>287</v>
      </c>
      <c r="I62" s="10"/>
      <c r="J62" s="10"/>
    </row>
    <row r="63" spans="1:10" ht="20.25" customHeight="1">
      <c r="A63" s="10"/>
      <c r="B63" s="97" t="s">
        <v>267</v>
      </c>
      <c r="I63" s="10"/>
      <c r="J63" s="10"/>
    </row>
    <row r="64" spans="1:10" ht="20.25" customHeight="1">
      <c r="A64" s="10"/>
      <c r="B64" s="133" t="s">
        <v>288</v>
      </c>
      <c r="I64" s="10"/>
      <c r="J64" s="10"/>
    </row>
    <row r="65" spans="1:10" ht="20.25" customHeight="1">
      <c r="A65" s="10"/>
      <c r="B65" s="89" t="s">
        <v>289</v>
      </c>
      <c r="I65" s="10"/>
      <c r="J65" s="10"/>
    </row>
    <row r="66" spans="1:10" ht="20.25" customHeight="1">
      <c r="A66" s="10"/>
      <c r="B66" s="133" t="s">
        <v>268</v>
      </c>
      <c r="I66" s="10"/>
      <c r="J66" s="10"/>
    </row>
    <row r="67" spans="1:10" ht="20.25" customHeight="1">
      <c r="A67" s="13"/>
      <c r="B67" s="89" t="s">
        <v>269</v>
      </c>
      <c r="I67" s="10"/>
      <c r="J67" s="10"/>
    </row>
    <row r="68" spans="1:10" ht="20.25" customHeight="1">
      <c r="A68" s="90"/>
      <c r="B68" s="97" t="s">
        <v>270</v>
      </c>
      <c r="I68" s="10"/>
      <c r="J68" s="10"/>
    </row>
    <row r="69" spans="1:10" ht="20.25" customHeight="1">
      <c r="A69" s="90"/>
      <c r="B69" s="97" t="s">
        <v>271</v>
      </c>
      <c r="I69" s="10"/>
      <c r="J69" s="10"/>
    </row>
    <row r="70" spans="1:10" ht="20.25" customHeight="1">
      <c r="A70" s="90"/>
      <c r="B70" s="97" t="s">
        <v>272</v>
      </c>
      <c r="I70" s="10"/>
      <c r="J70" s="10"/>
    </row>
    <row r="71" spans="1:10" ht="18.75">
      <c r="A71" s="90"/>
      <c r="B71" s="134"/>
      <c r="C71" s="10"/>
      <c r="D71" s="10"/>
      <c r="E71" s="10"/>
      <c r="F71" s="10"/>
      <c r="G71" s="10"/>
      <c r="H71" s="10"/>
      <c r="I71" s="10"/>
      <c r="J71" s="10"/>
    </row>
    <row r="72" spans="1:10" ht="18.75">
      <c r="A72" s="90"/>
      <c r="B72" s="134"/>
      <c r="C72" s="10"/>
      <c r="D72" s="10"/>
      <c r="E72" s="10"/>
      <c r="F72" s="10"/>
      <c r="G72" s="10"/>
      <c r="H72" s="10"/>
      <c r="I72" s="10"/>
      <c r="J72" s="10"/>
    </row>
    <row r="73" spans="1:10" ht="18.75">
      <c r="A73" s="90"/>
      <c r="B73" s="134"/>
      <c r="C73" s="10"/>
      <c r="D73" s="10"/>
      <c r="E73" s="10"/>
      <c r="F73" s="10"/>
      <c r="G73" s="10"/>
      <c r="H73" s="10"/>
      <c r="I73" s="10"/>
      <c r="J73" s="10"/>
    </row>
  </sheetData>
  <mergeCells count="9">
    <mergeCell ref="A60:H60"/>
    <mergeCell ref="G1:H1"/>
    <mergeCell ref="A3:H3"/>
    <mergeCell ref="A4:H4"/>
    <mergeCell ref="A7:A8"/>
    <mergeCell ref="B7:B8"/>
    <mergeCell ref="C7:D7"/>
    <mergeCell ref="E7:F7"/>
    <mergeCell ref="G7:H7"/>
  </mergeCells>
  <pageMargins left="0.68" right="0.25" top="0.5" bottom="0.17" header="0.21" footer="0.2"/>
  <pageSetup paperSize="9" scale="64" fitToHeight="0" orientation="portrait" r:id="rId1"/>
  <headerFooter alignWithMargins="0">
    <oddHeader xml:space="preserve">&amp;C                                                                                                                                  </oddHeader>
    <oddFooter xml:space="preserve">&amp;C&amp;".VnTime,Italic"&amp;8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showZeros="0" zoomScaleNormal="100" workbookViewId="0">
      <selection activeCell="A7" sqref="A7"/>
    </sheetView>
  </sheetViews>
  <sheetFormatPr defaultRowHeight="15.75"/>
  <cols>
    <col min="1" max="1" width="5.88671875" style="6" customWidth="1"/>
    <col min="2" max="2" width="59.77734375" style="6" customWidth="1"/>
    <col min="3" max="5" width="13" style="6" customWidth="1"/>
    <col min="6" max="6" width="10.33203125" style="6" customWidth="1"/>
    <col min="7" max="7" width="12.6640625" style="6" customWidth="1"/>
    <col min="8" max="256" width="9" style="6"/>
    <col min="257" max="257" width="5.109375" style="6" customWidth="1"/>
    <col min="258" max="258" width="61.109375" style="6" customWidth="1"/>
    <col min="259" max="262" width="10.33203125" style="6" customWidth="1"/>
    <col min="263" max="512" width="9" style="6"/>
    <col min="513" max="513" width="5.109375" style="6" customWidth="1"/>
    <col min="514" max="514" width="61.109375" style="6" customWidth="1"/>
    <col min="515" max="518" width="10.33203125" style="6" customWidth="1"/>
    <col min="519" max="768" width="9" style="6"/>
    <col min="769" max="769" width="5.109375" style="6" customWidth="1"/>
    <col min="770" max="770" width="61.109375" style="6" customWidth="1"/>
    <col min="771" max="774" width="10.33203125" style="6" customWidth="1"/>
    <col min="775" max="1024" width="9" style="6"/>
    <col min="1025" max="1025" width="5.109375" style="6" customWidth="1"/>
    <col min="1026" max="1026" width="61.109375" style="6" customWidth="1"/>
    <col min="1027" max="1030" width="10.33203125" style="6" customWidth="1"/>
    <col min="1031" max="1280" width="9" style="6"/>
    <col min="1281" max="1281" width="5.109375" style="6" customWidth="1"/>
    <col min="1282" max="1282" width="61.109375" style="6" customWidth="1"/>
    <col min="1283" max="1286" width="10.33203125" style="6" customWidth="1"/>
    <col min="1287" max="1536" width="9" style="6"/>
    <col min="1537" max="1537" width="5.109375" style="6" customWidth="1"/>
    <col min="1538" max="1538" width="61.109375" style="6" customWidth="1"/>
    <col min="1539" max="1542" width="10.33203125" style="6" customWidth="1"/>
    <col min="1543" max="1792" width="9" style="6"/>
    <col min="1793" max="1793" width="5.109375" style="6" customWidth="1"/>
    <col min="1794" max="1794" width="61.109375" style="6" customWidth="1"/>
    <col min="1795" max="1798" width="10.33203125" style="6" customWidth="1"/>
    <col min="1799" max="2048" width="9" style="6"/>
    <col min="2049" max="2049" width="5.109375" style="6" customWidth="1"/>
    <col min="2050" max="2050" width="61.109375" style="6" customWidth="1"/>
    <col min="2051" max="2054" width="10.33203125" style="6" customWidth="1"/>
    <col min="2055" max="2304" width="9" style="6"/>
    <col min="2305" max="2305" width="5.109375" style="6" customWidth="1"/>
    <col min="2306" max="2306" width="61.109375" style="6" customWidth="1"/>
    <col min="2307" max="2310" width="10.33203125" style="6" customWidth="1"/>
    <col min="2311" max="2560" width="9" style="6"/>
    <col min="2561" max="2561" width="5.109375" style="6" customWidth="1"/>
    <col min="2562" max="2562" width="61.109375" style="6" customWidth="1"/>
    <col min="2563" max="2566" width="10.33203125" style="6" customWidth="1"/>
    <col min="2567" max="2816" width="9" style="6"/>
    <col min="2817" max="2817" width="5.109375" style="6" customWidth="1"/>
    <col min="2818" max="2818" width="61.109375" style="6" customWidth="1"/>
    <col min="2819" max="2822" width="10.33203125" style="6" customWidth="1"/>
    <col min="2823" max="3072" width="9" style="6"/>
    <col min="3073" max="3073" width="5.109375" style="6" customWidth="1"/>
    <col min="3074" max="3074" width="61.109375" style="6" customWidth="1"/>
    <col min="3075" max="3078" width="10.33203125" style="6" customWidth="1"/>
    <col min="3079" max="3328" width="9" style="6"/>
    <col min="3329" max="3329" width="5.109375" style="6" customWidth="1"/>
    <col min="3330" max="3330" width="61.109375" style="6" customWidth="1"/>
    <col min="3331" max="3334" width="10.33203125" style="6" customWidth="1"/>
    <col min="3335" max="3584" width="9" style="6"/>
    <col min="3585" max="3585" width="5.109375" style="6" customWidth="1"/>
    <col min="3586" max="3586" width="61.109375" style="6" customWidth="1"/>
    <col min="3587" max="3590" width="10.33203125" style="6" customWidth="1"/>
    <col min="3591" max="3840" width="9" style="6"/>
    <col min="3841" max="3841" width="5.109375" style="6" customWidth="1"/>
    <col min="3842" max="3842" width="61.109375" style="6" customWidth="1"/>
    <col min="3843" max="3846" width="10.33203125" style="6" customWidth="1"/>
    <col min="3847" max="4096" width="9" style="6"/>
    <col min="4097" max="4097" width="5.109375" style="6" customWidth="1"/>
    <col min="4098" max="4098" width="61.109375" style="6" customWidth="1"/>
    <col min="4099" max="4102" width="10.33203125" style="6" customWidth="1"/>
    <col min="4103" max="4352" width="9" style="6"/>
    <col min="4353" max="4353" width="5.109375" style="6" customWidth="1"/>
    <col min="4354" max="4354" width="61.109375" style="6" customWidth="1"/>
    <col min="4355" max="4358" width="10.33203125" style="6" customWidth="1"/>
    <col min="4359" max="4608" width="9" style="6"/>
    <col min="4609" max="4609" width="5.109375" style="6" customWidth="1"/>
    <col min="4610" max="4610" width="61.109375" style="6" customWidth="1"/>
    <col min="4611" max="4614" width="10.33203125" style="6" customWidth="1"/>
    <col min="4615" max="4864" width="9" style="6"/>
    <col min="4865" max="4865" width="5.109375" style="6" customWidth="1"/>
    <col min="4866" max="4866" width="61.109375" style="6" customWidth="1"/>
    <col min="4867" max="4870" width="10.33203125" style="6" customWidth="1"/>
    <col min="4871" max="5120" width="9" style="6"/>
    <col min="5121" max="5121" width="5.109375" style="6" customWidth="1"/>
    <col min="5122" max="5122" width="61.109375" style="6" customWidth="1"/>
    <col min="5123" max="5126" width="10.33203125" style="6" customWidth="1"/>
    <col min="5127" max="5376" width="9" style="6"/>
    <col min="5377" max="5377" width="5.109375" style="6" customWidth="1"/>
    <col min="5378" max="5378" width="61.109375" style="6" customWidth="1"/>
    <col min="5379" max="5382" width="10.33203125" style="6" customWidth="1"/>
    <col min="5383" max="5632" width="9" style="6"/>
    <col min="5633" max="5633" width="5.109375" style="6" customWidth="1"/>
    <col min="5634" max="5634" width="61.109375" style="6" customWidth="1"/>
    <col min="5635" max="5638" width="10.33203125" style="6" customWidth="1"/>
    <col min="5639" max="5888" width="9" style="6"/>
    <col min="5889" max="5889" width="5.109375" style="6" customWidth="1"/>
    <col min="5890" max="5890" width="61.109375" style="6" customWidth="1"/>
    <col min="5891" max="5894" width="10.33203125" style="6" customWidth="1"/>
    <col min="5895" max="6144" width="9" style="6"/>
    <col min="6145" max="6145" width="5.109375" style="6" customWidth="1"/>
    <col min="6146" max="6146" width="61.109375" style="6" customWidth="1"/>
    <col min="6147" max="6150" width="10.33203125" style="6" customWidth="1"/>
    <col min="6151" max="6400" width="9" style="6"/>
    <col min="6401" max="6401" width="5.109375" style="6" customWidth="1"/>
    <col min="6402" max="6402" width="61.109375" style="6" customWidth="1"/>
    <col min="6403" max="6406" width="10.33203125" style="6" customWidth="1"/>
    <col min="6407" max="6656" width="9" style="6"/>
    <col min="6657" max="6657" width="5.109375" style="6" customWidth="1"/>
    <col min="6658" max="6658" width="61.109375" style="6" customWidth="1"/>
    <col min="6659" max="6662" width="10.33203125" style="6" customWidth="1"/>
    <col min="6663" max="6912" width="9" style="6"/>
    <col min="6913" max="6913" width="5.109375" style="6" customWidth="1"/>
    <col min="6914" max="6914" width="61.109375" style="6" customWidth="1"/>
    <col min="6915" max="6918" width="10.33203125" style="6" customWidth="1"/>
    <col min="6919" max="7168" width="9" style="6"/>
    <col min="7169" max="7169" width="5.109375" style="6" customWidth="1"/>
    <col min="7170" max="7170" width="61.109375" style="6" customWidth="1"/>
    <col min="7171" max="7174" width="10.33203125" style="6" customWidth="1"/>
    <col min="7175" max="7424" width="9" style="6"/>
    <col min="7425" max="7425" width="5.109375" style="6" customWidth="1"/>
    <col min="7426" max="7426" width="61.109375" style="6" customWidth="1"/>
    <col min="7427" max="7430" width="10.33203125" style="6" customWidth="1"/>
    <col min="7431" max="7680" width="9" style="6"/>
    <col min="7681" max="7681" width="5.109375" style="6" customWidth="1"/>
    <col min="7682" max="7682" width="61.109375" style="6" customWidth="1"/>
    <col min="7683" max="7686" width="10.33203125" style="6" customWidth="1"/>
    <col min="7687" max="7936" width="9" style="6"/>
    <col min="7937" max="7937" width="5.109375" style="6" customWidth="1"/>
    <col min="7938" max="7938" width="61.109375" style="6" customWidth="1"/>
    <col min="7939" max="7942" width="10.33203125" style="6" customWidth="1"/>
    <col min="7943" max="8192" width="9" style="6"/>
    <col min="8193" max="8193" width="5.109375" style="6" customWidth="1"/>
    <col min="8194" max="8194" width="61.109375" style="6" customWidth="1"/>
    <col min="8195" max="8198" width="10.33203125" style="6" customWidth="1"/>
    <col min="8199" max="8448" width="9" style="6"/>
    <col min="8449" max="8449" width="5.109375" style="6" customWidth="1"/>
    <col min="8450" max="8450" width="61.109375" style="6" customWidth="1"/>
    <col min="8451" max="8454" width="10.33203125" style="6" customWidth="1"/>
    <col min="8455" max="8704" width="9" style="6"/>
    <col min="8705" max="8705" width="5.109375" style="6" customWidth="1"/>
    <col min="8706" max="8706" width="61.109375" style="6" customWidth="1"/>
    <col min="8707" max="8710" width="10.33203125" style="6" customWidth="1"/>
    <col min="8711" max="8960" width="9" style="6"/>
    <col min="8961" max="8961" width="5.109375" style="6" customWidth="1"/>
    <col min="8962" max="8962" width="61.109375" style="6" customWidth="1"/>
    <col min="8963" max="8966" width="10.33203125" style="6" customWidth="1"/>
    <col min="8967" max="9216" width="9" style="6"/>
    <col min="9217" max="9217" width="5.109375" style="6" customWidth="1"/>
    <col min="9218" max="9218" width="61.109375" style="6" customWidth="1"/>
    <col min="9219" max="9222" width="10.33203125" style="6" customWidth="1"/>
    <col min="9223" max="9472" width="9" style="6"/>
    <col min="9473" max="9473" width="5.109375" style="6" customWidth="1"/>
    <col min="9474" max="9474" width="61.109375" style="6" customWidth="1"/>
    <col min="9475" max="9478" width="10.33203125" style="6" customWidth="1"/>
    <col min="9479" max="9728" width="9" style="6"/>
    <col min="9729" max="9729" width="5.109375" style="6" customWidth="1"/>
    <col min="9730" max="9730" width="61.109375" style="6" customWidth="1"/>
    <col min="9731" max="9734" width="10.33203125" style="6" customWidth="1"/>
    <col min="9735" max="9984" width="9" style="6"/>
    <col min="9985" max="9985" width="5.109375" style="6" customWidth="1"/>
    <col min="9986" max="9986" width="61.109375" style="6" customWidth="1"/>
    <col min="9987" max="9990" width="10.33203125" style="6" customWidth="1"/>
    <col min="9991" max="10240" width="9" style="6"/>
    <col min="10241" max="10241" width="5.109375" style="6" customWidth="1"/>
    <col min="10242" max="10242" width="61.109375" style="6" customWidth="1"/>
    <col min="10243" max="10246" width="10.33203125" style="6" customWidth="1"/>
    <col min="10247" max="10496" width="9" style="6"/>
    <col min="10497" max="10497" width="5.109375" style="6" customWidth="1"/>
    <col min="10498" max="10498" width="61.109375" style="6" customWidth="1"/>
    <col min="10499" max="10502" width="10.33203125" style="6" customWidth="1"/>
    <col min="10503" max="10752" width="9" style="6"/>
    <col min="10753" max="10753" width="5.109375" style="6" customWidth="1"/>
    <col min="10754" max="10754" width="61.109375" style="6" customWidth="1"/>
    <col min="10755" max="10758" width="10.33203125" style="6" customWidth="1"/>
    <col min="10759" max="11008" width="9" style="6"/>
    <col min="11009" max="11009" width="5.109375" style="6" customWidth="1"/>
    <col min="11010" max="11010" width="61.109375" style="6" customWidth="1"/>
    <col min="11011" max="11014" width="10.33203125" style="6" customWidth="1"/>
    <col min="11015" max="11264" width="9" style="6"/>
    <col min="11265" max="11265" width="5.109375" style="6" customWidth="1"/>
    <col min="11266" max="11266" width="61.109375" style="6" customWidth="1"/>
    <col min="11267" max="11270" width="10.33203125" style="6" customWidth="1"/>
    <col min="11271" max="11520" width="9" style="6"/>
    <col min="11521" max="11521" width="5.109375" style="6" customWidth="1"/>
    <col min="11522" max="11522" width="61.109375" style="6" customWidth="1"/>
    <col min="11523" max="11526" width="10.33203125" style="6" customWidth="1"/>
    <col min="11527" max="11776" width="9" style="6"/>
    <col min="11777" max="11777" width="5.109375" style="6" customWidth="1"/>
    <col min="11778" max="11778" width="61.109375" style="6" customWidth="1"/>
    <col min="11779" max="11782" width="10.33203125" style="6" customWidth="1"/>
    <col min="11783" max="12032" width="9" style="6"/>
    <col min="12033" max="12033" width="5.109375" style="6" customWidth="1"/>
    <col min="12034" max="12034" width="61.109375" style="6" customWidth="1"/>
    <col min="12035" max="12038" width="10.33203125" style="6" customWidth="1"/>
    <col min="12039" max="12288" width="9" style="6"/>
    <col min="12289" max="12289" width="5.109375" style="6" customWidth="1"/>
    <col min="12290" max="12290" width="61.109375" style="6" customWidth="1"/>
    <col min="12291" max="12294" width="10.33203125" style="6" customWidth="1"/>
    <col min="12295" max="12544" width="9" style="6"/>
    <col min="12545" max="12545" width="5.109375" style="6" customWidth="1"/>
    <col min="12546" max="12546" width="61.109375" style="6" customWidth="1"/>
    <col min="12547" max="12550" width="10.33203125" style="6" customWidth="1"/>
    <col min="12551" max="12800" width="9" style="6"/>
    <col min="12801" max="12801" width="5.109375" style="6" customWidth="1"/>
    <col min="12802" max="12802" width="61.109375" style="6" customWidth="1"/>
    <col min="12803" max="12806" width="10.33203125" style="6" customWidth="1"/>
    <col min="12807" max="13056" width="9" style="6"/>
    <col min="13057" max="13057" width="5.109375" style="6" customWidth="1"/>
    <col min="13058" max="13058" width="61.109375" style="6" customWidth="1"/>
    <col min="13059" max="13062" width="10.33203125" style="6" customWidth="1"/>
    <col min="13063" max="13312" width="9" style="6"/>
    <col min="13313" max="13313" width="5.109375" style="6" customWidth="1"/>
    <col min="13314" max="13314" width="61.109375" style="6" customWidth="1"/>
    <col min="13315" max="13318" width="10.33203125" style="6" customWidth="1"/>
    <col min="13319" max="13568" width="9" style="6"/>
    <col min="13569" max="13569" width="5.109375" style="6" customWidth="1"/>
    <col min="13570" max="13570" width="61.109375" style="6" customWidth="1"/>
    <col min="13571" max="13574" width="10.33203125" style="6" customWidth="1"/>
    <col min="13575" max="13824" width="9" style="6"/>
    <col min="13825" max="13825" width="5.109375" style="6" customWidth="1"/>
    <col min="13826" max="13826" width="61.109375" style="6" customWidth="1"/>
    <col min="13827" max="13830" width="10.33203125" style="6" customWidth="1"/>
    <col min="13831" max="14080" width="9" style="6"/>
    <col min="14081" max="14081" width="5.109375" style="6" customWidth="1"/>
    <col min="14082" max="14082" width="61.109375" style="6" customWidth="1"/>
    <col min="14083" max="14086" width="10.33203125" style="6" customWidth="1"/>
    <col min="14087" max="14336" width="9" style="6"/>
    <col min="14337" max="14337" width="5.109375" style="6" customWidth="1"/>
    <col min="14338" max="14338" width="61.109375" style="6" customWidth="1"/>
    <col min="14339" max="14342" width="10.33203125" style="6" customWidth="1"/>
    <col min="14343" max="14592" width="9" style="6"/>
    <col min="14593" max="14593" width="5.109375" style="6" customWidth="1"/>
    <col min="14594" max="14594" width="61.109375" style="6" customWidth="1"/>
    <col min="14595" max="14598" width="10.33203125" style="6" customWidth="1"/>
    <col min="14599" max="14848" width="9" style="6"/>
    <col min="14849" max="14849" width="5.109375" style="6" customWidth="1"/>
    <col min="14850" max="14850" width="61.109375" style="6" customWidth="1"/>
    <col min="14851" max="14854" width="10.33203125" style="6" customWidth="1"/>
    <col min="14855" max="15104" width="9" style="6"/>
    <col min="15105" max="15105" width="5.109375" style="6" customWidth="1"/>
    <col min="15106" max="15106" width="61.109375" style="6" customWidth="1"/>
    <col min="15107" max="15110" width="10.33203125" style="6" customWidth="1"/>
    <col min="15111" max="15360" width="9" style="6"/>
    <col min="15361" max="15361" width="5.109375" style="6" customWidth="1"/>
    <col min="15362" max="15362" width="61.109375" style="6" customWidth="1"/>
    <col min="15363" max="15366" width="10.33203125" style="6" customWidth="1"/>
    <col min="15367" max="15616" width="9" style="6"/>
    <col min="15617" max="15617" width="5.109375" style="6" customWidth="1"/>
    <col min="15618" max="15618" width="61.109375" style="6" customWidth="1"/>
    <col min="15619" max="15622" width="10.33203125" style="6" customWidth="1"/>
    <col min="15623" max="15872" width="9" style="6"/>
    <col min="15873" max="15873" width="5.109375" style="6" customWidth="1"/>
    <col min="15874" max="15874" width="61.109375" style="6" customWidth="1"/>
    <col min="15875" max="15878" width="10.33203125" style="6" customWidth="1"/>
    <col min="15879" max="16128" width="9" style="6"/>
    <col min="16129" max="16129" width="5.109375" style="6" customWidth="1"/>
    <col min="16130" max="16130" width="61.109375" style="6" customWidth="1"/>
    <col min="16131" max="16134" width="10.33203125" style="6" customWidth="1"/>
    <col min="16135" max="16384" width="9" style="6"/>
  </cols>
  <sheetData>
    <row r="1" spans="1:6" ht="18.75">
      <c r="A1" s="4"/>
      <c r="B1" s="43"/>
      <c r="C1" s="5"/>
      <c r="D1" s="8"/>
      <c r="E1" s="195"/>
      <c r="F1" s="195" t="s">
        <v>290</v>
      </c>
    </row>
    <row r="2" spans="1:6" ht="12.75" hidden="1" customHeight="1">
      <c r="A2" s="7"/>
      <c r="B2" s="7"/>
      <c r="C2" s="5"/>
      <c r="D2" s="5"/>
      <c r="E2" s="5"/>
      <c r="F2" s="5"/>
    </row>
    <row r="3" spans="1:6" ht="12.75" customHeight="1">
      <c r="A3" s="7"/>
      <c r="B3" s="7"/>
      <c r="C3" s="5"/>
      <c r="D3" s="5"/>
      <c r="E3" s="5"/>
      <c r="F3" s="5"/>
    </row>
    <row r="4" spans="1:6" ht="19.5">
      <c r="A4" s="833" t="s">
        <v>963</v>
      </c>
      <c r="B4" s="833"/>
      <c r="C4" s="833"/>
      <c r="D4" s="833"/>
      <c r="E4" s="833"/>
      <c r="F4" s="833"/>
    </row>
    <row r="5" spans="1:6" ht="27.75" customHeight="1">
      <c r="A5" s="834" t="str">
        <f>'15'!A4:G4</f>
        <v>(Kèm theo Nghị quyết số:             /NQ-HĐND ngày         /         /2024 của Hội đồng nhân dân huyện Đăk Glei)</v>
      </c>
      <c r="B5" s="834"/>
      <c r="C5" s="834"/>
      <c r="D5" s="834"/>
      <c r="E5" s="834"/>
      <c r="F5" s="834"/>
    </row>
    <row r="6" spans="1:6" ht="12.75" hidden="1" customHeight="1">
      <c r="A6" s="9"/>
      <c r="B6" s="9"/>
      <c r="C6" s="5"/>
      <c r="D6" s="5"/>
      <c r="E6" s="5"/>
      <c r="F6" s="5"/>
    </row>
    <row r="7" spans="1:6" ht="27.75" customHeight="1">
      <c r="A7" s="198"/>
      <c r="B7" s="198"/>
      <c r="C7" s="10"/>
      <c r="D7" s="823" t="s">
        <v>0</v>
      </c>
      <c r="E7" s="823"/>
      <c r="F7" s="823"/>
    </row>
    <row r="8" spans="1:6" s="11" customFormat="1" ht="21.75" customHeight="1">
      <c r="A8" s="835" t="s">
        <v>79</v>
      </c>
      <c r="B8" s="837" t="s">
        <v>275</v>
      </c>
      <c r="C8" s="824" t="s">
        <v>464</v>
      </c>
      <c r="D8" s="824" t="s">
        <v>961</v>
      </c>
      <c r="E8" s="831" t="s">
        <v>1</v>
      </c>
      <c r="F8" s="831"/>
    </row>
    <row r="9" spans="1:6" s="11" customFormat="1" ht="45.75" customHeight="1">
      <c r="A9" s="836"/>
      <c r="B9" s="838"/>
      <c r="C9" s="824"/>
      <c r="D9" s="824"/>
      <c r="E9" s="196" t="s">
        <v>3</v>
      </c>
      <c r="F9" s="196" t="s">
        <v>80</v>
      </c>
    </row>
    <row r="10" spans="1:6" s="2" customFormat="1" ht="17.25" customHeight="1">
      <c r="A10" s="1" t="s">
        <v>4</v>
      </c>
      <c r="B10" s="1" t="s">
        <v>5</v>
      </c>
      <c r="C10" s="1">
        <v>1</v>
      </c>
      <c r="D10" s="1">
        <v>2</v>
      </c>
      <c r="E10" s="1" t="s">
        <v>6</v>
      </c>
      <c r="F10" s="1" t="s">
        <v>7</v>
      </c>
    </row>
    <row r="11" spans="1:6" s="10" customFormat="1" ht="26.25" customHeight="1">
      <c r="A11" s="15"/>
      <c r="B11" s="15" t="s">
        <v>34</v>
      </c>
      <c r="C11" s="78">
        <f>C12+C31</f>
        <v>610018</v>
      </c>
      <c r="D11" s="78">
        <f>D12+D31</f>
        <v>711730</v>
      </c>
      <c r="E11" s="78">
        <f>D11-C11</f>
        <v>101712</v>
      </c>
      <c r="F11" s="192">
        <f>D11/C11</f>
        <v>1.1667360635259942</v>
      </c>
    </row>
    <row r="12" spans="1:6" s="10" customFormat="1" ht="20.100000000000001" customHeight="1">
      <c r="A12" s="18" t="s">
        <v>4</v>
      </c>
      <c r="B12" s="25" t="s">
        <v>35</v>
      </c>
      <c r="C12" s="92">
        <f>C13+C23+C27+C28+C29+C30</f>
        <v>484720</v>
      </c>
      <c r="D12" s="92">
        <f>D13+D23+D27+D28+D29+D30</f>
        <v>615746</v>
      </c>
      <c r="E12" s="92">
        <f>D12-C12</f>
        <v>131026</v>
      </c>
      <c r="F12" s="193">
        <f>D12/C12</f>
        <v>1.2703127578808384</v>
      </c>
    </row>
    <row r="13" spans="1:6" s="13" customFormat="1" ht="20.100000000000001" customHeight="1">
      <c r="A13" s="18" t="s">
        <v>8</v>
      </c>
      <c r="B13" s="25" t="s">
        <v>55</v>
      </c>
      <c r="C13" s="92">
        <f>C14+C22</f>
        <v>27100</v>
      </c>
      <c r="D13" s="92">
        <f>D14+D22</f>
        <v>18380</v>
      </c>
      <c r="E13" s="92">
        <f>D13-C13</f>
        <v>-8720</v>
      </c>
      <c r="F13" s="193">
        <f>D13/C13</f>
        <v>0.67822878228782291</v>
      </c>
    </row>
    <row r="14" spans="1:6" s="13" customFormat="1" ht="20.100000000000001" customHeight="1">
      <c r="A14" s="21">
        <v>1</v>
      </c>
      <c r="B14" s="22" t="s">
        <v>37</v>
      </c>
      <c r="C14" s="91">
        <v>20798</v>
      </c>
      <c r="D14" s="91">
        <f>8030+2870+780</f>
        <v>11680</v>
      </c>
      <c r="E14" s="20">
        <f>D14-C14</f>
        <v>-9118</v>
      </c>
      <c r="F14" s="191">
        <f>D14/C14</f>
        <v>0.56159246081353975</v>
      </c>
    </row>
    <row r="15" spans="1:6" s="13" customFormat="1" ht="20.100000000000001" customHeight="1">
      <c r="A15" s="35"/>
      <c r="B15" s="87" t="s">
        <v>38</v>
      </c>
      <c r="C15" s="34"/>
      <c r="D15" s="34"/>
      <c r="E15" s="20"/>
      <c r="F15" s="191"/>
    </row>
    <row r="16" spans="1:6" s="106" customFormat="1" ht="20.100000000000001" customHeight="1">
      <c r="A16" s="103" t="s">
        <v>12</v>
      </c>
      <c r="B16" s="135" t="s">
        <v>39</v>
      </c>
      <c r="C16" s="91">
        <v>3200</v>
      </c>
      <c r="D16" s="91">
        <v>2770</v>
      </c>
      <c r="E16" s="20">
        <f>D16-C16</f>
        <v>-430</v>
      </c>
      <c r="F16" s="191">
        <f>D16/C16</f>
        <v>0.86562499999999998</v>
      </c>
    </row>
    <row r="17" spans="1:7" s="106" customFormat="1" ht="20.100000000000001" customHeight="1">
      <c r="A17" s="103" t="s">
        <v>12</v>
      </c>
      <c r="B17" s="135" t="s">
        <v>40</v>
      </c>
      <c r="C17" s="91"/>
      <c r="D17" s="91"/>
      <c r="E17" s="20"/>
      <c r="F17" s="191"/>
    </row>
    <row r="18" spans="1:7" s="10" customFormat="1" ht="20.100000000000001" customHeight="1">
      <c r="A18" s="21"/>
      <c r="B18" s="87" t="s">
        <v>41</v>
      </c>
      <c r="C18" s="34"/>
      <c r="D18" s="34"/>
      <c r="E18" s="20"/>
      <c r="F18" s="191"/>
    </row>
    <row r="19" spans="1:7" s="106" customFormat="1" ht="20.100000000000001" customHeight="1">
      <c r="A19" s="103" t="s">
        <v>12</v>
      </c>
      <c r="B19" s="135" t="s">
        <v>42</v>
      </c>
      <c r="C19" s="91">
        <v>7218</v>
      </c>
      <c r="D19" s="91">
        <v>780</v>
      </c>
      <c r="E19" s="20">
        <f>D19-C19</f>
        <v>-6438</v>
      </c>
      <c r="F19" s="191">
        <f>D19/C19</f>
        <v>0.10806317539484622</v>
      </c>
    </row>
    <row r="20" spans="1:7" s="106" customFormat="1" ht="20.100000000000001" customHeight="1">
      <c r="A20" s="103" t="s">
        <v>12</v>
      </c>
      <c r="B20" s="135" t="s">
        <v>43</v>
      </c>
      <c r="C20" s="91"/>
      <c r="D20" s="91"/>
      <c r="E20" s="20">
        <f>D20-C20</f>
        <v>0</v>
      </c>
      <c r="F20" s="191"/>
    </row>
    <row r="21" spans="1:7" s="10" customFormat="1" ht="56.25">
      <c r="A21" s="21">
        <v>2</v>
      </c>
      <c r="B21" s="36" t="s">
        <v>44</v>
      </c>
      <c r="C21" s="34"/>
      <c r="D21" s="34"/>
      <c r="E21" s="20"/>
      <c r="F21" s="191"/>
    </row>
    <row r="22" spans="1:7" s="13" customFormat="1" ht="20.100000000000001" customHeight="1">
      <c r="A22" s="21">
        <v>3</v>
      </c>
      <c r="B22" s="22" t="s">
        <v>45</v>
      </c>
      <c r="C22" s="91">
        <v>6302</v>
      </c>
      <c r="D22" s="91">
        <f>6600+100</f>
        <v>6700</v>
      </c>
      <c r="E22" s="20">
        <f>D22-C22</f>
        <v>398</v>
      </c>
      <c r="F22" s="191">
        <f>D22/C22</f>
        <v>1.0631545541098064</v>
      </c>
    </row>
    <row r="23" spans="1:7" s="10" customFormat="1" ht="20.100000000000001" customHeight="1">
      <c r="A23" s="18" t="s">
        <v>17</v>
      </c>
      <c r="B23" s="25" t="s">
        <v>46</v>
      </c>
      <c r="C23" s="92">
        <v>448307</v>
      </c>
      <c r="D23" s="92">
        <v>586253</v>
      </c>
      <c r="E23" s="92">
        <f>D23-C23</f>
        <v>137946</v>
      </c>
      <c r="F23" s="193">
        <f>D23/C23</f>
        <v>1.3077043186923247</v>
      </c>
      <c r="G23" s="108">
        <f>D11-711730</f>
        <v>0</v>
      </c>
    </row>
    <row r="24" spans="1:7" s="10" customFormat="1" ht="20.100000000000001" customHeight="1">
      <c r="A24" s="18"/>
      <c r="B24" s="87" t="s">
        <v>47</v>
      </c>
      <c r="C24" s="34"/>
      <c r="D24" s="34"/>
      <c r="E24" s="20"/>
      <c r="F24" s="191"/>
    </row>
    <row r="25" spans="1:7" s="106" customFormat="1" ht="20.100000000000001" customHeight="1">
      <c r="A25" s="136">
        <v>1</v>
      </c>
      <c r="B25" s="135" t="s">
        <v>273</v>
      </c>
      <c r="C25" s="91">
        <v>251683</v>
      </c>
      <c r="D25" s="91">
        <f>315297+1000</f>
        <v>316297</v>
      </c>
      <c r="E25" s="20">
        <f>D25-C25</f>
        <v>64614</v>
      </c>
      <c r="F25" s="191">
        <f>D25/C25</f>
        <v>1.2567277090625906</v>
      </c>
      <c r="G25" s="353"/>
    </row>
    <row r="26" spans="1:7" s="106" customFormat="1" ht="20.100000000000001" customHeight="1">
      <c r="A26" s="136">
        <f>A25+1</f>
        <v>2</v>
      </c>
      <c r="B26" s="135" t="s">
        <v>320</v>
      </c>
      <c r="C26" s="91">
        <v>200</v>
      </c>
      <c r="D26" s="91">
        <f>200+100</f>
        <v>300</v>
      </c>
      <c r="E26" s="20">
        <f>D26-C26</f>
        <v>100</v>
      </c>
      <c r="F26" s="191">
        <f>D26/C26</f>
        <v>1.5</v>
      </c>
    </row>
    <row r="27" spans="1:7" s="10" customFormat="1" ht="20.100000000000001" customHeight="1">
      <c r="A27" s="18" t="s">
        <v>23</v>
      </c>
      <c r="B27" s="25" t="s">
        <v>321</v>
      </c>
      <c r="C27" s="34"/>
      <c r="D27" s="34"/>
      <c r="E27" s="20"/>
      <c r="F27" s="191"/>
    </row>
    <row r="28" spans="1:7" s="10" customFormat="1" ht="20.100000000000001" customHeight="1">
      <c r="A28" s="18" t="s">
        <v>48</v>
      </c>
      <c r="B28" s="25" t="s">
        <v>322</v>
      </c>
      <c r="C28" s="34"/>
      <c r="D28" s="34"/>
      <c r="E28" s="20"/>
      <c r="F28" s="191"/>
    </row>
    <row r="29" spans="1:7" s="10" customFormat="1" ht="20.100000000000001" customHeight="1">
      <c r="A29" s="18" t="s">
        <v>244</v>
      </c>
      <c r="B29" s="25" t="s">
        <v>49</v>
      </c>
      <c r="C29" s="92">
        <v>9313</v>
      </c>
      <c r="D29" s="92">
        <v>11113</v>
      </c>
      <c r="E29" s="92">
        <f>D29-C29</f>
        <v>1800</v>
      </c>
      <c r="F29" s="193">
        <f>D29/C29</f>
        <v>1.1932782132502953</v>
      </c>
    </row>
    <row r="30" spans="1:7" s="10" customFormat="1" ht="20.100000000000001" customHeight="1">
      <c r="A30" s="18" t="s">
        <v>274</v>
      </c>
      <c r="B30" s="25" t="s">
        <v>50</v>
      </c>
      <c r="C30" s="92"/>
      <c r="D30" s="92"/>
      <c r="E30" s="92"/>
      <c r="F30" s="193"/>
    </row>
    <row r="31" spans="1:7" s="10" customFormat="1" ht="20.100000000000001" customHeight="1">
      <c r="A31" s="18" t="s">
        <v>5</v>
      </c>
      <c r="B31" s="137" t="s">
        <v>51</v>
      </c>
      <c r="C31" s="92">
        <f>C32+C42</f>
        <v>125298</v>
      </c>
      <c r="D31" s="92">
        <f>D32+D42</f>
        <v>95984</v>
      </c>
      <c r="E31" s="92">
        <f>D31-C31</f>
        <v>-29314</v>
      </c>
      <c r="F31" s="193">
        <f t="shared" ref="F31:F36" si="0">D31/C31</f>
        <v>0.76604574693929672</v>
      </c>
    </row>
    <row r="32" spans="1:7" s="10" customFormat="1" ht="20.100000000000001" customHeight="1">
      <c r="A32" s="18" t="s">
        <v>8</v>
      </c>
      <c r="B32" s="25" t="s">
        <v>52</v>
      </c>
      <c r="C32" s="317">
        <f>C33+C36+C39</f>
        <v>126444</v>
      </c>
      <c r="D32" s="317">
        <f>D33+D36+D39</f>
        <v>74443</v>
      </c>
      <c r="E32" s="317">
        <f>E33+E36+E39</f>
        <v>-52001</v>
      </c>
      <c r="F32" s="193">
        <f t="shared" si="0"/>
        <v>0.58874284268134514</v>
      </c>
    </row>
    <row r="33" spans="1:6" s="10" customFormat="1" ht="37.5">
      <c r="A33" s="24" t="s">
        <v>87</v>
      </c>
      <c r="B33" s="40" t="s">
        <v>430</v>
      </c>
      <c r="C33" s="20">
        <f>SUM(C34:C35)</f>
        <v>6284</v>
      </c>
      <c r="D33" s="20">
        <f>SUM(D34:D35)</f>
        <v>4223</v>
      </c>
      <c r="E33" s="20">
        <f>SUM(E34:E35)</f>
        <v>-2061</v>
      </c>
      <c r="F33" s="191">
        <f t="shared" si="0"/>
        <v>0.67202418841502232</v>
      </c>
    </row>
    <row r="34" spans="1:6" s="13" customFormat="1" ht="18.75">
      <c r="A34" s="86" t="s">
        <v>12</v>
      </c>
      <c r="B34" s="41" t="s">
        <v>454</v>
      </c>
      <c r="C34" s="34">
        <v>3444</v>
      </c>
      <c r="D34" s="34">
        <v>1933</v>
      </c>
      <c r="E34" s="34">
        <f>D34-C34</f>
        <v>-1511</v>
      </c>
      <c r="F34" s="322">
        <f t="shared" si="0"/>
        <v>0.56126596980255516</v>
      </c>
    </row>
    <row r="35" spans="1:6" s="13" customFormat="1" ht="18.75">
      <c r="A35" s="86" t="s">
        <v>12</v>
      </c>
      <c r="B35" s="41" t="s">
        <v>46</v>
      </c>
      <c r="C35" s="34">
        <v>2840</v>
      </c>
      <c r="D35" s="34">
        <v>2290</v>
      </c>
      <c r="E35" s="34">
        <f>D35-C35</f>
        <v>-550</v>
      </c>
      <c r="F35" s="322">
        <f t="shared" si="0"/>
        <v>0.80633802816901412</v>
      </c>
    </row>
    <row r="36" spans="1:6" s="10" customFormat="1" ht="37.5">
      <c r="A36" s="24" t="s">
        <v>88</v>
      </c>
      <c r="B36" s="40" t="s">
        <v>428</v>
      </c>
      <c r="C36" s="20">
        <f>SUM(C37:C38)</f>
        <v>13830</v>
      </c>
      <c r="D36" s="20">
        <f>SUM(D37:D38)</f>
        <v>0</v>
      </c>
      <c r="E36" s="20">
        <f>SUM(E37:E38)</f>
        <v>-13830</v>
      </c>
      <c r="F36" s="191">
        <f t="shared" si="0"/>
        <v>0</v>
      </c>
    </row>
    <row r="37" spans="1:6" s="13" customFormat="1" ht="18.75">
      <c r="A37" s="86" t="s">
        <v>12</v>
      </c>
      <c r="B37" s="41" t="s">
        <v>454</v>
      </c>
      <c r="C37" s="34"/>
      <c r="D37" s="34"/>
      <c r="E37" s="34"/>
      <c r="F37" s="193"/>
    </row>
    <row r="38" spans="1:6" s="13" customFormat="1" ht="18.75">
      <c r="A38" s="86" t="s">
        <v>12</v>
      </c>
      <c r="B38" s="41" t="s">
        <v>46</v>
      </c>
      <c r="C38" s="34">
        <v>13830</v>
      </c>
      <c r="D38" s="34"/>
      <c r="E38" s="34">
        <f>D38-C38</f>
        <v>-13830</v>
      </c>
      <c r="F38" s="322">
        <f t="shared" ref="F38:F51" si="1">D38/C38</f>
        <v>0</v>
      </c>
    </row>
    <row r="39" spans="1:6" s="10" customFormat="1" ht="56.25">
      <c r="A39" s="24" t="s">
        <v>89</v>
      </c>
      <c r="B39" s="40" t="s">
        <v>429</v>
      </c>
      <c r="C39" s="20">
        <f>SUM(C40:C41)</f>
        <v>106330</v>
      </c>
      <c r="D39" s="20">
        <f>SUM(D40:D41)</f>
        <v>70220</v>
      </c>
      <c r="E39" s="20">
        <f>SUM(E40:E41)</f>
        <v>-36110</v>
      </c>
      <c r="F39" s="191">
        <f t="shared" si="1"/>
        <v>0.66039687764506727</v>
      </c>
    </row>
    <row r="40" spans="1:6" s="13" customFormat="1" ht="18.75">
      <c r="A40" s="86" t="s">
        <v>12</v>
      </c>
      <c r="B40" s="41" t="s">
        <v>454</v>
      </c>
      <c r="C40" s="34">
        <v>74035</v>
      </c>
      <c r="D40" s="34">
        <v>70220</v>
      </c>
      <c r="E40" s="34">
        <f>D40-C40</f>
        <v>-3815</v>
      </c>
      <c r="F40" s="322">
        <f t="shared" si="1"/>
        <v>0.94847031809279392</v>
      </c>
    </row>
    <row r="41" spans="1:6" s="13" customFormat="1" ht="18.75">
      <c r="A41" s="86" t="s">
        <v>12</v>
      </c>
      <c r="B41" s="41" t="s">
        <v>46</v>
      </c>
      <c r="C41" s="34">
        <v>32295</v>
      </c>
      <c r="D41" s="34"/>
      <c r="E41" s="34">
        <f>D41-C41</f>
        <v>-32295</v>
      </c>
      <c r="F41" s="322">
        <f t="shared" si="1"/>
        <v>0</v>
      </c>
    </row>
    <row r="42" spans="1:6" s="10" customFormat="1" ht="20.100000000000001" customHeight="1">
      <c r="A42" s="18" t="s">
        <v>17</v>
      </c>
      <c r="B42" s="25" t="s">
        <v>53</v>
      </c>
      <c r="C42" s="92">
        <f>SUM(C43:C54)</f>
        <v>-1146</v>
      </c>
      <c r="D42" s="92">
        <f>SUM(D43:D54)</f>
        <v>21541</v>
      </c>
      <c r="E42" s="92">
        <f t="shared" ref="E42" si="2">SUM(E43:E54)</f>
        <v>22687</v>
      </c>
      <c r="F42" s="318"/>
    </row>
    <row r="43" spans="1:6" s="106" customFormat="1" ht="39.950000000000003" customHeight="1">
      <c r="A43" s="103" t="s">
        <v>87</v>
      </c>
      <c r="B43" s="104" t="s">
        <v>323</v>
      </c>
      <c r="C43" s="91">
        <v>100</v>
      </c>
      <c r="D43" s="91">
        <v>150</v>
      </c>
      <c r="E43" s="20">
        <f>D43-C43</f>
        <v>50</v>
      </c>
      <c r="F43" s="191">
        <f t="shared" si="1"/>
        <v>1.5</v>
      </c>
    </row>
    <row r="44" spans="1:6" s="106" customFormat="1" ht="18.75">
      <c r="A44" s="103" t="s">
        <v>88</v>
      </c>
      <c r="B44" s="104" t="s">
        <v>466</v>
      </c>
      <c r="C44" s="91">
        <v>4916</v>
      </c>
      <c r="D44" s="91">
        <v>6798</v>
      </c>
      <c r="E44" s="20">
        <f t="shared" ref="E44:E54" si="3">D44-C44</f>
        <v>1882</v>
      </c>
      <c r="F44" s="191">
        <f t="shared" si="1"/>
        <v>1.3828315703824248</v>
      </c>
    </row>
    <row r="45" spans="1:6" s="106" customFormat="1" ht="37.5">
      <c r="A45" s="103" t="s">
        <v>89</v>
      </c>
      <c r="B45" s="104" t="s">
        <v>468</v>
      </c>
      <c r="C45" s="91">
        <v>-657</v>
      </c>
      <c r="D45" s="91">
        <v>-437</v>
      </c>
      <c r="E45" s="20">
        <f t="shared" si="3"/>
        <v>220</v>
      </c>
      <c r="F45" s="191">
        <f t="shared" si="1"/>
        <v>0.66514459665144599</v>
      </c>
    </row>
    <row r="46" spans="1:6" s="106" customFormat="1" ht="56.25">
      <c r="A46" s="103" t="s">
        <v>90</v>
      </c>
      <c r="B46" s="104" t="s">
        <v>469</v>
      </c>
      <c r="C46" s="91">
        <v>-135</v>
      </c>
      <c r="D46" s="91">
        <v>562</v>
      </c>
      <c r="E46" s="20">
        <f t="shared" ref="E46:E50" si="4">D46-C46</f>
        <v>697</v>
      </c>
      <c r="F46" s="191"/>
    </row>
    <row r="47" spans="1:6" s="106" customFormat="1" ht="56.25">
      <c r="A47" s="103" t="s">
        <v>91</v>
      </c>
      <c r="B47" s="104" t="s">
        <v>470</v>
      </c>
      <c r="C47" s="91">
        <v>1300</v>
      </c>
      <c r="D47" s="91">
        <v>14620</v>
      </c>
      <c r="E47" s="20">
        <f t="shared" si="4"/>
        <v>13320</v>
      </c>
      <c r="F47" s="191">
        <f t="shared" si="1"/>
        <v>11.246153846153845</v>
      </c>
    </row>
    <row r="48" spans="1:6" s="106" customFormat="1" ht="56.25">
      <c r="A48" s="103" t="s">
        <v>92</v>
      </c>
      <c r="B48" s="104" t="s">
        <v>467</v>
      </c>
      <c r="C48" s="91">
        <v>20</v>
      </c>
      <c r="D48" s="91">
        <v>117</v>
      </c>
      <c r="E48" s="20">
        <f t="shared" si="4"/>
        <v>97</v>
      </c>
      <c r="F48" s="191">
        <f t="shared" si="1"/>
        <v>5.85</v>
      </c>
    </row>
    <row r="49" spans="1:7" s="106" customFormat="1" ht="18.75">
      <c r="A49" s="103" t="s">
        <v>93</v>
      </c>
      <c r="B49" s="104" t="s">
        <v>473</v>
      </c>
      <c r="C49" s="91">
        <v>-134</v>
      </c>
      <c r="D49" s="91">
        <v>-240</v>
      </c>
      <c r="E49" s="20">
        <f t="shared" si="4"/>
        <v>-106</v>
      </c>
      <c r="F49" s="191">
        <f t="shared" si="1"/>
        <v>1.791044776119403</v>
      </c>
    </row>
    <row r="50" spans="1:7" s="106" customFormat="1" ht="56.25">
      <c r="A50" s="103" t="s">
        <v>94</v>
      </c>
      <c r="B50" s="104" t="s">
        <v>472</v>
      </c>
      <c r="C50" s="91">
        <v>41</v>
      </c>
      <c r="D50" s="91">
        <v>68</v>
      </c>
      <c r="E50" s="20">
        <f t="shared" si="4"/>
        <v>27</v>
      </c>
      <c r="F50" s="191">
        <f t="shared" si="1"/>
        <v>1.6585365853658536</v>
      </c>
    </row>
    <row r="51" spans="1:7" s="106" customFormat="1" ht="56.25">
      <c r="A51" s="103" t="s">
        <v>95</v>
      </c>
      <c r="B51" s="104" t="s">
        <v>474</v>
      </c>
      <c r="C51" s="91">
        <v>-7111</v>
      </c>
      <c r="D51" s="91">
        <v>-462</v>
      </c>
      <c r="E51" s="20">
        <f t="shared" ref="E51:E53" si="5">D51-C51</f>
        <v>6649</v>
      </c>
      <c r="F51" s="191">
        <f t="shared" si="1"/>
        <v>6.4969765152580503E-2</v>
      </c>
    </row>
    <row r="52" spans="1:7" s="106" customFormat="1" ht="37.5">
      <c r="A52" s="103" t="s">
        <v>96</v>
      </c>
      <c r="B52" s="104" t="s">
        <v>471</v>
      </c>
      <c r="C52" s="91">
        <v>514</v>
      </c>
      <c r="D52" s="91">
        <v>-167</v>
      </c>
      <c r="E52" s="20">
        <f t="shared" si="5"/>
        <v>-681</v>
      </c>
      <c r="F52" s="191"/>
    </row>
    <row r="53" spans="1:7" s="106" customFormat="1" ht="56.25">
      <c r="A53" s="103" t="s">
        <v>97</v>
      </c>
      <c r="B53" s="104" t="s">
        <v>964</v>
      </c>
      <c r="C53" s="91"/>
      <c r="D53" s="91">
        <v>7</v>
      </c>
      <c r="E53" s="20">
        <f t="shared" si="5"/>
        <v>7</v>
      </c>
      <c r="F53" s="191"/>
    </row>
    <row r="54" spans="1:7" s="106" customFormat="1" ht="18.75">
      <c r="A54" s="103" t="s">
        <v>98</v>
      </c>
      <c r="B54" s="104" t="s">
        <v>965</v>
      </c>
      <c r="C54" s="91"/>
      <c r="D54" s="91">
        <v>525</v>
      </c>
      <c r="E54" s="20">
        <f t="shared" si="3"/>
        <v>525</v>
      </c>
      <c r="F54" s="191"/>
    </row>
    <row r="55" spans="1:7" s="10" customFormat="1" ht="26.25" customHeight="1">
      <c r="A55" s="18" t="s">
        <v>54</v>
      </c>
      <c r="B55" s="25" t="s">
        <v>70</v>
      </c>
      <c r="C55" s="91"/>
      <c r="D55" s="91"/>
      <c r="E55" s="91"/>
      <c r="F55" s="91"/>
    </row>
    <row r="56" spans="1:7" ht="9" customHeight="1">
      <c r="A56" s="37"/>
      <c r="B56" s="26"/>
      <c r="C56" s="138"/>
      <c r="D56" s="138"/>
      <c r="E56" s="138"/>
      <c r="F56" s="138"/>
    </row>
    <row r="57" spans="1:7" ht="15.95" customHeight="1">
      <c r="A57" s="197"/>
      <c r="B57" s="10"/>
      <c r="C57" s="10"/>
      <c r="D57" s="10"/>
      <c r="E57" s="10"/>
      <c r="F57" s="10"/>
    </row>
    <row r="58" spans="1:7">
      <c r="A58" s="826" t="s">
        <v>291</v>
      </c>
      <c r="B58" s="826"/>
      <c r="C58" s="826"/>
      <c r="D58" s="826"/>
      <c r="E58" s="826"/>
      <c r="F58" s="826"/>
      <c r="G58" s="139"/>
    </row>
    <row r="59" spans="1:7" ht="20.25" customHeight="1">
      <c r="A59" s="140"/>
      <c r="B59" s="826" t="s">
        <v>292</v>
      </c>
      <c r="C59" s="826"/>
      <c r="D59" s="826"/>
      <c r="E59" s="826"/>
      <c r="F59" s="826"/>
      <c r="G59" s="139"/>
    </row>
    <row r="60" spans="1:7" ht="20.25" customHeight="1">
      <c r="A60" s="140"/>
      <c r="B60" s="826" t="s">
        <v>293</v>
      </c>
      <c r="C60" s="826"/>
      <c r="D60" s="826"/>
      <c r="E60" s="826"/>
      <c r="F60" s="826"/>
      <c r="G60" s="139"/>
    </row>
    <row r="61" spans="1:7" ht="20.25" customHeight="1">
      <c r="A61" s="12"/>
      <c r="B61" s="12" t="s">
        <v>294</v>
      </c>
    </row>
    <row r="62" spans="1:7" ht="20.25" customHeight="1">
      <c r="A62" s="12"/>
      <c r="B62" s="12" t="s">
        <v>295</v>
      </c>
    </row>
    <row r="63" spans="1:7" ht="18.75">
      <c r="A63" s="10"/>
      <c r="B63" s="10"/>
      <c r="C63" s="10"/>
      <c r="D63" s="10"/>
    </row>
    <row r="64" spans="1:7" ht="18.75">
      <c r="A64" s="10"/>
      <c r="B64" s="10"/>
      <c r="C64" s="10"/>
      <c r="D64" s="10"/>
    </row>
    <row r="65" spans="1:4" ht="18.75">
      <c r="A65" s="10"/>
      <c r="B65" s="10"/>
      <c r="C65" s="10"/>
      <c r="D65" s="10"/>
    </row>
    <row r="66" spans="1:4" ht="18.75">
      <c r="A66" s="10"/>
      <c r="B66" s="10"/>
      <c r="C66" s="10"/>
      <c r="D66" s="10"/>
    </row>
  </sheetData>
  <mergeCells count="11">
    <mergeCell ref="A58:F58"/>
    <mergeCell ref="B59:F59"/>
    <mergeCell ref="B60:F60"/>
    <mergeCell ref="A4:F4"/>
    <mergeCell ref="A5:F5"/>
    <mergeCell ref="D7:F7"/>
    <mergeCell ref="A8:A9"/>
    <mergeCell ref="B8:B9"/>
    <mergeCell ref="C8:C9"/>
    <mergeCell ref="D8:D9"/>
    <mergeCell ref="E8:F8"/>
  </mergeCells>
  <phoneticPr fontId="45" type="noConversion"/>
  <pageMargins left="0.76" right="0.32" top="0.68" bottom="0.61" header="0.17" footer="0.24"/>
  <pageSetup paperSize="9" scale="74" fitToHeight="0" orientation="portrait" r:id="rId1"/>
  <headerFooter alignWithMargins="0">
    <oddHeader xml:space="preserve">&amp;C                                                                                                                                  </oddHeader>
    <oddFooter xml:space="preserve">&amp;C&amp;"Times New Roman,thường"&amp;14&amp;P&amp;".VnTime,  Italic"&amp;8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Q51"/>
  <sheetViews>
    <sheetView showZeros="0" topLeftCell="A34" zoomScale="80" zoomScaleNormal="80" workbookViewId="0">
      <selection activeCell="B13" sqref="B13"/>
    </sheetView>
  </sheetViews>
  <sheetFormatPr defaultColWidth="9.109375" defaultRowHeight="15.75"/>
  <cols>
    <col min="1" max="1" width="5.109375" style="488" customWidth="1"/>
    <col min="2" max="2" width="53" style="488" customWidth="1"/>
    <col min="3" max="5" width="14.44140625" style="488" customWidth="1"/>
    <col min="6" max="6" width="13.21875" style="488" customWidth="1"/>
    <col min="7" max="250" width="9" style="488" customWidth="1"/>
    <col min="251" max="251" width="9.109375" style="488"/>
    <col min="252" max="252" width="5.109375" style="488" customWidth="1"/>
    <col min="253" max="253" width="49.109375" style="488" customWidth="1"/>
    <col min="254" max="254" width="13.21875" style="488" customWidth="1"/>
    <col min="255" max="255" width="13" style="488" customWidth="1"/>
    <col min="256" max="257" width="11.6640625" style="488" customWidth="1"/>
    <col min="258" max="259" width="0" style="488" hidden="1" customWidth="1"/>
    <col min="260" max="260" width="15.109375" style="488" customWidth="1"/>
    <col min="261" max="506" width="9" style="488" customWidth="1"/>
    <col min="507" max="507" width="9.109375" style="488"/>
    <col min="508" max="508" width="5.109375" style="488" customWidth="1"/>
    <col min="509" max="509" width="49.109375" style="488" customWidth="1"/>
    <col min="510" max="510" width="13.21875" style="488" customWidth="1"/>
    <col min="511" max="511" width="13" style="488" customWidth="1"/>
    <col min="512" max="513" width="11.6640625" style="488" customWidth="1"/>
    <col min="514" max="515" width="0" style="488" hidden="1" customWidth="1"/>
    <col min="516" max="516" width="15.109375" style="488" customWidth="1"/>
    <col min="517" max="762" width="9" style="488" customWidth="1"/>
    <col min="763" max="763" width="9.109375" style="488"/>
    <col min="764" max="764" width="5.109375" style="488" customWidth="1"/>
    <col min="765" max="765" width="49.109375" style="488" customWidth="1"/>
    <col min="766" max="766" width="13.21875" style="488" customWidth="1"/>
    <col min="767" max="767" width="13" style="488" customWidth="1"/>
    <col min="768" max="769" width="11.6640625" style="488" customWidth="1"/>
    <col min="770" max="771" width="0" style="488" hidden="1" customWidth="1"/>
    <col min="772" max="772" width="15.109375" style="488" customWidth="1"/>
    <col min="773" max="1018" width="9" style="488" customWidth="1"/>
    <col min="1019" max="1019" width="9.109375" style="488"/>
    <col min="1020" max="1020" width="5.109375" style="488" customWidth="1"/>
    <col min="1021" max="1021" width="49.109375" style="488" customWidth="1"/>
    <col min="1022" max="1022" width="13.21875" style="488" customWidth="1"/>
    <col min="1023" max="1023" width="13" style="488" customWidth="1"/>
    <col min="1024" max="1025" width="11.6640625" style="488" customWidth="1"/>
    <col min="1026" max="1027" width="0" style="488" hidden="1" customWidth="1"/>
    <col min="1028" max="1028" width="15.109375" style="488" customWidth="1"/>
    <col min="1029" max="1274" width="9" style="488" customWidth="1"/>
    <col min="1275" max="1275" width="9.109375" style="488"/>
    <col min="1276" max="1276" width="5.109375" style="488" customWidth="1"/>
    <col min="1277" max="1277" width="49.109375" style="488" customWidth="1"/>
    <col min="1278" max="1278" width="13.21875" style="488" customWidth="1"/>
    <col min="1279" max="1279" width="13" style="488" customWidth="1"/>
    <col min="1280" max="1281" width="11.6640625" style="488" customWidth="1"/>
    <col min="1282" max="1283" width="0" style="488" hidden="1" customWidth="1"/>
    <col min="1284" max="1284" width="15.109375" style="488" customWidth="1"/>
    <col min="1285" max="1530" width="9" style="488" customWidth="1"/>
    <col min="1531" max="1531" width="9.109375" style="488"/>
    <col min="1532" max="1532" width="5.109375" style="488" customWidth="1"/>
    <col min="1533" max="1533" width="49.109375" style="488" customWidth="1"/>
    <col min="1534" max="1534" width="13.21875" style="488" customWidth="1"/>
    <col min="1535" max="1535" width="13" style="488" customWidth="1"/>
    <col min="1536" max="1537" width="11.6640625" style="488" customWidth="1"/>
    <col min="1538" max="1539" width="0" style="488" hidden="1" customWidth="1"/>
    <col min="1540" max="1540" width="15.109375" style="488" customWidth="1"/>
    <col min="1541" max="1786" width="9" style="488" customWidth="1"/>
    <col min="1787" max="1787" width="9.109375" style="488"/>
    <col min="1788" max="1788" width="5.109375" style="488" customWidth="1"/>
    <col min="1789" max="1789" width="49.109375" style="488" customWidth="1"/>
    <col min="1790" max="1790" width="13.21875" style="488" customWidth="1"/>
    <col min="1791" max="1791" width="13" style="488" customWidth="1"/>
    <col min="1792" max="1793" width="11.6640625" style="488" customWidth="1"/>
    <col min="1794" max="1795" width="0" style="488" hidden="1" customWidth="1"/>
    <col min="1796" max="1796" width="15.109375" style="488" customWidth="1"/>
    <col min="1797" max="2042" width="9" style="488" customWidth="1"/>
    <col min="2043" max="2043" width="9.109375" style="488"/>
    <col min="2044" max="2044" width="5.109375" style="488" customWidth="1"/>
    <col min="2045" max="2045" width="49.109375" style="488" customWidth="1"/>
    <col min="2046" max="2046" width="13.21875" style="488" customWidth="1"/>
    <col min="2047" max="2047" width="13" style="488" customWidth="1"/>
    <col min="2048" max="2049" width="11.6640625" style="488" customWidth="1"/>
    <col min="2050" max="2051" width="0" style="488" hidden="1" customWidth="1"/>
    <col min="2052" max="2052" width="15.109375" style="488" customWidth="1"/>
    <col min="2053" max="2298" width="9" style="488" customWidth="1"/>
    <col min="2299" max="2299" width="9.109375" style="488"/>
    <col min="2300" max="2300" width="5.109375" style="488" customWidth="1"/>
    <col min="2301" max="2301" width="49.109375" style="488" customWidth="1"/>
    <col min="2302" max="2302" width="13.21875" style="488" customWidth="1"/>
    <col min="2303" max="2303" width="13" style="488" customWidth="1"/>
    <col min="2304" max="2305" width="11.6640625" style="488" customWidth="1"/>
    <col min="2306" max="2307" width="0" style="488" hidden="1" customWidth="1"/>
    <col min="2308" max="2308" width="15.109375" style="488" customWidth="1"/>
    <col min="2309" max="2554" width="9" style="488" customWidth="1"/>
    <col min="2555" max="2555" width="9.109375" style="488"/>
    <col min="2556" max="2556" width="5.109375" style="488" customWidth="1"/>
    <col min="2557" max="2557" width="49.109375" style="488" customWidth="1"/>
    <col min="2558" max="2558" width="13.21875" style="488" customWidth="1"/>
    <col min="2559" max="2559" width="13" style="488" customWidth="1"/>
    <col min="2560" max="2561" width="11.6640625" style="488" customWidth="1"/>
    <col min="2562" max="2563" width="0" style="488" hidden="1" customWidth="1"/>
    <col min="2564" max="2564" width="15.109375" style="488" customWidth="1"/>
    <col min="2565" max="2810" width="9" style="488" customWidth="1"/>
    <col min="2811" max="2811" width="9.109375" style="488"/>
    <col min="2812" max="2812" width="5.109375" style="488" customWidth="1"/>
    <col min="2813" max="2813" width="49.109375" style="488" customWidth="1"/>
    <col min="2814" max="2814" width="13.21875" style="488" customWidth="1"/>
    <col min="2815" max="2815" width="13" style="488" customWidth="1"/>
    <col min="2816" max="2817" width="11.6640625" style="488" customWidth="1"/>
    <col min="2818" max="2819" width="0" style="488" hidden="1" customWidth="1"/>
    <col min="2820" max="2820" width="15.109375" style="488" customWidth="1"/>
    <col min="2821" max="3066" width="9" style="488" customWidth="1"/>
    <col min="3067" max="3067" width="9.109375" style="488"/>
    <col min="3068" max="3068" width="5.109375" style="488" customWidth="1"/>
    <col min="3069" max="3069" width="49.109375" style="488" customWidth="1"/>
    <col min="3070" max="3070" width="13.21875" style="488" customWidth="1"/>
    <col min="3071" max="3071" width="13" style="488" customWidth="1"/>
    <col min="3072" max="3073" width="11.6640625" style="488" customWidth="1"/>
    <col min="3074" max="3075" width="0" style="488" hidden="1" customWidth="1"/>
    <col min="3076" max="3076" width="15.109375" style="488" customWidth="1"/>
    <col min="3077" max="3322" width="9" style="488" customWidth="1"/>
    <col min="3323" max="3323" width="9.109375" style="488"/>
    <col min="3324" max="3324" width="5.109375" style="488" customWidth="1"/>
    <col min="3325" max="3325" width="49.109375" style="488" customWidth="1"/>
    <col min="3326" max="3326" width="13.21875" style="488" customWidth="1"/>
    <col min="3327" max="3327" width="13" style="488" customWidth="1"/>
    <col min="3328" max="3329" width="11.6640625" style="488" customWidth="1"/>
    <col min="3330" max="3331" width="0" style="488" hidden="1" customWidth="1"/>
    <col min="3332" max="3332" width="15.109375" style="488" customWidth="1"/>
    <col min="3333" max="3578" width="9" style="488" customWidth="1"/>
    <col min="3579" max="3579" width="9.109375" style="488"/>
    <col min="3580" max="3580" width="5.109375" style="488" customWidth="1"/>
    <col min="3581" max="3581" width="49.109375" style="488" customWidth="1"/>
    <col min="3582" max="3582" width="13.21875" style="488" customWidth="1"/>
    <col min="3583" max="3583" width="13" style="488" customWidth="1"/>
    <col min="3584" max="3585" width="11.6640625" style="488" customWidth="1"/>
    <col min="3586" max="3587" width="0" style="488" hidden="1" customWidth="1"/>
    <col min="3588" max="3588" width="15.109375" style="488" customWidth="1"/>
    <col min="3589" max="3834" width="9" style="488" customWidth="1"/>
    <col min="3835" max="3835" width="9.109375" style="488"/>
    <col min="3836" max="3836" width="5.109375" style="488" customWidth="1"/>
    <col min="3837" max="3837" width="49.109375" style="488" customWidth="1"/>
    <col min="3838" max="3838" width="13.21875" style="488" customWidth="1"/>
    <col min="3839" max="3839" width="13" style="488" customWidth="1"/>
    <col min="3840" max="3841" width="11.6640625" style="488" customWidth="1"/>
    <col min="3842" max="3843" width="0" style="488" hidden="1" customWidth="1"/>
    <col min="3844" max="3844" width="15.109375" style="488" customWidth="1"/>
    <col min="3845" max="4090" width="9" style="488" customWidth="1"/>
    <col min="4091" max="4091" width="9.109375" style="488"/>
    <col min="4092" max="4092" width="5.109375" style="488" customWidth="1"/>
    <col min="4093" max="4093" width="49.109375" style="488" customWidth="1"/>
    <col min="4094" max="4094" width="13.21875" style="488" customWidth="1"/>
    <col min="4095" max="4095" width="13" style="488" customWidth="1"/>
    <col min="4096" max="4097" width="11.6640625" style="488" customWidth="1"/>
    <col min="4098" max="4099" width="0" style="488" hidden="1" customWidth="1"/>
    <col min="4100" max="4100" width="15.109375" style="488" customWidth="1"/>
    <col min="4101" max="4346" width="9" style="488" customWidth="1"/>
    <col min="4347" max="4347" width="9.109375" style="488"/>
    <col min="4348" max="4348" width="5.109375" style="488" customWidth="1"/>
    <col min="4349" max="4349" width="49.109375" style="488" customWidth="1"/>
    <col min="4350" max="4350" width="13.21875" style="488" customWidth="1"/>
    <col min="4351" max="4351" width="13" style="488" customWidth="1"/>
    <col min="4352" max="4353" width="11.6640625" style="488" customWidth="1"/>
    <col min="4354" max="4355" width="0" style="488" hidden="1" customWidth="1"/>
    <col min="4356" max="4356" width="15.109375" style="488" customWidth="1"/>
    <col min="4357" max="4602" width="9" style="488" customWidth="1"/>
    <col min="4603" max="4603" width="9.109375" style="488"/>
    <col min="4604" max="4604" width="5.109375" style="488" customWidth="1"/>
    <col min="4605" max="4605" width="49.109375" style="488" customWidth="1"/>
    <col min="4606" max="4606" width="13.21875" style="488" customWidth="1"/>
    <col min="4607" max="4607" width="13" style="488" customWidth="1"/>
    <col min="4608" max="4609" width="11.6640625" style="488" customWidth="1"/>
    <col min="4610" max="4611" width="0" style="488" hidden="1" customWidth="1"/>
    <col min="4612" max="4612" width="15.109375" style="488" customWidth="1"/>
    <col min="4613" max="4858" width="9" style="488" customWidth="1"/>
    <col min="4859" max="4859" width="9.109375" style="488"/>
    <col min="4860" max="4860" width="5.109375" style="488" customWidth="1"/>
    <col min="4861" max="4861" width="49.109375" style="488" customWidth="1"/>
    <col min="4862" max="4862" width="13.21875" style="488" customWidth="1"/>
    <col min="4863" max="4863" width="13" style="488" customWidth="1"/>
    <col min="4864" max="4865" width="11.6640625" style="488" customWidth="1"/>
    <col min="4866" max="4867" width="0" style="488" hidden="1" customWidth="1"/>
    <col min="4868" max="4868" width="15.109375" style="488" customWidth="1"/>
    <col min="4869" max="5114" width="9" style="488" customWidth="1"/>
    <col min="5115" max="5115" width="9.109375" style="488"/>
    <col min="5116" max="5116" width="5.109375" style="488" customWidth="1"/>
    <col min="5117" max="5117" width="49.109375" style="488" customWidth="1"/>
    <col min="5118" max="5118" width="13.21875" style="488" customWidth="1"/>
    <col min="5119" max="5119" width="13" style="488" customWidth="1"/>
    <col min="5120" max="5121" width="11.6640625" style="488" customWidth="1"/>
    <col min="5122" max="5123" width="0" style="488" hidden="1" customWidth="1"/>
    <col min="5124" max="5124" width="15.109375" style="488" customWidth="1"/>
    <col min="5125" max="5370" width="9" style="488" customWidth="1"/>
    <col min="5371" max="5371" width="9.109375" style="488"/>
    <col min="5372" max="5372" width="5.109375" style="488" customWidth="1"/>
    <col min="5373" max="5373" width="49.109375" style="488" customWidth="1"/>
    <col min="5374" max="5374" width="13.21875" style="488" customWidth="1"/>
    <col min="5375" max="5375" width="13" style="488" customWidth="1"/>
    <col min="5376" max="5377" width="11.6640625" style="488" customWidth="1"/>
    <col min="5378" max="5379" width="0" style="488" hidden="1" customWidth="1"/>
    <col min="5380" max="5380" width="15.109375" style="488" customWidth="1"/>
    <col min="5381" max="5626" width="9" style="488" customWidth="1"/>
    <col min="5627" max="5627" width="9.109375" style="488"/>
    <col min="5628" max="5628" width="5.109375" style="488" customWidth="1"/>
    <col min="5629" max="5629" width="49.109375" style="488" customWidth="1"/>
    <col min="5630" max="5630" width="13.21875" style="488" customWidth="1"/>
    <col min="5631" max="5631" width="13" style="488" customWidth="1"/>
    <col min="5632" max="5633" width="11.6640625" style="488" customWidth="1"/>
    <col min="5634" max="5635" width="0" style="488" hidden="1" customWidth="1"/>
    <col min="5636" max="5636" width="15.109375" style="488" customWidth="1"/>
    <col min="5637" max="5882" width="9" style="488" customWidth="1"/>
    <col min="5883" max="5883" width="9.109375" style="488"/>
    <col min="5884" max="5884" width="5.109375" style="488" customWidth="1"/>
    <col min="5885" max="5885" width="49.109375" style="488" customWidth="1"/>
    <col min="5886" max="5886" width="13.21875" style="488" customWidth="1"/>
    <col min="5887" max="5887" width="13" style="488" customWidth="1"/>
    <col min="5888" max="5889" width="11.6640625" style="488" customWidth="1"/>
    <col min="5890" max="5891" width="0" style="488" hidden="1" customWidth="1"/>
    <col min="5892" max="5892" width="15.109375" style="488" customWidth="1"/>
    <col min="5893" max="6138" width="9" style="488" customWidth="1"/>
    <col min="6139" max="6139" width="9.109375" style="488"/>
    <col min="6140" max="6140" width="5.109375" style="488" customWidth="1"/>
    <col min="6141" max="6141" width="49.109375" style="488" customWidth="1"/>
    <col min="6142" max="6142" width="13.21875" style="488" customWidth="1"/>
    <col min="6143" max="6143" width="13" style="488" customWidth="1"/>
    <col min="6144" max="6145" width="11.6640625" style="488" customWidth="1"/>
    <col min="6146" max="6147" width="0" style="488" hidden="1" customWidth="1"/>
    <col min="6148" max="6148" width="15.109375" style="488" customWidth="1"/>
    <col min="6149" max="6394" width="9" style="488" customWidth="1"/>
    <col min="6395" max="6395" width="9.109375" style="488"/>
    <col min="6396" max="6396" width="5.109375" style="488" customWidth="1"/>
    <col min="6397" max="6397" width="49.109375" style="488" customWidth="1"/>
    <col min="6398" max="6398" width="13.21875" style="488" customWidth="1"/>
    <col min="6399" max="6399" width="13" style="488" customWidth="1"/>
    <col min="6400" max="6401" width="11.6640625" style="488" customWidth="1"/>
    <col min="6402" max="6403" width="0" style="488" hidden="1" customWidth="1"/>
    <col min="6404" max="6404" width="15.109375" style="488" customWidth="1"/>
    <col min="6405" max="6650" width="9" style="488" customWidth="1"/>
    <col min="6651" max="6651" width="9.109375" style="488"/>
    <col min="6652" max="6652" width="5.109375" style="488" customWidth="1"/>
    <col min="6653" max="6653" width="49.109375" style="488" customWidth="1"/>
    <col min="6654" max="6654" width="13.21875" style="488" customWidth="1"/>
    <col min="6655" max="6655" width="13" style="488" customWidth="1"/>
    <col min="6656" max="6657" width="11.6640625" style="488" customWidth="1"/>
    <col min="6658" max="6659" width="0" style="488" hidden="1" customWidth="1"/>
    <col min="6660" max="6660" width="15.109375" style="488" customWidth="1"/>
    <col min="6661" max="6906" width="9" style="488" customWidth="1"/>
    <col min="6907" max="6907" width="9.109375" style="488"/>
    <col min="6908" max="6908" width="5.109375" style="488" customWidth="1"/>
    <col min="6909" max="6909" width="49.109375" style="488" customWidth="1"/>
    <col min="6910" max="6910" width="13.21875" style="488" customWidth="1"/>
    <col min="6911" max="6911" width="13" style="488" customWidth="1"/>
    <col min="6912" max="6913" width="11.6640625" style="488" customWidth="1"/>
    <col min="6914" max="6915" width="0" style="488" hidden="1" customWidth="1"/>
    <col min="6916" max="6916" width="15.109375" style="488" customWidth="1"/>
    <col min="6917" max="7162" width="9" style="488" customWidth="1"/>
    <col min="7163" max="7163" width="9.109375" style="488"/>
    <col min="7164" max="7164" width="5.109375" style="488" customWidth="1"/>
    <col min="7165" max="7165" width="49.109375" style="488" customWidth="1"/>
    <col min="7166" max="7166" width="13.21875" style="488" customWidth="1"/>
    <col min="7167" max="7167" width="13" style="488" customWidth="1"/>
    <col min="7168" max="7169" width="11.6640625" style="488" customWidth="1"/>
    <col min="7170" max="7171" width="0" style="488" hidden="1" customWidth="1"/>
    <col min="7172" max="7172" width="15.109375" style="488" customWidth="1"/>
    <col min="7173" max="7418" width="9" style="488" customWidth="1"/>
    <col min="7419" max="7419" width="9.109375" style="488"/>
    <col min="7420" max="7420" width="5.109375" style="488" customWidth="1"/>
    <col min="7421" max="7421" width="49.109375" style="488" customWidth="1"/>
    <col min="7422" max="7422" width="13.21875" style="488" customWidth="1"/>
    <col min="7423" max="7423" width="13" style="488" customWidth="1"/>
    <col min="7424" max="7425" width="11.6640625" style="488" customWidth="1"/>
    <col min="7426" max="7427" width="0" style="488" hidden="1" customWidth="1"/>
    <col min="7428" max="7428" width="15.109375" style="488" customWidth="1"/>
    <col min="7429" max="7674" width="9" style="488" customWidth="1"/>
    <col min="7675" max="7675" width="9.109375" style="488"/>
    <col min="7676" max="7676" width="5.109375" style="488" customWidth="1"/>
    <col min="7677" max="7677" width="49.109375" style="488" customWidth="1"/>
    <col min="7678" max="7678" width="13.21875" style="488" customWidth="1"/>
    <col min="7679" max="7679" width="13" style="488" customWidth="1"/>
    <col min="7680" max="7681" width="11.6640625" style="488" customWidth="1"/>
    <col min="7682" max="7683" width="0" style="488" hidden="1" customWidth="1"/>
    <col min="7684" max="7684" width="15.109375" style="488" customWidth="1"/>
    <col min="7685" max="7930" width="9" style="488" customWidth="1"/>
    <col min="7931" max="7931" width="9.109375" style="488"/>
    <col min="7932" max="7932" width="5.109375" style="488" customWidth="1"/>
    <col min="7933" max="7933" width="49.109375" style="488" customWidth="1"/>
    <col min="7934" max="7934" width="13.21875" style="488" customWidth="1"/>
    <col min="7935" max="7935" width="13" style="488" customWidth="1"/>
    <col min="7936" max="7937" width="11.6640625" style="488" customWidth="1"/>
    <col min="7938" max="7939" width="0" style="488" hidden="1" customWidth="1"/>
    <col min="7940" max="7940" width="15.109375" style="488" customWidth="1"/>
    <col min="7941" max="8186" width="9" style="488" customWidth="1"/>
    <col min="8187" max="8187" width="9.109375" style="488"/>
    <col min="8188" max="8188" width="5.109375" style="488" customWidth="1"/>
    <col min="8189" max="8189" width="49.109375" style="488" customWidth="1"/>
    <col min="8190" max="8190" width="13.21875" style="488" customWidth="1"/>
    <col min="8191" max="8191" width="13" style="488" customWidth="1"/>
    <col min="8192" max="8193" width="11.6640625" style="488" customWidth="1"/>
    <col min="8194" max="8195" width="0" style="488" hidden="1" customWidth="1"/>
    <col min="8196" max="8196" width="15.109375" style="488" customWidth="1"/>
    <col min="8197" max="8442" width="9" style="488" customWidth="1"/>
    <col min="8443" max="8443" width="9.109375" style="488"/>
    <col min="8444" max="8444" width="5.109375" style="488" customWidth="1"/>
    <col min="8445" max="8445" width="49.109375" style="488" customWidth="1"/>
    <col min="8446" max="8446" width="13.21875" style="488" customWidth="1"/>
    <col min="8447" max="8447" width="13" style="488" customWidth="1"/>
    <col min="8448" max="8449" width="11.6640625" style="488" customWidth="1"/>
    <col min="8450" max="8451" width="0" style="488" hidden="1" customWidth="1"/>
    <col min="8452" max="8452" width="15.109375" style="488" customWidth="1"/>
    <col min="8453" max="8698" width="9" style="488" customWidth="1"/>
    <col min="8699" max="8699" width="9.109375" style="488"/>
    <col min="8700" max="8700" width="5.109375" style="488" customWidth="1"/>
    <col min="8701" max="8701" width="49.109375" style="488" customWidth="1"/>
    <col min="8702" max="8702" width="13.21875" style="488" customWidth="1"/>
    <col min="8703" max="8703" width="13" style="488" customWidth="1"/>
    <col min="8704" max="8705" width="11.6640625" style="488" customWidth="1"/>
    <col min="8706" max="8707" width="0" style="488" hidden="1" customWidth="1"/>
    <col min="8708" max="8708" width="15.109375" style="488" customWidth="1"/>
    <col min="8709" max="8954" width="9" style="488" customWidth="1"/>
    <col min="8955" max="8955" width="9.109375" style="488"/>
    <col min="8956" max="8956" width="5.109375" style="488" customWidth="1"/>
    <col min="8957" max="8957" width="49.109375" style="488" customWidth="1"/>
    <col min="8958" max="8958" width="13.21875" style="488" customWidth="1"/>
    <col min="8959" max="8959" width="13" style="488" customWidth="1"/>
    <col min="8960" max="8961" width="11.6640625" style="488" customWidth="1"/>
    <col min="8962" max="8963" width="0" style="488" hidden="1" customWidth="1"/>
    <col min="8964" max="8964" width="15.109375" style="488" customWidth="1"/>
    <col min="8965" max="9210" width="9" style="488" customWidth="1"/>
    <col min="9211" max="9211" width="9.109375" style="488"/>
    <col min="9212" max="9212" width="5.109375" style="488" customWidth="1"/>
    <col min="9213" max="9213" width="49.109375" style="488" customWidth="1"/>
    <col min="9214" max="9214" width="13.21875" style="488" customWidth="1"/>
    <col min="9215" max="9215" width="13" style="488" customWidth="1"/>
    <col min="9216" max="9217" width="11.6640625" style="488" customWidth="1"/>
    <col min="9218" max="9219" width="0" style="488" hidden="1" customWidth="1"/>
    <col min="9220" max="9220" width="15.109375" style="488" customWidth="1"/>
    <col min="9221" max="9466" width="9" style="488" customWidth="1"/>
    <col min="9467" max="9467" width="9.109375" style="488"/>
    <col min="9468" max="9468" width="5.109375" style="488" customWidth="1"/>
    <col min="9469" max="9469" width="49.109375" style="488" customWidth="1"/>
    <col min="9470" max="9470" width="13.21875" style="488" customWidth="1"/>
    <col min="9471" max="9471" width="13" style="488" customWidth="1"/>
    <col min="9472" max="9473" width="11.6640625" style="488" customWidth="1"/>
    <col min="9474" max="9475" width="0" style="488" hidden="1" customWidth="1"/>
    <col min="9476" max="9476" width="15.109375" style="488" customWidth="1"/>
    <col min="9477" max="9722" width="9" style="488" customWidth="1"/>
    <col min="9723" max="9723" width="9.109375" style="488"/>
    <col min="9724" max="9724" width="5.109375" style="488" customWidth="1"/>
    <col min="9725" max="9725" width="49.109375" style="488" customWidth="1"/>
    <col min="9726" max="9726" width="13.21875" style="488" customWidth="1"/>
    <col min="9727" max="9727" width="13" style="488" customWidth="1"/>
    <col min="9728" max="9729" width="11.6640625" style="488" customWidth="1"/>
    <col min="9730" max="9731" width="0" style="488" hidden="1" customWidth="1"/>
    <col min="9732" max="9732" width="15.109375" style="488" customWidth="1"/>
    <col min="9733" max="9978" width="9" style="488" customWidth="1"/>
    <col min="9979" max="9979" width="9.109375" style="488"/>
    <col min="9980" max="9980" width="5.109375" style="488" customWidth="1"/>
    <col min="9981" max="9981" width="49.109375" style="488" customWidth="1"/>
    <col min="9982" max="9982" width="13.21875" style="488" customWidth="1"/>
    <col min="9983" max="9983" width="13" style="488" customWidth="1"/>
    <col min="9984" max="9985" width="11.6640625" style="488" customWidth="1"/>
    <col min="9986" max="9987" width="0" style="488" hidden="1" customWidth="1"/>
    <col min="9988" max="9988" width="15.109375" style="488" customWidth="1"/>
    <col min="9989" max="10234" width="9" style="488" customWidth="1"/>
    <col min="10235" max="10235" width="9.109375" style="488"/>
    <col min="10236" max="10236" width="5.109375" style="488" customWidth="1"/>
    <col min="10237" max="10237" width="49.109375" style="488" customWidth="1"/>
    <col min="10238" max="10238" width="13.21875" style="488" customWidth="1"/>
    <col min="10239" max="10239" width="13" style="488" customWidth="1"/>
    <col min="10240" max="10241" width="11.6640625" style="488" customWidth="1"/>
    <col min="10242" max="10243" width="0" style="488" hidden="1" customWidth="1"/>
    <col min="10244" max="10244" width="15.109375" style="488" customWidth="1"/>
    <col min="10245" max="10490" width="9" style="488" customWidth="1"/>
    <col min="10491" max="10491" width="9.109375" style="488"/>
    <col min="10492" max="10492" width="5.109375" style="488" customWidth="1"/>
    <col min="10493" max="10493" width="49.109375" style="488" customWidth="1"/>
    <col min="10494" max="10494" width="13.21875" style="488" customWidth="1"/>
    <col min="10495" max="10495" width="13" style="488" customWidth="1"/>
    <col min="10496" max="10497" width="11.6640625" style="488" customWidth="1"/>
    <col min="10498" max="10499" width="0" style="488" hidden="1" customWidth="1"/>
    <col min="10500" max="10500" width="15.109375" style="488" customWidth="1"/>
    <col min="10501" max="10746" width="9" style="488" customWidth="1"/>
    <col min="10747" max="10747" width="9.109375" style="488"/>
    <col min="10748" max="10748" width="5.109375" style="488" customWidth="1"/>
    <col min="10749" max="10749" width="49.109375" style="488" customWidth="1"/>
    <col min="10750" max="10750" width="13.21875" style="488" customWidth="1"/>
    <col min="10751" max="10751" width="13" style="488" customWidth="1"/>
    <col min="10752" max="10753" width="11.6640625" style="488" customWidth="1"/>
    <col min="10754" max="10755" width="0" style="488" hidden="1" customWidth="1"/>
    <col min="10756" max="10756" width="15.109375" style="488" customWidth="1"/>
    <col min="10757" max="11002" width="9" style="488" customWidth="1"/>
    <col min="11003" max="11003" width="9.109375" style="488"/>
    <col min="11004" max="11004" width="5.109375" style="488" customWidth="1"/>
    <col min="11005" max="11005" width="49.109375" style="488" customWidth="1"/>
    <col min="11006" max="11006" width="13.21875" style="488" customWidth="1"/>
    <col min="11007" max="11007" width="13" style="488" customWidth="1"/>
    <col min="11008" max="11009" width="11.6640625" style="488" customWidth="1"/>
    <col min="11010" max="11011" width="0" style="488" hidden="1" customWidth="1"/>
    <col min="11012" max="11012" width="15.109375" style="488" customWidth="1"/>
    <col min="11013" max="11258" width="9" style="488" customWidth="1"/>
    <col min="11259" max="11259" width="9.109375" style="488"/>
    <col min="11260" max="11260" width="5.109375" style="488" customWidth="1"/>
    <col min="11261" max="11261" width="49.109375" style="488" customWidth="1"/>
    <col min="11262" max="11262" width="13.21875" style="488" customWidth="1"/>
    <col min="11263" max="11263" width="13" style="488" customWidth="1"/>
    <col min="11264" max="11265" width="11.6640625" style="488" customWidth="1"/>
    <col min="11266" max="11267" width="0" style="488" hidden="1" customWidth="1"/>
    <col min="11268" max="11268" width="15.109375" style="488" customWidth="1"/>
    <col min="11269" max="11514" width="9" style="488" customWidth="1"/>
    <col min="11515" max="11515" width="9.109375" style="488"/>
    <col min="11516" max="11516" width="5.109375" style="488" customWidth="1"/>
    <col min="11517" max="11517" width="49.109375" style="488" customWidth="1"/>
    <col min="11518" max="11518" width="13.21875" style="488" customWidth="1"/>
    <col min="11519" max="11519" width="13" style="488" customWidth="1"/>
    <col min="11520" max="11521" width="11.6640625" style="488" customWidth="1"/>
    <col min="11522" max="11523" width="0" style="488" hidden="1" customWidth="1"/>
    <col min="11524" max="11524" width="15.109375" style="488" customWidth="1"/>
    <col min="11525" max="11770" width="9" style="488" customWidth="1"/>
    <col min="11771" max="11771" width="9.109375" style="488"/>
    <col min="11772" max="11772" width="5.109375" style="488" customWidth="1"/>
    <col min="11773" max="11773" width="49.109375" style="488" customWidth="1"/>
    <col min="11774" max="11774" width="13.21875" style="488" customWidth="1"/>
    <col min="11775" max="11775" width="13" style="488" customWidth="1"/>
    <col min="11776" max="11777" width="11.6640625" style="488" customWidth="1"/>
    <col min="11778" max="11779" width="0" style="488" hidden="1" customWidth="1"/>
    <col min="11780" max="11780" width="15.109375" style="488" customWidth="1"/>
    <col min="11781" max="12026" width="9" style="488" customWidth="1"/>
    <col min="12027" max="12027" width="9.109375" style="488"/>
    <col min="12028" max="12028" width="5.109375" style="488" customWidth="1"/>
    <col min="12029" max="12029" width="49.109375" style="488" customWidth="1"/>
    <col min="12030" max="12030" width="13.21875" style="488" customWidth="1"/>
    <col min="12031" max="12031" width="13" style="488" customWidth="1"/>
    <col min="12032" max="12033" width="11.6640625" style="488" customWidth="1"/>
    <col min="12034" max="12035" width="0" style="488" hidden="1" customWidth="1"/>
    <col min="12036" max="12036" width="15.109375" style="488" customWidth="1"/>
    <col min="12037" max="12282" width="9" style="488" customWidth="1"/>
    <col min="12283" max="12283" width="9.109375" style="488"/>
    <col min="12284" max="12284" width="5.109375" style="488" customWidth="1"/>
    <col min="12285" max="12285" width="49.109375" style="488" customWidth="1"/>
    <col min="12286" max="12286" width="13.21875" style="488" customWidth="1"/>
    <col min="12287" max="12287" width="13" style="488" customWidth="1"/>
    <col min="12288" max="12289" width="11.6640625" style="488" customWidth="1"/>
    <col min="12290" max="12291" width="0" style="488" hidden="1" customWidth="1"/>
    <col min="12292" max="12292" width="15.109375" style="488" customWidth="1"/>
    <col min="12293" max="12538" width="9" style="488" customWidth="1"/>
    <col min="12539" max="12539" width="9.109375" style="488"/>
    <col min="12540" max="12540" width="5.109375" style="488" customWidth="1"/>
    <col min="12541" max="12541" width="49.109375" style="488" customWidth="1"/>
    <col min="12542" max="12542" width="13.21875" style="488" customWidth="1"/>
    <col min="12543" max="12543" width="13" style="488" customWidth="1"/>
    <col min="12544" max="12545" width="11.6640625" style="488" customWidth="1"/>
    <col min="12546" max="12547" width="0" style="488" hidden="1" customWidth="1"/>
    <col min="12548" max="12548" width="15.109375" style="488" customWidth="1"/>
    <col min="12549" max="12794" width="9" style="488" customWidth="1"/>
    <col min="12795" max="12795" width="9.109375" style="488"/>
    <col min="12796" max="12796" width="5.109375" style="488" customWidth="1"/>
    <col min="12797" max="12797" width="49.109375" style="488" customWidth="1"/>
    <col min="12798" max="12798" width="13.21875" style="488" customWidth="1"/>
    <col min="12799" max="12799" width="13" style="488" customWidth="1"/>
    <col min="12800" max="12801" width="11.6640625" style="488" customWidth="1"/>
    <col min="12802" max="12803" width="0" style="488" hidden="1" customWidth="1"/>
    <col min="12804" max="12804" width="15.109375" style="488" customWidth="1"/>
    <col min="12805" max="13050" width="9" style="488" customWidth="1"/>
    <col min="13051" max="13051" width="9.109375" style="488"/>
    <col min="13052" max="13052" width="5.109375" style="488" customWidth="1"/>
    <col min="13053" max="13053" width="49.109375" style="488" customWidth="1"/>
    <col min="13054" max="13054" width="13.21875" style="488" customWidth="1"/>
    <col min="13055" max="13055" width="13" style="488" customWidth="1"/>
    <col min="13056" max="13057" width="11.6640625" style="488" customWidth="1"/>
    <col min="13058" max="13059" width="0" style="488" hidden="1" customWidth="1"/>
    <col min="13060" max="13060" width="15.109375" style="488" customWidth="1"/>
    <col min="13061" max="13306" width="9" style="488" customWidth="1"/>
    <col min="13307" max="13307" width="9.109375" style="488"/>
    <col min="13308" max="13308" width="5.109375" style="488" customWidth="1"/>
    <col min="13309" max="13309" width="49.109375" style="488" customWidth="1"/>
    <col min="13310" max="13310" width="13.21875" style="488" customWidth="1"/>
    <col min="13311" max="13311" width="13" style="488" customWidth="1"/>
    <col min="13312" max="13313" width="11.6640625" style="488" customWidth="1"/>
    <col min="13314" max="13315" width="0" style="488" hidden="1" customWidth="1"/>
    <col min="13316" max="13316" width="15.109375" style="488" customWidth="1"/>
    <col min="13317" max="13562" width="9" style="488" customWidth="1"/>
    <col min="13563" max="13563" width="9.109375" style="488"/>
    <col min="13564" max="13564" width="5.109375" style="488" customWidth="1"/>
    <col min="13565" max="13565" width="49.109375" style="488" customWidth="1"/>
    <col min="13566" max="13566" width="13.21875" style="488" customWidth="1"/>
    <col min="13567" max="13567" width="13" style="488" customWidth="1"/>
    <col min="13568" max="13569" width="11.6640625" style="488" customWidth="1"/>
    <col min="13570" max="13571" width="0" style="488" hidden="1" customWidth="1"/>
    <col min="13572" max="13572" width="15.109375" style="488" customWidth="1"/>
    <col min="13573" max="13818" width="9" style="488" customWidth="1"/>
    <col min="13819" max="13819" width="9.109375" style="488"/>
    <col min="13820" max="13820" width="5.109375" style="488" customWidth="1"/>
    <col min="13821" max="13821" width="49.109375" style="488" customWidth="1"/>
    <col min="13822" max="13822" width="13.21875" style="488" customWidth="1"/>
    <col min="13823" max="13823" width="13" style="488" customWidth="1"/>
    <col min="13824" max="13825" width="11.6640625" style="488" customWidth="1"/>
    <col min="13826" max="13827" width="0" style="488" hidden="1" customWidth="1"/>
    <col min="13828" max="13828" width="15.109375" style="488" customWidth="1"/>
    <col min="13829" max="14074" width="9" style="488" customWidth="1"/>
    <col min="14075" max="14075" width="9.109375" style="488"/>
    <col min="14076" max="14076" width="5.109375" style="488" customWidth="1"/>
    <col min="14077" max="14077" width="49.109375" style="488" customWidth="1"/>
    <col min="14078" max="14078" width="13.21875" style="488" customWidth="1"/>
    <col min="14079" max="14079" width="13" style="488" customWidth="1"/>
    <col min="14080" max="14081" width="11.6640625" style="488" customWidth="1"/>
    <col min="14082" max="14083" width="0" style="488" hidden="1" customWidth="1"/>
    <col min="14084" max="14084" width="15.109375" style="488" customWidth="1"/>
    <col min="14085" max="14330" width="9" style="488" customWidth="1"/>
    <col min="14331" max="14331" width="9.109375" style="488"/>
    <col min="14332" max="14332" width="5.109375" style="488" customWidth="1"/>
    <col min="14333" max="14333" width="49.109375" style="488" customWidth="1"/>
    <col min="14334" max="14334" width="13.21875" style="488" customWidth="1"/>
    <col min="14335" max="14335" width="13" style="488" customWidth="1"/>
    <col min="14336" max="14337" width="11.6640625" style="488" customWidth="1"/>
    <col min="14338" max="14339" width="0" style="488" hidden="1" customWidth="1"/>
    <col min="14340" max="14340" width="15.109375" style="488" customWidth="1"/>
    <col min="14341" max="14586" width="9" style="488" customWidth="1"/>
    <col min="14587" max="14587" width="9.109375" style="488"/>
    <col min="14588" max="14588" width="5.109375" style="488" customWidth="1"/>
    <col min="14589" max="14589" width="49.109375" style="488" customWidth="1"/>
    <col min="14590" max="14590" width="13.21875" style="488" customWidth="1"/>
    <col min="14591" max="14591" width="13" style="488" customWidth="1"/>
    <col min="14592" max="14593" width="11.6640625" style="488" customWidth="1"/>
    <col min="14594" max="14595" width="0" style="488" hidden="1" customWidth="1"/>
    <col min="14596" max="14596" width="15.109375" style="488" customWidth="1"/>
    <col min="14597" max="14842" width="9" style="488" customWidth="1"/>
    <col min="14843" max="14843" width="9.109375" style="488"/>
    <col min="14844" max="14844" width="5.109375" style="488" customWidth="1"/>
    <col min="14845" max="14845" width="49.109375" style="488" customWidth="1"/>
    <col min="14846" max="14846" width="13.21875" style="488" customWidth="1"/>
    <col min="14847" max="14847" width="13" style="488" customWidth="1"/>
    <col min="14848" max="14849" width="11.6640625" style="488" customWidth="1"/>
    <col min="14850" max="14851" width="0" style="488" hidden="1" customWidth="1"/>
    <col min="14852" max="14852" width="15.109375" style="488" customWidth="1"/>
    <col min="14853" max="15098" width="9" style="488" customWidth="1"/>
    <col min="15099" max="15099" width="9.109375" style="488"/>
    <col min="15100" max="15100" width="5.109375" style="488" customWidth="1"/>
    <col min="15101" max="15101" width="49.109375" style="488" customWidth="1"/>
    <col min="15102" max="15102" width="13.21875" style="488" customWidth="1"/>
    <col min="15103" max="15103" width="13" style="488" customWidth="1"/>
    <col min="15104" max="15105" width="11.6640625" style="488" customWidth="1"/>
    <col min="15106" max="15107" width="0" style="488" hidden="1" customWidth="1"/>
    <col min="15108" max="15108" width="15.109375" style="488" customWidth="1"/>
    <col min="15109" max="15354" width="9" style="488" customWidth="1"/>
    <col min="15355" max="15355" width="9.109375" style="488"/>
    <col min="15356" max="15356" width="5.109375" style="488" customWidth="1"/>
    <col min="15357" max="15357" width="49.109375" style="488" customWidth="1"/>
    <col min="15358" max="15358" width="13.21875" style="488" customWidth="1"/>
    <col min="15359" max="15359" width="13" style="488" customWidth="1"/>
    <col min="15360" max="15361" width="11.6640625" style="488" customWidth="1"/>
    <col min="15362" max="15363" width="0" style="488" hidden="1" customWidth="1"/>
    <col min="15364" max="15364" width="15.109375" style="488" customWidth="1"/>
    <col min="15365" max="15610" width="9" style="488" customWidth="1"/>
    <col min="15611" max="15611" width="9.109375" style="488"/>
    <col min="15612" max="15612" width="5.109375" style="488" customWidth="1"/>
    <col min="15613" max="15613" width="49.109375" style="488" customWidth="1"/>
    <col min="15614" max="15614" width="13.21875" style="488" customWidth="1"/>
    <col min="15615" max="15615" width="13" style="488" customWidth="1"/>
    <col min="15616" max="15617" width="11.6640625" style="488" customWidth="1"/>
    <col min="15618" max="15619" width="0" style="488" hidden="1" customWidth="1"/>
    <col min="15620" max="15620" width="15.109375" style="488" customWidth="1"/>
    <col min="15621" max="15866" width="9" style="488" customWidth="1"/>
    <col min="15867" max="15867" width="9.109375" style="488"/>
    <col min="15868" max="15868" width="5.109375" style="488" customWidth="1"/>
    <col min="15869" max="15869" width="49.109375" style="488" customWidth="1"/>
    <col min="15870" max="15870" width="13.21875" style="488" customWidth="1"/>
    <col min="15871" max="15871" width="13" style="488" customWidth="1"/>
    <col min="15872" max="15873" width="11.6640625" style="488" customWidth="1"/>
    <col min="15874" max="15875" width="0" style="488" hidden="1" customWidth="1"/>
    <col min="15876" max="15876" width="15.109375" style="488" customWidth="1"/>
    <col min="15877" max="16122" width="9" style="488" customWidth="1"/>
    <col min="16123" max="16123" width="9.109375" style="488"/>
    <col min="16124" max="16124" width="5.109375" style="488" customWidth="1"/>
    <col min="16125" max="16125" width="49.109375" style="488" customWidth="1"/>
    <col min="16126" max="16126" width="13.21875" style="488" customWidth="1"/>
    <col min="16127" max="16127" width="13" style="488" customWidth="1"/>
    <col min="16128" max="16129" width="11.6640625" style="488" customWidth="1"/>
    <col min="16130" max="16131" width="0" style="488" hidden="1" customWidth="1"/>
    <col min="16132" max="16132" width="15.109375" style="488" customWidth="1"/>
    <col min="16133" max="16378" width="9" style="488" customWidth="1"/>
    <col min="16379" max="16384" width="9.109375" style="488"/>
  </cols>
  <sheetData>
    <row r="1" spans="1:6" ht="21" customHeight="1">
      <c r="A1" s="486"/>
      <c r="B1" s="486"/>
      <c r="C1" s="487"/>
      <c r="D1" s="487"/>
      <c r="E1" s="840" t="s">
        <v>590</v>
      </c>
      <c r="F1" s="840"/>
    </row>
    <row r="2" spans="1:6" ht="13.5" customHeight="1">
      <c r="A2" s="486"/>
      <c r="B2" s="486"/>
      <c r="C2" s="487"/>
      <c r="D2" s="487"/>
      <c r="E2" s="506"/>
      <c r="F2" s="506"/>
    </row>
    <row r="3" spans="1:6" ht="21" customHeight="1">
      <c r="A3" s="840" t="s">
        <v>628</v>
      </c>
      <c r="B3" s="840"/>
      <c r="C3" s="840"/>
      <c r="D3" s="840"/>
      <c r="E3" s="840"/>
      <c r="F3" s="840"/>
    </row>
    <row r="4" spans="1:6" ht="21" customHeight="1">
      <c r="A4" s="841" t="s">
        <v>629</v>
      </c>
      <c r="B4" s="841"/>
      <c r="C4" s="841"/>
      <c r="D4" s="841"/>
      <c r="E4" s="841"/>
      <c r="F4" s="841"/>
    </row>
    <row r="5" spans="1:6" ht="21" customHeight="1">
      <c r="A5" s="347"/>
      <c r="B5" s="347"/>
      <c r="C5" s="347"/>
      <c r="D5" s="347"/>
      <c r="E5" s="347"/>
      <c r="F5" s="347"/>
    </row>
    <row r="6" spans="1:6" ht="19.5" customHeight="1">
      <c r="A6" s="489"/>
      <c r="B6" s="489"/>
      <c r="C6" s="106"/>
      <c r="D6" s="106"/>
      <c r="E6" s="842" t="s">
        <v>0</v>
      </c>
      <c r="F6" s="842"/>
    </row>
    <row r="7" spans="1:6" s="490" customFormat="1" ht="24" customHeight="1">
      <c r="A7" s="843" t="s">
        <v>78</v>
      </c>
      <c r="B7" s="843" t="s">
        <v>2</v>
      </c>
      <c r="C7" s="839" t="s">
        <v>412</v>
      </c>
      <c r="D7" s="839" t="s">
        <v>463</v>
      </c>
      <c r="E7" s="843" t="s">
        <v>1</v>
      </c>
      <c r="F7" s="843"/>
    </row>
    <row r="8" spans="1:6" s="490" customFormat="1" ht="24" customHeight="1">
      <c r="A8" s="843"/>
      <c r="B8" s="843"/>
      <c r="C8" s="839"/>
      <c r="D8" s="839"/>
      <c r="E8" s="843" t="s">
        <v>3</v>
      </c>
      <c r="F8" s="839" t="s">
        <v>80</v>
      </c>
    </row>
    <row r="9" spans="1:6" s="490" customFormat="1" ht="24" customHeight="1">
      <c r="A9" s="843"/>
      <c r="B9" s="843"/>
      <c r="C9" s="839"/>
      <c r="D9" s="839"/>
      <c r="E9" s="843"/>
      <c r="F9" s="839"/>
    </row>
    <row r="10" spans="1:6" s="492" customFormat="1" ht="17.25" customHeight="1">
      <c r="A10" s="491" t="s">
        <v>4</v>
      </c>
      <c r="B10" s="491" t="s">
        <v>5</v>
      </c>
      <c r="C10" s="491">
        <v>1</v>
      </c>
      <c r="D10" s="491">
        <f>C10+1</f>
        <v>2</v>
      </c>
      <c r="E10" s="491" t="s">
        <v>6</v>
      </c>
      <c r="F10" s="491" t="s">
        <v>7</v>
      </c>
    </row>
    <row r="11" spans="1:6" s="106" customFormat="1" ht="24" customHeight="1">
      <c r="A11" s="27" t="s">
        <v>4</v>
      </c>
      <c r="B11" s="493" t="s">
        <v>81</v>
      </c>
      <c r="C11" s="494"/>
      <c r="D11" s="494"/>
      <c r="E11" s="494"/>
      <c r="F11" s="494"/>
    </row>
    <row r="12" spans="1:6" s="106" customFormat="1" ht="24" customHeight="1">
      <c r="A12" s="495" t="s">
        <v>8</v>
      </c>
      <c r="B12" s="496" t="s">
        <v>9</v>
      </c>
      <c r="C12" s="92">
        <f>C13+C14+C17+C18+C19</f>
        <v>543713</v>
      </c>
      <c r="D12" s="92">
        <f>D13+D14+D17+D18+D19</f>
        <v>668341.6</v>
      </c>
      <c r="E12" s="92">
        <f>D12-C12</f>
        <v>124628.59999999998</v>
      </c>
      <c r="F12" s="507">
        <f>D12/C12</f>
        <v>1.229217620325429</v>
      </c>
    </row>
    <row r="13" spans="1:6" s="106" customFormat="1" ht="24" customHeight="1">
      <c r="A13" s="136">
        <v>1</v>
      </c>
      <c r="B13" s="135" t="s">
        <v>10</v>
      </c>
      <c r="C13" s="91">
        <v>20201</v>
      </c>
      <c r="D13" s="91">
        <v>22465</v>
      </c>
      <c r="E13" s="91">
        <f t="shared" ref="E13:E36" si="0">D13-C13</f>
        <v>2264</v>
      </c>
      <c r="F13" s="508">
        <f t="shared" ref="F13:F36" si="1">D13/C13</f>
        <v>1.1120736597198158</v>
      </c>
    </row>
    <row r="14" spans="1:6" s="106" customFormat="1" ht="24" customHeight="1">
      <c r="A14" s="103">
        <f>A13+1</f>
        <v>2</v>
      </c>
      <c r="B14" s="135" t="s">
        <v>11</v>
      </c>
      <c r="C14" s="91">
        <f>C15+C16</f>
        <v>523512</v>
      </c>
      <c r="D14" s="91">
        <f>D15+D16</f>
        <v>533242</v>
      </c>
      <c r="E14" s="91">
        <f t="shared" si="0"/>
        <v>9730</v>
      </c>
      <c r="F14" s="508">
        <f t="shared" si="1"/>
        <v>1.0185860113999297</v>
      </c>
    </row>
    <row r="15" spans="1:6" s="106" customFormat="1" ht="24" customHeight="1">
      <c r="A15" s="136" t="s">
        <v>12</v>
      </c>
      <c r="B15" s="135" t="s">
        <v>13</v>
      </c>
      <c r="C15" s="91">
        <v>398242</v>
      </c>
      <c r="D15" s="91">
        <v>398242</v>
      </c>
      <c r="E15" s="91">
        <f t="shared" si="0"/>
        <v>0</v>
      </c>
      <c r="F15" s="508">
        <f t="shared" si="1"/>
        <v>1</v>
      </c>
    </row>
    <row r="16" spans="1:6" s="106" customFormat="1" ht="24" customHeight="1">
      <c r="A16" s="136" t="s">
        <v>12</v>
      </c>
      <c r="B16" s="135" t="s">
        <v>14</v>
      </c>
      <c r="C16" s="91">
        <f>12968+112302</f>
        <v>125270</v>
      </c>
      <c r="D16" s="91">
        <v>135000</v>
      </c>
      <c r="E16" s="91">
        <f t="shared" si="0"/>
        <v>9730</v>
      </c>
      <c r="F16" s="508">
        <f t="shared" si="1"/>
        <v>1.0776722279875468</v>
      </c>
    </row>
    <row r="17" spans="1:6" s="106" customFormat="1" ht="24" customHeight="1">
      <c r="A17" s="103">
        <f>A14+1</f>
        <v>3</v>
      </c>
      <c r="B17" s="135" t="s">
        <v>591</v>
      </c>
      <c r="C17" s="91"/>
      <c r="D17" s="91">
        <f>[9]PL12!D16</f>
        <v>0</v>
      </c>
      <c r="E17" s="91">
        <f t="shared" si="0"/>
        <v>0</v>
      </c>
      <c r="F17" s="508"/>
    </row>
    <row r="18" spans="1:6" s="106" customFormat="1" ht="24" customHeight="1">
      <c r="A18" s="103">
        <f>A17+1</f>
        <v>4</v>
      </c>
      <c r="B18" s="135" t="s">
        <v>15</v>
      </c>
      <c r="C18" s="91"/>
      <c r="D18" s="91">
        <v>2387</v>
      </c>
      <c r="E18" s="91">
        <f t="shared" si="0"/>
        <v>2387</v>
      </c>
      <c r="F18" s="508"/>
    </row>
    <row r="19" spans="1:6" s="106" customFormat="1" ht="24" customHeight="1">
      <c r="A19" s="103">
        <f>A18+1</f>
        <v>5</v>
      </c>
      <c r="B19" s="135" t="s">
        <v>16</v>
      </c>
      <c r="C19" s="91"/>
      <c r="D19" s="91">
        <v>110247.6</v>
      </c>
      <c r="E19" s="91">
        <f t="shared" si="0"/>
        <v>110247.6</v>
      </c>
      <c r="F19" s="508"/>
    </row>
    <row r="20" spans="1:6" s="106" customFormat="1" ht="24" customHeight="1">
      <c r="A20" s="495" t="s">
        <v>17</v>
      </c>
      <c r="B20" s="496" t="s">
        <v>18</v>
      </c>
      <c r="C20" s="92">
        <f>C21+C22+C25</f>
        <v>543713</v>
      </c>
      <c r="D20" s="92">
        <f>D21+D22+D25</f>
        <v>668332</v>
      </c>
      <c r="E20" s="92">
        <f t="shared" si="0"/>
        <v>124619</v>
      </c>
      <c r="F20" s="507">
        <f t="shared" si="1"/>
        <v>1.2291999639515701</v>
      </c>
    </row>
    <row r="21" spans="1:6" s="106" customFormat="1" ht="24" customHeight="1">
      <c r="A21" s="136">
        <v>1</v>
      </c>
      <c r="B21" s="135" t="s">
        <v>592</v>
      </c>
      <c r="C21" s="91">
        <v>469626</v>
      </c>
      <c r="D21" s="91">
        <v>467549</v>
      </c>
      <c r="E21" s="91">
        <f t="shared" si="0"/>
        <v>-2077</v>
      </c>
      <c r="F21" s="508">
        <f t="shared" si="1"/>
        <v>0.99557733174909391</v>
      </c>
    </row>
    <row r="22" spans="1:6" s="106" customFormat="1" ht="24" customHeight="1">
      <c r="A22" s="103">
        <f>A21+1</f>
        <v>2</v>
      </c>
      <c r="B22" s="135" t="s">
        <v>19</v>
      </c>
      <c r="C22" s="91">
        <f>C23+C24</f>
        <v>74087</v>
      </c>
      <c r="D22" s="91">
        <f>D23+D24</f>
        <v>104455</v>
      </c>
      <c r="E22" s="91">
        <f t="shared" si="0"/>
        <v>30368</v>
      </c>
      <c r="F22" s="508">
        <f t="shared" si="1"/>
        <v>1.4098964730654502</v>
      </c>
    </row>
    <row r="23" spans="1:6" s="106" customFormat="1" ht="24" customHeight="1">
      <c r="A23" s="136" t="s">
        <v>12</v>
      </c>
      <c r="B23" s="135" t="s">
        <v>20</v>
      </c>
      <c r="C23" s="91">
        <f>66109-1654</f>
        <v>64455</v>
      </c>
      <c r="D23" s="91">
        <v>64455</v>
      </c>
      <c r="E23" s="91">
        <f t="shared" si="0"/>
        <v>0</v>
      </c>
      <c r="F23" s="508">
        <f t="shared" si="1"/>
        <v>1</v>
      </c>
    </row>
    <row r="24" spans="1:6" s="106" customFormat="1" ht="24" customHeight="1">
      <c r="A24" s="136" t="s">
        <v>12</v>
      </c>
      <c r="B24" s="135" t="s">
        <v>21</v>
      </c>
      <c r="C24" s="91">
        <f>9632</f>
        <v>9632</v>
      </c>
      <c r="D24" s="91">
        <v>40000</v>
      </c>
      <c r="E24" s="91">
        <f t="shared" si="0"/>
        <v>30368</v>
      </c>
      <c r="F24" s="508">
        <f t="shared" si="1"/>
        <v>4.1528239202657806</v>
      </c>
    </row>
    <row r="25" spans="1:6" s="106" customFormat="1" ht="24" customHeight="1">
      <c r="A25" s="103">
        <f>A22+1</f>
        <v>3</v>
      </c>
      <c r="B25" s="135" t="s">
        <v>22</v>
      </c>
      <c r="C25" s="91"/>
      <c r="D25" s="91">
        <v>96328</v>
      </c>
      <c r="E25" s="91">
        <f t="shared" si="0"/>
        <v>96328</v>
      </c>
      <c r="F25" s="508"/>
    </row>
    <row r="26" spans="1:6" s="511" customFormat="1" ht="24" customHeight="1">
      <c r="A26" s="512" t="s">
        <v>23</v>
      </c>
      <c r="B26" s="513" t="s">
        <v>630</v>
      </c>
      <c r="C26" s="514"/>
      <c r="D26" s="514"/>
      <c r="E26" s="514"/>
      <c r="F26" s="514"/>
    </row>
    <row r="27" spans="1:6" s="106" customFormat="1" ht="24" customHeight="1">
      <c r="A27" s="495" t="s">
        <v>5</v>
      </c>
      <c r="B27" s="499" t="s">
        <v>238</v>
      </c>
      <c r="C27" s="91"/>
      <c r="D27" s="91"/>
      <c r="E27" s="91">
        <f t="shared" si="0"/>
        <v>0</v>
      </c>
      <c r="F27" s="508"/>
    </row>
    <row r="28" spans="1:6" s="106" customFormat="1" ht="24" customHeight="1">
      <c r="A28" s="495" t="s">
        <v>8</v>
      </c>
      <c r="B28" s="496" t="s">
        <v>9</v>
      </c>
      <c r="C28" s="92">
        <f>C29+C30+C33+C34</f>
        <v>75741</v>
      </c>
      <c r="D28" s="92">
        <f>D29+D30+D33+D34</f>
        <v>130400.6</v>
      </c>
      <c r="E28" s="92">
        <f t="shared" si="0"/>
        <v>54659.600000000006</v>
      </c>
      <c r="F28" s="507">
        <f t="shared" si="1"/>
        <v>1.7216646202189039</v>
      </c>
    </row>
    <row r="29" spans="1:6" s="106" customFormat="1" ht="24" customHeight="1">
      <c r="A29" s="136">
        <v>1</v>
      </c>
      <c r="B29" s="135" t="s">
        <v>10</v>
      </c>
      <c r="C29" s="91">
        <v>1654</v>
      </c>
      <c r="D29" s="91">
        <v>1133</v>
      </c>
      <c r="E29" s="91">
        <f t="shared" si="0"/>
        <v>-521</v>
      </c>
      <c r="F29" s="508">
        <f t="shared" si="1"/>
        <v>0.68500604594921399</v>
      </c>
    </row>
    <row r="30" spans="1:6" s="106" customFormat="1" ht="24" customHeight="1">
      <c r="A30" s="103">
        <f>A29+1</f>
        <v>2</v>
      </c>
      <c r="B30" s="135" t="s">
        <v>11</v>
      </c>
      <c r="C30" s="91">
        <f>C31+C32</f>
        <v>74087</v>
      </c>
      <c r="D30" s="91">
        <f>D31+D32</f>
        <v>104455</v>
      </c>
      <c r="E30" s="91">
        <f t="shared" si="0"/>
        <v>30368</v>
      </c>
      <c r="F30" s="508">
        <f t="shared" si="1"/>
        <v>1.4098964730654502</v>
      </c>
    </row>
    <row r="31" spans="1:6" s="106" customFormat="1" ht="24" customHeight="1">
      <c r="A31" s="136" t="s">
        <v>12</v>
      </c>
      <c r="B31" s="135" t="s">
        <v>13</v>
      </c>
      <c r="C31" s="91">
        <f>C23</f>
        <v>64455</v>
      </c>
      <c r="D31" s="91">
        <f>D23</f>
        <v>64455</v>
      </c>
      <c r="E31" s="91">
        <f t="shared" si="0"/>
        <v>0</v>
      </c>
      <c r="F31" s="508">
        <f t="shared" si="1"/>
        <v>1</v>
      </c>
    </row>
    <row r="32" spans="1:6" s="106" customFormat="1" ht="24" customHeight="1">
      <c r="A32" s="136" t="s">
        <v>12</v>
      </c>
      <c r="B32" s="135" t="s">
        <v>14</v>
      </c>
      <c r="C32" s="91">
        <f>C24</f>
        <v>9632</v>
      </c>
      <c r="D32" s="91">
        <f>D24</f>
        <v>40000</v>
      </c>
      <c r="E32" s="91">
        <f t="shared" si="0"/>
        <v>30368</v>
      </c>
      <c r="F32" s="508">
        <f t="shared" si="1"/>
        <v>4.1528239202657806</v>
      </c>
    </row>
    <row r="33" spans="1:251" s="106" customFormat="1" ht="24" customHeight="1">
      <c r="A33" s="103">
        <f>A30+1</f>
        <v>3</v>
      </c>
      <c r="B33" s="135" t="s">
        <v>15</v>
      </c>
      <c r="C33" s="91"/>
      <c r="D33" s="91">
        <v>624</v>
      </c>
      <c r="E33" s="91">
        <f t="shared" si="0"/>
        <v>624</v>
      </c>
      <c r="F33" s="508"/>
    </row>
    <row r="34" spans="1:251" s="106" customFormat="1" ht="24" customHeight="1">
      <c r="A34" s="103">
        <f>A33+1</f>
        <v>4</v>
      </c>
      <c r="B34" s="135" t="s">
        <v>16</v>
      </c>
      <c r="C34" s="91"/>
      <c r="D34" s="91">
        <v>24188.6</v>
      </c>
      <c r="E34" s="91">
        <f t="shared" si="0"/>
        <v>24188.6</v>
      </c>
      <c r="F34" s="508"/>
    </row>
    <row r="35" spans="1:251" s="106" customFormat="1" ht="24" customHeight="1">
      <c r="A35" s="495" t="s">
        <v>17</v>
      </c>
      <c r="B35" s="496" t="s">
        <v>18</v>
      </c>
      <c r="C35" s="92">
        <f>C36</f>
        <v>75741</v>
      </c>
      <c r="D35" s="92">
        <f>SUM(D36:D40)</f>
        <v>130401</v>
      </c>
      <c r="E35" s="92">
        <f t="shared" si="0"/>
        <v>54660</v>
      </c>
      <c r="F35" s="507">
        <f t="shared" si="1"/>
        <v>1.7216699013744208</v>
      </c>
    </row>
    <row r="36" spans="1:251" s="106" customFormat="1" ht="24" customHeight="1">
      <c r="A36" s="103" t="s">
        <v>87</v>
      </c>
      <c r="B36" s="135" t="s">
        <v>239</v>
      </c>
      <c r="C36" s="91">
        <f>C28</f>
        <v>75741</v>
      </c>
      <c r="D36" s="91">
        <v>103130</v>
      </c>
      <c r="E36" s="91">
        <f t="shared" si="0"/>
        <v>27389</v>
      </c>
      <c r="F36" s="508">
        <f t="shared" si="1"/>
        <v>1.3616139211259424</v>
      </c>
    </row>
    <row r="37" spans="1:251" s="106" customFormat="1" ht="24" customHeight="1">
      <c r="A37" s="103" t="s">
        <v>88</v>
      </c>
      <c r="B37" s="515" t="s">
        <v>593</v>
      </c>
      <c r="C37" s="91"/>
      <c r="D37" s="91"/>
      <c r="E37" s="91"/>
      <c r="F37" s="508"/>
    </row>
    <row r="38" spans="1:251" s="13" customFormat="1" ht="24" customHeight="1">
      <c r="A38" s="86" t="s">
        <v>12</v>
      </c>
      <c r="B38" s="516" t="s">
        <v>20</v>
      </c>
      <c r="C38" s="34"/>
      <c r="D38" s="34"/>
      <c r="E38" s="34"/>
      <c r="F38" s="510"/>
    </row>
    <row r="39" spans="1:251" s="13" customFormat="1" ht="24" customHeight="1">
      <c r="A39" s="86" t="s">
        <v>12</v>
      </c>
      <c r="B39" s="516" t="s">
        <v>21</v>
      </c>
      <c r="C39" s="34"/>
      <c r="D39" s="34"/>
      <c r="E39" s="34"/>
      <c r="F39" s="510"/>
    </row>
    <row r="40" spans="1:251" s="106" customFormat="1" ht="24" customHeight="1">
      <c r="A40" s="103" t="s">
        <v>89</v>
      </c>
      <c r="B40" s="135" t="s">
        <v>22</v>
      </c>
      <c r="C40" s="91"/>
      <c r="D40" s="91">
        <v>27271</v>
      </c>
      <c r="E40" s="91"/>
      <c r="F40" s="122"/>
      <c r="IQ40" s="106">
        <f>SUM(A40:IP40)</f>
        <v>27271</v>
      </c>
    </row>
    <row r="41" spans="1:251" ht="15.95" customHeight="1">
      <c r="A41" s="138"/>
      <c r="B41" s="138"/>
      <c r="C41" s="138"/>
      <c r="D41" s="138"/>
      <c r="E41" s="138"/>
      <c r="F41" s="509"/>
    </row>
    <row r="42" spans="1:251" ht="27.75" customHeight="1">
      <c r="A42" s="144" t="s">
        <v>594</v>
      </c>
      <c r="B42" s="144"/>
    </row>
    <row r="43" spans="1:251" ht="21.75" customHeight="1">
      <c r="A43" s="144"/>
      <c r="B43" s="144" t="s">
        <v>24</v>
      </c>
    </row>
    <row r="44" spans="1:251" ht="18.75">
      <c r="A44" s="106"/>
      <c r="B44" s="106"/>
      <c r="C44" s="106"/>
      <c r="D44" s="106"/>
      <c r="E44" s="106"/>
      <c r="F44" s="106"/>
    </row>
    <row r="45" spans="1:251" ht="18.75">
      <c r="A45" s="106"/>
      <c r="B45" s="106"/>
      <c r="C45" s="106"/>
      <c r="D45" s="106"/>
      <c r="E45" s="106"/>
      <c r="F45" s="106"/>
    </row>
    <row r="46" spans="1:251" ht="18.75">
      <c r="A46" s="106"/>
      <c r="B46" s="106"/>
      <c r="C46" s="106"/>
      <c r="D46" s="106"/>
      <c r="E46" s="106"/>
      <c r="F46" s="106"/>
    </row>
    <row r="47" spans="1:251" ht="22.5" customHeight="1">
      <c r="A47" s="106"/>
      <c r="B47" s="106"/>
      <c r="C47" s="106"/>
      <c r="D47" s="106"/>
      <c r="E47" s="106"/>
      <c r="F47" s="106"/>
    </row>
    <row r="48" spans="1:251" ht="18.75">
      <c r="A48" s="106"/>
      <c r="B48" s="106"/>
      <c r="C48" s="106"/>
      <c r="D48" s="106"/>
      <c r="E48" s="106"/>
      <c r="F48" s="106"/>
    </row>
    <row r="49" spans="1:6" ht="18.75">
      <c r="A49" s="106"/>
      <c r="B49" s="106"/>
      <c r="C49" s="106"/>
      <c r="D49" s="106"/>
      <c r="E49" s="106"/>
      <c r="F49" s="106"/>
    </row>
    <row r="50" spans="1:6" ht="18.75">
      <c r="A50" s="106"/>
      <c r="B50" s="106"/>
      <c r="C50" s="106"/>
      <c r="D50" s="106"/>
      <c r="E50" s="106"/>
      <c r="F50" s="106"/>
    </row>
    <row r="51" spans="1:6" ht="18.75">
      <c r="A51" s="106"/>
      <c r="B51" s="106"/>
      <c r="C51" s="106"/>
      <c r="D51" s="106"/>
      <c r="E51" s="106"/>
      <c r="F51" s="106"/>
    </row>
  </sheetData>
  <mergeCells count="11">
    <mergeCell ref="F8:F9"/>
    <mergeCell ref="E1:F1"/>
    <mergeCell ref="A3:F3"/>
    <mergeCell ref="A4:F4"/>
    <mergeCell ref="E6:F6"/>
    <mergeCell ref="A7:A9"/>
    <mergeCell ref="B7:B9"/>
    <mergeCell ref="C7:C9"/>
    <mergeCell ref="D7:D9"/>
    <mergeCell ref="E7:F7"/>
    <mergeCell ref="E8:E9"/>
  </mergeCells>
  <phoneticPr fontId="45" type="noConversion"/>
  <pageMargins left="0.7" right="0.34" top="0.53" bottom="0.75" header="0.3" footer="0.3"/>
  <pageSetup paperSize="9" scale="75" fitToHeight="0" orientation="portrait" r:id="rId1"/>
  <headerFooter alignWithMargins="0">
    <oddFooter>&amp;C&amp;".VnTime,  Italic"&amp;8
&amp;".VnTimeH,Regular"&amp;12&amp;P/&amp;N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2"/>
  <sheetViews>
    <sheetView zoomScale="80" zoomScaleNormal="80" workbookViewId="0">
      <selection activeCell="F17" sqref="F17"/>
    </sheetView>
  </sheetViews>
  <sheetFormatPr defaultRowHeight="15.75"/>
  <cols>
    <col min="1" max="1" width="5.109375" style="6" customWidth="1"/>
    <col min="2" max="2" width="26.33203125" style="6" customWidth="1"/>
    <col min="3" max="3" width="12.88671875" style="6" customWidth="1"/>
    <col min="4" max="4" width="12.44140625" style="6" customWidth="1"/>
    <col min="5" max="5" width="9.88671875" style="6" customWidth="1"/>
    <col min="6" max="6" width="11.109375" style="6" customWidth="1"/>
    <col min="7" max="7" width="11.33203125" style="6" customWidth="1"/>
    <col min="8" max="8" width="11.109375" style="6" customWidth="1"/>
    <col min="9" max="15" width="9.88671875" style="6" customWidth="1"/>
    <col min="16" max="256" width="9" style="6"/>
    <col min="257" max="257" width="5.109375" style="6" customWidth="1"/>
    <col min="258" max="258" width="26.33203125" style="6" customWidth="1"/>
    <col min="259" max="259" width="12.88671875" style="6" customWidth="1"/>
    <col min="260" max="260" width="12.44140625" style="6" customWidth="1"/>
    <col min="261" max="261" width="9.88671875" style="6" customWidth="1"/>
    <col min="262" max="262" width="11.109375" style="6" customWidth="1"/>
    <col min="263" max="263" width="11.33203125" style="6" customWidth="1"/>
    <col min="264" max="264" width="11.109375" style="6" customWidth="1"/>
    <col min="265" max="271" width="9.88671875" style="6" customWidth="1"/>
    <col min="272" max="512" width="9" style="6"/>
    <col min="513" max="513" width="5.109375" style="6" customWidth="1"/>
    <col min="514" max="514" width="26.33203125" style="6" customWidth="1"/>
    <col min="515" max="515" width="12.88671875" style="6" customWidth="1"/>
    <col min="516" max="516" width="12.44140625" style="6" customWidth="1"/>
    <col min="517" max="517" width="9.88671875" style="6" customWidth="1"/>
    <col min="518" max="518" width="11.109375" style="6" customWidth="1"/>
    <col min="519" max="519" width="11.33203125" style="6" customWidth="1"/>
    <col min="520" max="520" width="11.109375" style="6" customWidth="1"/>
    <col min="521" max="527" width="9.88671875" style="6" customWidth="1"/>
    <col min="528" max="768" width="9" style="6"/>
    <col min="769" max="769" width="5.109375" style="6" customWidth="1"/>
    <col min="770" max="770" width="26.33203125" style="6" customWidth="1"/>
    <col min="771" max="771" width="12.88671875" style="6" customWidth="1"/>
    <col min="772" max="772" width="12.44140625" style="6" customWidth="1"/>
    <col min="773" max="773" width="9.88671875" style="6" customWidth="1"/>
    <col min="774" max="774" width="11.109375" style="6" customWidth="1"/>
    <col min="775" max="775" width="11.33203125" style="6" customWidth="1"/>
    <col min="776" max="776" width="11.109375" style="6" customWidth="1"/>
    <col min="777" max="783" width="9.88671875" style="6" customWidth="1"/>
    <col min="784" max="1024" width="9" style="6"/>
    <col min="1025" max="1025" width="5.109375" style="6" customWidth="1"/>
    <col min="1026" max="1026" width="26.33203125" style="6" customWidth="1"/>
    <col min="1027" max="1027" width="12.88671875" style="6" customWidth="1"/>
    <col min="1028" max="1028" width="12.44140625" style="6" customWidth="1"/>
    <col min="1029" max="1029" width="9.88671875" style="6" customWidth="1"/>
    <col min="1030" max="1030" width="11.109375" style="6" customWidth="1"/>
    <col min="1031" max="1031" width="11.33203125" style="6" customWidth="1"/>
    <col min="1032" max="1032" width="11.109375" style="6" customWidth="1"/>
    <col min="1033" max="1039" width="9.88671875" style="6" customWidth="1"/>
    <col min="1040" max="1280" width="9" style="6"/>
    <col min="1281" max="1281" width="5.109375" style="6" customWidth="1"/>
    <col min="1282" max="1282" width="26.33203125" style="6" customWidth="1"/>
    <col min="1283" max="1283" width="12.88671875" style="6" customWidth="1"/>
    <col min="1284" max="1284" width="12.44140625" style="6" customWidth="1"/>
    <col min="1285" max="1285" width="9.88671875" style="6" customWidth="1"/>
    <col min="1286" max="1286" width="11.109375" style="6" customWidth="1"/>
    <col min="1287" max="1287" width="11.33203125" style="6" customWidth="1"/>
    <col min="1288" max="1288" width="11.109375" style="6" customWidth="1"/>
    <col min="1289" max="1295" width="9.88671875" style="6" customWidth="1"/>
    <col min="1296" max="1536" width="9" style="6"/>
    <col min="1537" max="1537" width="5.109375" style="6" customWidth="1"/>
    <col min="1538" max="1538" width="26.33203125" style="6" customWidth="1"/>
    <col min="1539" max="1539" width="12.88671875" style="6" customWidth="1"/>
    <col min="1540" max="1540" width="12.44140625" style="6" customWidth="1"/>
    <col min="1541" max="1541" width="9.88671875" style="6" customWidth="1"/>
    <col min="1542" max="1542" width="11.109375" style="6" customWidth="1"/>
    <col min="1543" max="1543" width="11.33203125" style="6" customWidth="1"/>
    <col min="1544" max="1544" width="11.109375" style="6" customWidth="1"/>
    <col min="1545" max="1551" width="9.88671875" style="6" customWidth="1"/>
    <col min="1552" max="1792" width="9" style="6"/>
    <col min="1793" max="1793" width="5.109375" style="6" customWidth="1"/>
    <col min="1794" max="1794" width="26.33203125" style="6" customWidth="1"/>
    <col min="1795" max="1795" width="12.88671875" style="6" customWidth="1"/>
    <col min="1796" max="1796" width="12.44140625" style="6" customWidth="1"/>
    <col min="1797" max="1797" width="9.88671875" style="6" customWidth="1"/>
    <col min="1798" max="1798" width="11.109375" style="6" customWidth="1"/>
    <col min="1799" max="1799" width="11.33203125" style="6" customWidth="1"/>
    <col min="1800" max="1800" width="11.109375" style="6" customWidth="1"/>
    <col min="1801" max="1807" width="9.88671875" style="6" customWidth="1"/>
    <col min="1808" max="2048" width="9" style="6"/>
    <col min="2049" max="2049" width="5.109375" style="6" customWidth="1"/>
    <col min="2050" max="2050" width="26.33203125" style="6" customWidth="1"/>
    <col min="2051" max="2051" width="12.88671875" style="6" customWidth="1"/>
    <col min="2052" max="2052" width="12.44140625" style="6" customWidth="1"/>
    <col min="2053" max="2053" width="9.88671875" style="6" customWidth="1"/>
    <col min="2054" max="2054" width="11.109375" style="6" customWidth="1"/>
    <col min="2055" max="2055" width="11.33203125" style="6" customWidth="1"/>
    <col min="2056" max="2056" width="11.109375" style="6" customWidth="1"/>
    <col min="2057" max="2063" width="9.88671875" style="6" customWidth="1"/>
    <col min="2064" max="2304" width="9" style="6"/>
    <col min="2305" max="2305" width="5.109375" style="6" customWidth="1"/>
    <col min="2306" max="2306" width="26.33203125" style="6" customWidth="1"/>
    <col min="2307" max="2307" width="12.88671875" style="6" customWidth="1"/>
    <col min="2308" max="2308" width="12.44140625" style="6" customWidth="1"/>
    <col min="2309" max="2309" width="9.88671875" style="6" customWidth="1"/>
    <col min="2310" max="2310" width="11.109375" style="6" customWidth="1"/>
    <col min="2311" max="2311" width="11.33203125" style="6" customWidth="1"/>
    <col min="2312" max="2312" width="11.109375" style="6" customWidth="1"/>
    <col min="2313" max="2319" width="9.88671875" style="6" customWidth="1"/>
    <col min="2320" max="2560" width="9" style="6"/>
    <col min="2561" max="2561" width="5.109375" style="6" customWidth="1"/>
    <col min="2562" max="2562" width="26.33203125" style="6" customWidth="1"/>
    <col min="2563" max="2563" width="12.88671875" style="6" customWidth="1"/>
    <col min="2564" max="2564" width="12.44140625" style="6" customWidth="1"/>
    <col min="2565" max="2565" width="9.88671875" style="6" customWidth="1"/>
    <col min="2566" max="2566" width="11.109375" style="6" customWidth="1"/>
    <col min="2567" max="2567" width="11.33203125" style="6" customWidth="1"/>
    <col min="2568" max="2568" width="11.109375" style="6" customWidth="1"/>
    <col min="2569" max="2575" width="9.88671875" style="6" customWidth="1"/>
    <col min="2576" max="2816" width="9" style="6"/>
    <col min="2817" max="2817" width="5.109375" style="6" customWidth="1"/>
    <col min="2818" max="2818" width="26.33203125" style="6" customWidth="1"/>
    <col min="2819" max="2819" width="12.88671875" style="6" customWidth="1"/>
    <col min="2820" max="2820" width="12.44140625" style="6" customWidth="1"/>
    <col min="2821" max="2821" width="9.88671875" style="6" customWidth="1"/>
    <col min="2822" max="2822" width="11.109375" style="6" customWidth="1"/>
    <col min="2823" max="2823" width="11.33203125" style="6" customWidth="1"/>
    <col min="2824" max="2824" width="11.109375" style="6" customWidth="1"/>
    <col min="2825" max="2831" width="9.88671875" style="6" customWidth="1"/>
    <col min="2832" max="3072" width="9" style="6"/>
    <col min="3073" max="3073" width="5.109375" style="6" customWidth="1"/>
    <col min="3074" max="3074" width="26.33203125" style="6" customWidth="1"/>
    <col min="3075" max="3075" width="12.88671875" style="6" customWidth="1"/>
    <col min="3076" max="3076" width="12.44140625" style="6" customWidth="1"/>
    <col min="3077" max="3077" width="9.88671875" style="6" customWidth="1"/>
    <col min="3078" max="3078" width="11.109375" style="6" customWidth="1"/>
    <col min="3079" max="3079" width="11.33203125" style="6" customWidth="1"/>
    <col min="3080" max="3080" width="11.109375" style="6" customWidth="1"/>
    <col min="3081" max="3087" width="9.88671875" style="6" customWidth="1"/>
    <col min="3088" max="3328" width="9" style="6"/>
    <col min="3329" max="3329" width="5.109375" style="6" customWidth="1"/>
    <col min="3330" max="3330" width="26.33203125" style="6" customWidth="1"/>
    <col min="3331" max="3331" width="12.88671875" style="6" customWidth="1"/>
    <col min="3332" max="3332" width="12.44140625" style="6" customWidth="1"/>
    <col min="3333" max="3333" width="9.88671875" style="6" customWidth="1"/>
    <col min="3334" max="3334" width="11.109375" style="6" customWidth="1"/>
    <col min="3335" max="3335" width="11.33203125" style="6" customWidth="1"/>
    <col min="3336" max="3336" width="11.109375" style="6" customWidth="1"/>
    <col min="3337" max="3343" width="9.88671875" style="6" customWidth="1"/>
    <col min="3344" max="3584" width="9" style="6"/>
    <col min="3585" max="3585" width="5.109375" style="6" customWidth="1"/>
    <col min="3586" max="3586" width="26.33203125" style="6" customWidth="1"/>
    <col min="3587" max="3587" width="12.88671875" style="6" customWidth="1"/>
    <col min="3588" max="3588" width="12.44140625" style="6" customWidth="1"/>
    <col min="3589" max="3589" width="9.88671875" style="6" customWidth="1"/>
    <col min="3590" max="3590" width="11.109375" style="6" customWidth="1"/>
    <col min="3591" max="3591" width="11.33203125" style="6" customWidth="1"/>
    <col min="3592" max="3592" width="11.109375" style="6" customWidth="1"/>
    <col min="3593" max="3599" width="9.88671875" style="6" customWidth="1"/>
    <col min="3600" max="3840" width="9" style="6"/>
    <col min="3841" max="3841" width="5.109375" style="6" customWidth="1"/>
    <col min="3842" max="3842" width="26.33203125" style="6" customWidth="1"/>
    <col min="3843" max="3843" width="12.88671875" style="6" customWidth="1"/>
    <col min="3844" max="3844" width="12.44140625" style="6" customWidth="1"/>
    <col min="3845" max="3845" width="9.88671875" style="6" customWidth="1"/>
    <col min="3846" max="3846" width="11.109375" style="6" customWidth="1"/>
    <col min="3847" max="3847" width="11.33203125" style="6" customWidth="1"/>
    <col min="3848" max="3848" width="11.109375" style="6" customWidth="1"/>
    <col min="3849" max="3855" width="9.88671875" style="6" customWidth="1"/>
    <col min="3856" max="4096" width="9" style="6"/>
    <col min="4097" max="4097" width="5.109375" style="6" customWidth="1"/>
    <col min="4098" max="4098" width="26.33203125" style="6" customWidth="1"/>
    <col min="4099" max="4099" width="12.88671875" style="6" customWidth="1"/>
    <col min="4100" max="4100" width="12.44140625" style="6" customWidth="1"/>
    <col min="4101" max="4101" width="9.88671875" style="6" customWidth="1"/>
    <col min="4102" max="4102" width="11.109375" style="6" customWidth="1"/>
    <col min="4103" max="4103" width="11.33203125" style="6" customWidth="1"/>
    <col min="4104" max="4104" width="11.109375" style="6" customWidth="1"/>
    <col min="4105" max="4111" width="9.88671875" style="6" customWidth="1"/>
    <col min="4112" max="4352" width="9" style="6"/>
    <col min="4353" max="4353" width="5.109375" style="6" customWidth="1"/>
    <col min="4354" max="4354" width="26.33203125" style="6" customWidth="1"/>
    <col min="4355" max="4355" width="12.88671875" style="6" customWidth="1"/>
    <col min="4356" max="4356" width="12.44140625" style="6" customWidth="1"/>
    <col min="4357" max="4357" width="9.88671875" style="6" customWidth="1"/>
    <col min="4358" max="4358" width="11.109375" style="6" customWidth="1"/>
    <col min="4359" max="4359" width="11.33203125" style="6" customWidth="1"/>
    <col min="4360" max="4360" width="11.109375" style="6" customWidth="1"/>
    <col min="4361" max="4367" width="9.88671875" style="6" customWidth="1"/>
    <col min="4368" max="4608" width="9" style="6"/>
    <col min="4609" max="4609" width="5.109375" style="6" customWidth="1"/>
    <col min="4610" max="4610" width="26.33203125" style="6" customWidth="1"/>
    <col min="4611" max="4611" width="12.88671875" style="6" customWidth="1"/>
    <col min="4612" max="4612" width="12.44140625" style="6" customWidth="1"/>
    <col min="4613" max="4613" width="9.88671875" style="6" customWidth="1"/>
    <col min="4614" max="4614" width="11.109375" style="6" customWidth="1"/>
    <col min="4615" max="4615" width="11.33203125" style="6" customWidth="1"/>
    <col min="4616" max="4616" width="11.109375" style="6" customWidth="1"/>
    <col min="4617" max="4623" width="9.88671875" style="6" customWidth="1"/>
    <col min="4624" max="4864" width="9" style="6"/>
    <col min="4865" max="4865" width="5.109375" style="6" customWidth="1"/>
    <col min="4866" max="4866" width="26.33203125" style="6" customWidth="1"/>
    <col min="4867" max="4867" width="12.88671875" style="6" customWidth="1"/>
    <col min="4868" max="4868" width="12.44140625" style="6" customWidth="1"/>
    <col min="4869" max="4869" width="9.88671875" style="6" customWidth="1"/>
    <col min="4870" max="4870" width="11.109375" style="6" customWidth="1"/>
    <col min="4871" max="4871" width="11.33203125" style="6" customWidth="1"/>
    <col min="4872" max="4872" width="11.109375" style="6" customWidth="1"/>
    <col min="4873" max="4879" width="9.88671875" style="6" customWidth="1"/>
    <col min="4880" max="5120" width="9" style="6"/>
    <col min="5121" max="5121" width="5.109375" style="6" customWidth="1"/>
    <col min="5122" max="5122" width="26.33203125" style="6" customWidth="1"/>
    <col min="5123" max="5123" width="12.88671875" style="6" customWidth="1"/>
    <col min="5124" max="5124" width="12.44140625" style="6" customWidth="1"/>
    <col min="5125" max="5125" width="9.88671875" style="6" customWidth="1"/>
    <col min="5126" max="5126" width="11.109375" style="6" customWidth="1"/>
    <col min="5127" max="5127" width="11.33203125" style="6" customWidth="1"/>
    <col min="5128" max="5128" width="11.109375" style="6" customWidth="1"/>
    <col min="5129" max="5135" width="9.88671875" style="6" customWidth="1"/>
    <col min="5136" max="5376" width="9" style="6"/>
    <col min="5377" max="5377" width="5.109375" style="6" customWidth="1"/>
    <col min="5378" max="5378" width="26.33203125" style="6" customWidth="1"/>
    <col min="5379" max="5379" width="12.88671875" style="6" customWidth="1"/>
    <col min="5380" max="5380" width="12.44140625" style="6" customWidth="1"/>
    <col min="5381" max="5381" width="9.88671875" style="6" customWidth="1"/>
    <col min="5382" max="5382" width="11.109375" style="6" customWidth="1"/>
    <col min="5383" max="5383" width="11.33203125" style="6" customWidth="1"/>
    <col min="5384" max="5384" width="11.109375" style="6" customWidth="1"/>
    <col min="5385" max="5391" width="9.88671875" style="6" customWidth="1"/>
    <col min="5392" max="5632" width="9" style="6"/>
    <col min="5633" max="5633" width="5.109375" style="6" customWidth="1"/>
    <col min="5634" max="5634" width="26.33203125" style="6" customWidth="1"/>
    <col min="5635" max="5635" width="12.88671875" style="6" customWidth="1"/>
    <col min="5636" max="5636" width="12.44140625" style="6" customWidth="1"/>
    <col min="5637" max="5637" width="9.88671875" style="6" customWidth="1"/>
    <col min="5638" max="5638" width="11.109375" style="6" customWidth="1"/>
    <col min="5639" max="5639" width="11.33203125" style="6" customWidth="1"/>
    <col min="5640" max="5640" width="11.109375" style="6" customWidth="1"/>
    <col min="5641" max="5647" width="9.88671875" style="6" customWidth="1"/>
    <col min="5648" max="5888" width="9" style="6"/>
    <col min="5889" max="5889" width="5.109375" style="6" customWidth="1"/>
    <col min="5890" max="5890" width="26.33203125" style="6" customWidth="1"/>
    <col min="5891" max="5891" width="12.88671875" style="6" customWidth="1"/>
    <col min="5892" max="5892" width="12.44140625" style="6" customWidth="1"/>
    <col min="5893" max="5893" width="9.88671875" style="6" customWidth="1"/>
    <col min="5894" max="5894" width="11.109375" style="6" customWidth="1"/>
    <col min="5895" max="5895" width="11.33203125" style="6" customWidth="1"/>
    <col min="5896" max="5896" width="11.109375" style="6" customWidth="1"/>
    <col min="5897" max="5903" width="9.88671875" style="6" customWidth="1"/>
    <col min="5904" max="6144" width="9" style="6"/>
    <col min="6145" max="6145" width="5.109375" style="6" customWidth="1"/>
    <col min="6146" max="6146" width="26.33203125" style="6" customWidth="1"/>
    <col min="6147" max="6147" width="12.88671875" style="6" customWidth="1"/>
    <col min="6148" max="6148" width="12.44140625" style="6" customWidth="1"/>
    <col min="6149" max="6149" width="9.88671875" style="6" customWidth="1"/>
    <col min="6150" max="6150" width="11.109375" style="6" customWidth="1"/>
    <col min="6151" max="6151" width="11.33203125" style="6" customWidth="1"/>
    <col min="6152" max="6152" width="11.109375" style="6" customWidth="1"/>
    <col min="6153" max="6159" width="9.88671875" style="6" customWidth="1"/>
    <col min="6160" max="6400" width="9" style="6"/>
    <col min="6401" max="6401" width="5.109375" style="6" customWidth="1"/>
    <col min="6402" max="6402" width="26.33203125" style="6" customWidth="1"/>
    <col min="6403" max="6403" width="12.88671875" style="6" customWidth="1"/>
    <col min="6404" max="6404" width="12.44140625" style="6" customWidth="1"/>
    <col min="6405" max="6405" width="9.88671875" style="6" customWidth="1"/>
    <col min="6406" max="6406" width="11.109375" style="6" customWidth="1"/>
    <col min="6407" max="6407" width="11.33203125" style="6" customWidth="1"/>
    <col min="6408" max="6408" width="11.109375" style="6" customWidth="1"/>
    <col min="6409" max="6415" width="9.88671875" style="6" customWidth="1"/>
    <col min="6416" max="6656" width="9" style="6"/>
    <col min="6657" max="6657" width="5.109375" style="6" customWidth="1"/>
    <col min="6658" max="6658" width="26.33203125" style="6" customWidth="1"/>
    <col min="6659" max="6659" width="12.88671875" style="6" customWidth="1"/>
    <col min="6660" max="6660" width="12.44140625" style="6" customWidth="1"/>
    <col min="6661" max="6661" width="9.88671875" style="6" customWidth="1"/>
    <col min="6662" max="6662" width="11.109375" style="6" customWidth="1"/>
    <col min="6663" max="6663" width="11.33203125" style="6" customWidth="1"/>
    <col min="6664" max="6664" width="11.109375" style="6" customWidth="1"/>
    <col min="6665" max="6671" width="9.88671875" style="6" customWidth="1"/>
    <col min="6672" max="6912" width="9" style="6"/>
    <col min="6913" max="6913" width="5.109375" style="6" customWidth="1"/>
    <col min="6914" max="6914" width="26.33203125" style="6" customWidth="1"/>
    <col min="6915" max="6915" width="12.88671875" style="6" customWidth="1"/>
    <col min="6916" max="6916" width="12.44140625" style="6" customWidth="1"/>
    <col min="6917" max="6917" width="9.88671875" style="6" customWidth="1"/>
    <col min="6918" max="6918" width="11.109375" style="6" customWidth="1"/>
    <col min="6919" max="6919" width="11.33203125" style="6" customWidth="1"/>
    <col min="6920" max="6920" width="11.109375" style="6" customWidth="1"/>
    <col min="6921" max="6927" width="9.88671875" style="6" customWidth="1"/>
    <col min="6928" max="7168" width="9" style="6"/>
    <col min="7169" max="7169" width="5.109375" style="6" customWidth="1"/>
    <col min="7170" max="7170" width="26.33203125" style="6" customWidth="1"/>
    <col min="7171" max="7171" width="12.88671875" style="6" customWidth="1"/>
    <col min="7172" max="7172" width="12.44140625" style="6" customWidth="1"/>
    <col min="7173" max="7173" width="9.88671875" style="6" customWidth="1"/>
    <col min="7174" max="7174" width="11.109375" style="6" customWidth="1"/>
    <col min="7175" max="7175" width="11.33203125" style="6" customWidth="1"/>
    <col min="7176" max="7176" width="11.109375" style="6" customWidth="1"/>
    <col min="7177" max="7183" width="9.88671875" style="6" customWidth="1"/>
    <col min="7184" max="7424" width="9" style="6"/>
    <col min="7425" max="7425" width="5.109375" style="6" customWidth="1"/>
    <col min="7426" max="7426" width="26.33203125" style="6" customWidth="1"/>
    <col min="7427" max="7427" width="12.88671875" style="6" customWidth="1"/>
    <col min="7428" max="7428" width="12.44140625" style="6" customWidth="1"/>
    <col min="7429" max="7429" width="9.88671875" style="6" customWidth="1"/>
    <col min="7430" max="7430" width="11.109375" style="6" customWidth="1"/>
    <col min="7431" max="7431" width="11.33203125" style="6" customWidth="1"/>
    <col min="7432" max="7432" width="11.109375" style="6" customWidth="1"/>
    <col min="7433" max="7439" width="9.88671875" style="6" customWidth="1"/>
    <col min="7440" max="7680" width="9" style="6"/>
    <col min="7681" max="7681" width="5.109375" style="6" customWidth="1"/>
    <col min="7682" max="7682" width="26.33203125" style="6" customWidth="1"/>
    <col min="7683" max="7683" width="12.88671875" style="6" customWidth="1"/>
    <col min="7684" max="7684" width="12.44140625" style="6" customWidth="1"/>
    <col min="7685" max="7685" width="9.88671875" style="6" customWidth="1"/>
    <col min="7686" max="7686" width="11.109375" style="6" customWidth="1"/>
    <col min="7687" max="7687" width="11.33203125" style="6" customWidth="1"/>
    <col min="7688" max="7688" width="11.109375" style="6" customWidth="1"/>
    <col min="7689" max="7695" width="9.88671875" style="6" customWidth="1"/>
    <col min="7696" max="7936" width="9" style="6"/>
    <col min="7937" max="7937" width="5.109375" style="6" customWidth="1"/>
    <col min="7938" max="7938" width="26.33203125" style="6" customWidth="1"/>
    <col min="7939" max="7939" width="12.88671875" style="6" customWidth="1"/>
    <col min="7940" max="7940" width="12.44140625" style="6" customWidth="1"/>
    <col min="7941" max="7941" width="9.88671875" style="6" customWidth="1"/>
    <col min="7942" max="7942" width="11.109375" style="6" customWidth="1"/>
    <col min="7943" max="7943" width="11.33203125" style="6" customWidth="1"/>
    <col min="7944" max="7944" width="11.109375" style="6" customWidth="1"/>
    <col min="7945" max="7951" width="9.88671875" style="6" customWidth="1"/>
    <col min="7952" max="8192" width="9" style="6"/>
    <col min="8193" max="8193" width="5.109375" style="6" customWidth="1"/>
    <col min="8194" max="8194" width="26.33203125" style="6" customWidth="1"/>
    <col min="8195" max="8195" width="12.88671875" style="6" customWidth="1"/>
    <col min="8196" max="8196" width="12.44140625" style="6" customWidth="1"/>
    <col min="8197" max="8197" width="9.88671875" style="6" customWidth="1"/>
    <col min="8198" max="8198" width="11.109375" style="6" customWidth="1"/>
    <col min="8199" max="8199" width="11.33203125" style="6" customWidth="1"/>
    <col min="8200" max="8200" width="11.109375" style="6" customWidth="1"/>
    <col min="8201" max="8207" width="9.88671875" style="6" customWidth="1"/>
    <col min="8208" max="8448" width="9" style="6"/>
    <col min="8449" max="8449" width="5.109375" style="6" customWidth="1"/>
    <col min="8450" max="8450" width="26.33203125" style="6" customWidth="1"/>
    <col min="8451" max="8451" width="12.88671875" style="6" customWidth="1"/>
    <col min="8452" max="8452" width="12.44140625" style="6" customWidth="1"/>
    <col min="8453" max="8453" width="9.88671875" style="6" customWidth="1"/>
    <col min="8454" max="8454" width="11.109375" style="6" customWidth="1"/>
    <col min="8455" max="8455" width="11.33203125" style="6" customWidth="1"/>
    <col min="8456" max="8456" width="11.109375" style="6" customWidth="1"/>
    <col min="8457" max="8463" width="9.88671875" style="6" customWidth="1"/>
    <col min="8464" max="8704" width="9" style="6"/>
    <col min="8705" max="8705" width="5.109375" style="6" customWidth="1"/>
    <col min="8706" max="8706" width="26.33203125" style="6" customWidth="1"/>
    <col min="8707" max="8707" width="12.88671875" style="6" customWidth="1"/>
    <col min="8708" max="8708" width="12.44140625" style="6" customWidth="1"/>
    <col min="8709" max="8709" width="9.88671875" style="6" customWidth="1"/>
    <col min="8710" max="8710" width="11.109375" style="6" customWidth="1"/>
    <col min="8711" max="8711" width="11.33203125" style="6" customWidth="1"/>
    <col min="8712" max="8712" width="11.109375" style="6" customWidth="1"/>
    <col min="8713" max="8719" width="9.88671875" style="6" customWidth="1"/>
    <col min="8720" max="8960" width="9" style="6"/>
    <col min="8961" max="8961" width="5.109375" style="6" customWidth="1"/>
    <col min="8962" max="8962" width="26.33203125" style="6" customWidth="1"/>
    <col min="8963" max="8963" width="12.88671875" style="6" customWidth="1"/>
    <col min="8964" max="8964" width="12.44140625" style="6" customWidth="1"/>
    <col min="8965" max="8965" width="9.88671875" style="6" customWidth="1"/>
    <col min="8966" max="8966" width="11.109375" style="6" customWidth="1"/>
    <col min="8967" max="8967" width="11.33203125" style="6" customWidth="1"/>
    <col min="8968" max="8968" width="11.109375" style="6" customWidth="1"/>
    <col min="8969" max="8975" width="9.88671875" style="6" customWidth="1"/>
    <col min="8976" max="9216" width="9" style="6"/>
    <col min="9217" max="9217" width="5.109375" style="6" customWidth="1"/>
    <col min="9218" max="9218" width="26.33203125" style="6" customWidth="1"/>
    <col min="9219" max="9219" width="12.88671875" style="6" customWidth="1"/>
    <col min="9220" max="9220" width="12.44140625" style="6" customWidth="1"/>
    <col min="9221" max="9221" width="9.88671875" style="6" customWidth="1"/>
    <col min="9222" max="9222" width="11.109375" style="6" customWidth="1"/>
    <col min="9223" max="9223" width="11.33203125" style="6" customWidth="1"/>
    <col min="9224" max="9224" width="11.109375" style="6" customWidth="1"/>
    <col min="9225" max="9231" width="9.88671875" style="6" customWidth="1"/>
    <col min="9232" max="9472" width="9" style="6"/>
    <col min="9473" max="9473" width="5.109375" style="6" customWidth="1"/>
    <col min="9474" max="9474" width="26.33203125" style="6" customWidth="1"/>
    <col min="9475" max="9475" width="12.88671875" style="6" customWidth="1"/>
    <col min="9476" max="9476" width="12.44140625" style="6" customWidth="1"/>
    <col min="9477" max="9477" width="9.88671875" style="6" customWidth="1"/>
    <col min="9478" max="9478" width="11.109375" style="6" customWidth="1"/>
    <col min="9479" max="9479" width="11.33203125" style="6" customWidth="1"/>
    <col min="9480" max="9480" width="11.109375" style="6" customWidth="1"/>
    <col min="9481" max="9487" width="9.88671875" style="6" customWidth="1"/>
    <col min="9488" max="9728" width="9" style="6"/>
    <col min="9729" max="9729" width="5.109375" style="6" customWidth="1"/>
    <col min="9730" max="9730" width="26.33203125" style="6" customWidth="1"/>
    <col min="9731" max="9731" width="12.88671875" style="6" customWidth="1"/>
    <col min="9732" max="9732" width="12.44140625" style="6" customWidth="1"/>
    <col min="9733" max="9733" width="9.88671875" style="6" customWidth="1"/>
    <col min="9734" max="9734" width="11.109375" style="6" customWidth="1"/>
    <col min="9735" max="9735" width="11.33203125" style="6" customWidth="1"/>
    <col min="9736" max="9736" width="11.109375" style="6" customWidth="1"/>
    <col min="9737" max="9743" width="9.88671875" style="6" customWidth="1"/>
    <col min="9744" max="9984" width="9" style="6"/>
    <col min="9985" max="9985" width="5.109375" style="6" customWidth="1"/>
    <col min="9986" max="9986" width="26.33203125" style="6" customWidth="1"/>
    <col min="9987" max="9987" width="12.88671875" style="6" customWidth="1"/>
    <col min="9988" max="9988" width="12.44140625" style="6" customWidth="1"/>
    <col min="9989" max="9989" width="9.88671875" style="6" customWidth="1"/>
    <col min="9990" max="9990" width="11.109375" style="6" customWidth="1"/>
    <col min="9991" max="9991" width="11.33203125" style="6" customWidth="1"/>
    <col min="9992" max="9992" width="11.109375" style="6" customWidth="1"/>
    <col min="9993" max="9999" width="9.88671875" style="6" customWidth="1"/>
    <col min="10000" max="10240" width="9" style="6"/>
    <col min="10241" max="10241" width="5.109375" style="6" customWidth="1"/>
    <col min="10242" max="10242" width="26.33203125" style="6" customWidth="1"/>
    <col min="10243" max="10243" width="12.88671875" style="6" customWidth="1"/>
    <col min="10244" max="10244" width="12.44140625" style="6" customWidth="1"/>
    <col min="10245" max="10245" width="9.88671875" style="6" customWidth="1"/>
    <col min="10246" max="10246" width="11.109375" style="6" customWidth="1"/>
    <col min="10247" max="10247" width="11.33203125" style="6" customWidth="1"/>
    <col min="10248" max="10248" width="11.109375" style="6" customWidth="1"/>
    <col min="10249" max="10255" width="9.88671875" style="6" customWidth="1"/>
    <col min="10256" max="10496" width="9" style="6"/>
    <col min="10497" max="10497" width="5.109375" style="6" customWidth="1"/>
    <col min="10498" max="10498" width="26.33203125" style="6" customWidth="1"/>
    <col min="10499" max="10499" width="12.88671875" style="6" customWidth="1"/>
    <col min="10500" max="10500" width="12.44140625" style="6" customWidth="1"/>
    <col min="10501" max="10501" width="9.88671875" style="6" customWidth="1"/>
    <col min="10502" max="10502" width="11.109375" style="6" customWidth="1"/>
    <col min="10503" max="10503" width="11.33203125" style="6" customWidth="1"/>
    <col min="10504" max="10504" width="11.109375" style="6" customWidth="1"/>
    <col min="10505" max="10511" width="9.88671875" style="6" customWidth="1"/>
    <col min="10512" max="10752" width="9" style="6"/>
    <col min="10753" max="10753" width="5.109375" style="6" customWidth="1"/>
    <col min="10754" max="10754" width="26.33203125" style="6" customWidth="1"/>
    <col min="10755" max="10755" width="12.88671875" style="6" customWidth="1"/>
    <col min="10756" max="10756" width="12.44140625" style="6" customWidth="1"/>
    <col min="10757" max="10757" width="9.88671875" style="6" customWidth="1"/>
    <col min="10758" max="10758" width="11.109375" style="6" customWidth="1"/>
    <col min="10759" max="10759" width="11.33203125" style="6" customWidth="1"/>
    <col min="10760" max="10760" width="11.109375" style="6" customWidth="1"/>
    <col min="10761" max="10767" width="9.88671875" style="6" customWidth="1"/>
    <col min="10768" max="11008" width="9" style="6"/>
    <col min="11009" max="11009" width="5.109375" style="6" customWidth="1"/>
    <col min="11010" max="11010" width="26.33203125" style="6" customWidth="1"/>
    <col min="11011" max="11011" width="12.88671875" style="6" customWidth="1"/>
    <col min="11012" max="11012" width="12.44140625" style="6" customWidth="1"/>
    <col min="11013" max="11013" width="9.88671875" style="6" customWidth="1"/>
    <col min="11014" max="11014" width="11.109375" style="6" customWidth="1"/>
    <col min="11015" max="11015" width="11.33203125" style="6" customWidth="1"/>
    <col min="11016" max="11016" width="11.109375" style="6" customWidth="1"/>
    <col min="11017" max="11023" width="9.88671875" style="6" customWidth="1"/>
    <col min="11024" max="11264" width="9" style="6"/>
    <col min="11265" max="11265" width="5.109375" style="6" customWidth="1"/>
    <col min="11266" max="11266" width="26.33203125" style="6" customWidth="1"/>
    <col min="11267" max="11267" width="12.88671875" style="6" customWidth="1"/>
    <col min="11268" max="11268" width="12.44140625" style="6" customWidth="1"/>
    <col min="11269" max="11269" width="9.88671875" style="6" customWidth="1"/>
    <col min="11270" max="11270" width="11.109375" style="6" customWidth="1"/>
    <col min="11271" max="11271" width="11.33203125" style="6" customWidth="1"/>
    <col min="11272" max="11272" width="11.109375" style="6" customWidth="1"/>
    <col min="11273" max="11279" width="9.88671875" style="6" customWidth="1"/>
    <col min="11280" max="11520" width="9" style="6"/>
    <col min="11521" max="11521" width="5.109375" style="6" customWidth="1"/>
    <col min="11522" max="11522" width="26.33203125" style="6" customWidth="1"/>
    <col min="11523" max="11523" width="12.88671875" style="6" customWidth="1"/>
    <col min="11524" max="11524" width="12.44140625" style="6" customWidth="1"/>
    <col min="11525" max="11525" width="9.88671875" style="6" customWidth="1"/>
    <col min="11526" max="11526" width="11.109375" style="6" customWidth="1"/>
    <col min="11527" max="11527" width="11.33203125" style="6" customWidth="1"/>
    <col min="11528" max="11528" width="11.109375" style="6" customWidth="1"/>
    <col min="11529" max="11535" width="9.88671875" style="6" customWidth="1"/>
    <col min="11536" max="11776" width="9" style="6"/>
    <col min="11777" max="11777" width="5.109375" style="6" customWidth="1"/>
    <col min="11778" max="11778" width="26.33203125" style="6" customWidth="1"/>
    <col min="11779" max="11779" width="12.88671875" style="6" customWidth="1"/>
    <col min="11780" max="11780" width="12.44140625" style="6" customWidth="1"/>
    <col min="11781" max="11781" width="9.88671875" style="6" customWidth="1"/>
    <col min="11782" max="11782" width="11.109375" style="6" customWidth="1"/>
    <col min="11783" max="11783" width="11.33203125" style="6" customWidth="1"/>
    <col min="11784" max="11784" width="11.109375" style="6" customWidth="1"/>
    <col min="11785" max="11791" width="9.88671875" style="6" customWidth="1"/>
    <col min="11792" max="12032" width="9" style="6"/>
    <col min="12033" max="12033" width="5.109375" style="6" customWidth="1"/>
    <col min="12034" max="12034" width="26.33203125" style="6" customWidth="1"/>
    <col min="12035" max="12035" width="12.88671875" style="6" customWidth="1"/>
    <col min="12036" max="12036" width="12.44140625" style="6" customWidth="1"/>
    <col min="12037" max="12037" width="9.88671875" style="6" customWidth="1"/>
    <col min="12038" max="12038" width="11.109375" style="6" customWidth="1"/>
    <col min="12039" max="12039" width="11.33203125" style="6" customWidth="1"/>
    <col min="12040" max="12040" width="11.109375" style="6" customWidth="1"/>
    <col min="12041" max="12047" width="9.88671875" style="6" customWidth="1"/>
    <col min="12048" max="12288" width="9" style="6"/>
    <col min="12289" max="12289" width="5.109375" style="6" customWidth="1"/>
    <col min="12290" max="12290" width="26.33203125" style="6" customWidth="1"/>
    <col min="12291" max="12291" width="12.88671875" style="6" customWidth="1"/>
    <col min="12292" max="12292" width="12.44140625" style="6" customWidth="1"/>
    <col min="12293" max="12293" width="9.88671875" style="6" customWidth="1"/>
    <col min="12294" max="12294" width="11.109375" style="6" customWidth="1"/>
    <col min="12295" max="12295" width="11.33203125" style="6" customWidth="1"/>
    <col min="12296" max="12296" width="11.109375" style="6" customWidth="1"/>
    <col min="12297" max="12303" width="9.88671875" style="6" customWidth="1"/>
    <col min="12304" max="12544" width="9" style="6"/>
    <col min="12545" max="12545" width="5.109375" style="6" customWidth="1"/>
    <col min="12546" max="12546" width="26.33203125" style="6" customWidth="1"/>
    <col min="12547" max="12547" width="12.88671875" style="6" customWidth="1"/>
    <col min="12548" max="12548" width="12.44140625" style="6" customWidth="1"/>
    <col min="12549" max="12549" width="9.88671875" style="6" customWidth="1"/>
    <col min="12550" max="12550" width="11.109375" style="6" customWidth="1"/>
    <col min="12551" max="12551" width="11.33203125" style="6" customWidth="1"/>
    <col min="12552" max="12552" width="11.109375" style="6" customWidth="1"/>
    <col min="12553" max="12559" width="9.88671875" style="6" customWidth="1"/>
    <col min="12560" max="12800" width="9" style="6"/>
    <col min="12801" max="12801" width="5.109375" style="6" customWidth="1"/>
    <col min="12802" max="12802" width="26.33203125" style="6" customWidth="1"/>
    <col min="12803" max="12803" width="12.88671875" style="6" customWidth="1"/>
    <col min="12804" max="12804" width="12.44140625" style="6" customWidth="1"/>
    <col min="12805" max="12805" width="9.88671875" style="6" customWidth="1"/>
    <col min="12806" max="12806" width="11.109375" style="6" customWidth="1"/>
    <col min="12807" max="12807" width="11.33203125" style="6" customWidth="1"/>
    <col min="12808" max="12808" width="11.109375" style="6" customWidth="1"/>
    <col min="12809" max="12815" width="9.88671875" style="6" customWidth="1"/>
    <col min="12816" max="13056" width="9" style="6"/>
    <col min="13057" max="13057" width="5.109375" style="6" customWidth="1"/>
    <col min="13058" max="13058" width="26.33203125" style="6" customWidth="1"/>
    <col min="13059" max="13059" width="12.88671875" style="6" customWidth="1"/>
    <col min="13060" max="13060" width="12.44140625" style="6" customWidth="1"/>
    <col min="13061" max="13061" width="9.88671875" style="6" customWidth="1"/>
    <col min="13062" max="13062" width="11.109375" style="6" customWidth="1"/>
    <col min="13063" max="13063" width="11.33203125" style="6" customWidth="1"/>
    <col min="13064" max="13064" width="11.109375" style="6" customWidth="1"/>
    <col min="13065" max="13071" width="9.88671875" style="6" customWidth="1"/>
    <col min="13072" max="13312" width="9" style="6"/>
    <col min="13313" max="13313" width="5.109375" style="6" customWidth="1"/>
    <col min="13314" max="13314" width="26.33203125" style="6" customWidth="1"/>
    <col min="13315" max="13315" width="12.88671875" style="6" customWidth="1"/>
    <col min="13316" max="13316" width="12.44140625" style="6" customWidth="1"/>
    <col min="13317" max="13317" width="9.88671875" style="6" customWidth="1"/>
    <col min="13318" max="13318" width="11.109375" style="6" customWidth="1"/>
    <col min="13319" max="13319" width="11.33203125" style="6" customWidth="1"/>
    <col min="13320" max="13320" width="11.109375" style="6" customWidth="1"/>
    <col min="13321" max="13327" width="9.88671875" style="6" customWidth="1"/>
    <col min="13328" max="13568" width="9" style="6"/>
    <col min="13569" max="13569" width="5.109375" style="6" customWidth="1"/>
    <col min="13570" max="13570" width="26.33203125" style="6" customWidth="1"/>
    <col min="13571" max="13571" width="12.88671875" style="6" customWidth="1"/>
    <col min="13572" max="13572" width="12.44140625" style="6" customWidth="1"/>
    <col min="13573" max="13573" width="9.88671875" style="6" customWidth="1"/>
    <col min="13574" max="13574" width="11.109375" style="6" customWidth="1"/>
    <col min="13575" max="13575" width="11.33203125" style="6" customWidth="1"/>
    <col min="13576" max="13576" width="11.109375" style="6" customWidth="1"/>
    <col min="13577" max="13583" width="9.88671875" style="6" customWidth="1"/>
    <col min="13584" max="13824" width="9" style="6"/>
    <col min="13825" max="13825" width="5.109375" style="6" customWidth="1"/>
    <col min="13826" max="13826" width="26.33203125" style="6" customWidth="1"/>
    <col min="13827" max="13827" width="12.88671875" style="6" customWidth="1"/>
    <col min="13828" max="13828" width="12.44140625" style="6" customWidth="1"/>
    <col min="13829" max="13829" width="9.88671875" style="6" customWidth="1"/>
    <col min="13830" max="13830" width="11.109375" style="6" customWidth="1"/>
    <col min="13831" max="13831" width="11.33203125" style="6" customWidth="1"/>
    <col min="13832" max="13832" width="11.109375" style="6" customWidth="1"/>
    <col min="13833" max="13839" width="9.88671875" style="6" customWidth="1"/>
    <col min="13840" max="14080" width="9" style="6"/>
    <col min="14081" max="14081" width="5.109375" style="6" customWidth="1"/>
    <col min="14082" max="14082" width="26.33203125" style="6" customWidth="1"/>
    <col min="14083" max="14083" width="12.88671875" style="6" customWidth="1"/>
    <col min="14084" max="14084" width="12.44140625" style="6" customWidth="1"/>
    <col min="14085" max="14085" width="9.88671875" style="6" customWidth="1"/>
    <col min="14086" max="14086" width="11.109375" style="6" customWidth="1"/>
    <col min="14087" max="14087" width="11.33203125" style="6" customWidth="1"/>
    <col min="14088" max="14088" width="11.109375" style="6" customWidth="1"/>
    <col min="14089" max="14095" width="9.88671875" style="6" customWidth="1"/>
    <col min="14096" max="14336" width="9" style="6"/>
    <col min="14337" max="14337" width="5.109375" style="6" customWidth="1"/>
    <col min="14338" max="14338" width="26.33203125" style="6" customWidth="1"/>
    <col min="14339" max="14339" width="12.88671875" style="6" customWidth="1"/>
    <col min="14340" max="14340" width="12.44140625" style="6" customWidth="1"/>
    <col min="14341" max="14341" width="9.88671875" style="6" customWidth="1"/>
    <col min="14342" max="14342" width="11.109375" style="6" customWidth="1"/>
    <col min="14343" max="14343" width="11.33203125" style="6" customWidth="1"/>
    <col min="14344" max="14344" width="11.109375" style="6" customWidth="1"/>
    <col min="14345" max="14351" width="9.88671875" style="6" customWidth="1"/>
    <col min="14352" max="14592" width="9" style="6"/>
    <col min="14593" max="14593" width="5.109375" style="6" customWidth="1"/>
    <col min="14594" max="14594" width="26.33203125" style="6" customWidth="1"/>
    <col min="14595" max="14595" width="12.88671875" style="6" customWidth="1"/>
    <col min="14596" max="14596" width="12.44140625" style="6" customWidth="1"/>
    <col min="14597" max="14597" width="9.88671875" style="6" customWidth="1"/>
    <col min="14598" max="14598" width="11.109375" style="6" customWidth="1"/>
    <col min="14599" max="14599" width="11.33203125" style="6" customWidth="1"/>
    <col min="14600" max="14600" width="11.109375" style="6" customWidth="1"/>
    <col min="14601" max="14607" width="9.88671875" style="6" customWidth="1"/>
    <col min="14608" max="14848" width="9" style="6"/>
    <col min="14849" max="14849" width="5.109375" style="6" customWidth="1"/>
    <col min="14850" max="14850" width="26.33203125" style="6" customWidth="1"/>
    <col min="14851" max="14851" width="12.88671875" style="6" customWidth="1"/>
    <col min="14852" max="14852" width="12.44140625" style="6" customWidth="1"/>
    <col min="14853" max="14853" width="9.88671875" style="6" customWidth="1"/>
    <col min="14854" max="14854" width="11.109375" style="6" customWidth="1"/>
    <col min="14855" max="14855" width="11.33203125" style="6" customWidth="1"/>
    <col min="14856" max="14856" width="11.109375" style="6" customWidth="1"/>
    <col min="14857" max="14863" width="9.88671875" style="6" customWidth="1"/>
    <col min="14864" max="15104" width="9" style="6"/>
    <col min="15105" max="15105" width="5.109375" style="6" customWidth="1"/>
    <col min="15106" max="15106" width="26.33203125" style="6" customWidth="1"/>
    <col min="15107" max="15107" width="12.88671875" style="6" customWidth="1"/>
    <col min="15108" max="15108" width="12.44140625" style="6" customWidth="1"/>
    <col min="15109" max="15109" width="9.88671875" style="6" customWidth="1"/>
    <col min="15110" max="15110" width="11.109375" style="6" customWidth="1"/>
    <col min="15111" max="15111" width="11.33203125" style="6" customWidth="1"/>
    <col min="15112" max="15112" width="11.109375" style="6" customWidth="1"/>
    <col min="15113" max="15119" width="9.88671875" style="6" customWidth="1"/>
    <col min="15120" max="15360" width="9" style="6"/>
    <col min="15361" max="15361" width="5.109375" style="6" customWidth="1"/>
    <col min="15362" max="15362" width="26.33203125" style="6" customWidth="1"/>
    <col min="15363" max="15363" width="12.88671875" style="6" customWidth="1"/>
    <col min="15364" max="15364" width="12.44140625" style="6" customWidth="1"/>
    <col min="15365" max="15365" width="9.88671875" style="6" customWidth="1"/>
    <col min="15366" max="15366" width="11.109375" style="6" customWidth="1"/>
    <col min="15367" max="15367" width="11.33203125" style="6" customWidth="1"/>
    <col min="15368" max="15368" width="11.109375" style="6" customWidth="1"/>
    <col min="15369" max="15375" width="9.88671875" style="6" customWidth="1"/>
    <col min="15376" max="15616" width="9" style="6"/>
    <col min="15617" max="15617" width="5.109375" style="6" customWidth="1"/>
    <col min="15618" max="15618" width="26.33203125" style="6" customWidth="1"/>
    <col min="15619" max="15619" width="12.88671875" style="6" customWidth="1"/>
    <col min="15620" max="15620" width="12.44140625" style="6" customWidth="1"/>
    <col min="15621" max="15621" width="9.88671875" style="6" customWidth="1"/>
    <col min="15622" max="15622" width="11.109375" style="6" customWidth="1"/>
    <col min="15623" max="15623" width="11.33203125" style="6" customWidth="1"/>
    <col min="15624" max="15624" width="11.109375" style="6" customWidth="1"/>
    <col min="15625" max="15631" width="9.88671875" style="6" customWidth="1"/>
    <col min="15632" max="15872" width="9" style="6"/>
    <col min="15873" max="15873" width="5.109375" style="6" customWidth="1"/>
    <col min="15874" max="15874" width="26.33203125" style="6" customWidth="1"/>
    <col min="15875" max="15875" width="12.88671875" style="6" customWidth="1"/>
    <col min="15876" max="15876" width="12.44140625" style="6" customWidth="1"/>
    <col min="15877" max="15877" width="9.88671875" style="6" customWidth="1"/>
    <col min="15878" max="15878" width="11.109375" style="6" customWidth="1"/>
    <col min="15879" max="15879" width="11.33203125" style="6" customWidth="1"/>
    <col min="15880" max="15880" width="11.109375" style="6" customWidth="1"/>
    <col min="15881" max="15887" width="9.88671875" style="6" customWidth="1"/>
    <col min="15888" max="16128" width="9" style="6"/>
    <col min="16129" max="16129" width="5.109375" style="6" customWidth="1"/>
    <col min="16130" max="16130" width="26.33203125" style="6" customWidth="1"/>
    <col min="16131" max="16131" width="12.88671875" style="6" customWidth="1"/>
    <col min="16132" max="16132" width="12.44140625" style="6" customWidth="1"/>
    <col min="16133" max="16133" width="9.88671875" style="6" customWidth="1"/>
    <col min="16134" max="16134" width="11.109375" style="6" customWidth="1"/>
    <col min="16135" max="16135" width="11.33203125" style="6" customWidth="1"/>
    <col min="16136" max="16136" width="11.109375" style="6" customWidth="1"/>
    <col min="16137" max="16143" width="9.88671875" style="6" customWidth="1"/>
    <col min="16144" max="16384" width="9" style="6"/>
  </cols>
  <sheetData>
    <row r="1" spans="1:15" ht="21" customHeight="1">
      <c r="A1" s="4"/>
      <c r="B1" s="4"/>
      <c r="C1" s="5"/>
      <c r="D1" s="5"/>
      <c r="E1" s="5"/>
      <c r="F1" s="5"/>
      <c r="G1" s="5"/>
      <c r="H1" s="5"/>
      <c r="I1" s="5"/>
      <c r="J1" s="5"/>
      <c r="K1" s="5"/>
      <c r="L1" s="820" t="s">
        <v>595</v>
      </c>
      <c r="M1" s="820"/>
      <c r="N1" s="820"/>
      <c r="O1" s="820"/>
    </row>
    <row r="2" spans="1:15" ht="21" customHeight="1">
      <c r="A2" s="844" t="s">
        <v>631</v>
      </c>
      <c r="B2" s="844"/>
      <c r="C2" s="844"/>
      <c r="D2" s="844"/>
      <c r="E2" s="844"/>
      <c r="F2" s="844"/>
      <c r="G2" s="844"/>
      <c r="H2" s="844"/>
      <c r="I2" s="844"/>
      <c r="J2" s="844"/>
      <c r="K2" s="844"/>
      <c r="L2" s="844"/>
      <c r="M2" s="844"/>
      <c r="N2" s="844"/>
      <c r="O2" s="844"/>
    </row>
    <row r="3" spans="1:15" ht="21" customHeight="1">
      <c r="A3" s="845" t="s">
        <v>632</v>
      </c>
      <c r="B3" s="845"/>
      <c r="C3" s="845"/>
      <c r="D3" s="845"/>
      <c r="E3" s="845"/>
      <c r="F3" s="845"/>
      <c r="G3" s="845"/>
      <c r="H3" s="845"/>
      <c r="I3" s="845"/>
      <c r="J3" s="845"/>
      <c r="K3" s="845"/>
      <c r="L3" s="845"/>
      <c r="M3" s="845"/>
      <c r="N3" s="845"/>
      <c r="O3" s="845"/>
    </row>
    <row r="4" spans="1:15" ht="19.5" customHeight="1">
      <c r="A4" s="346"/>
      <c r="B4" s="346"/>
      <c r="C4" s="10"/>
      <c r="D4" s="10"/>
      <c r="E4" s="10"/>
      <c r="F4" s="10"/>
      <c r="G4" s="10"/>
      <c r="H4" s="10"/>
      <c r="I4" s="10"/>
      <c r="J4" s="10"/>
      <c r="K4" s="10"/>
      <c r="L4" s="10"/>
      <c r="M4" s="13"/>
      <c r="N4" s="13"/>
      <c r="O4" s="345" t="s">
        <v>0</v>
      </c>
    </row>
    <row r="5" spans="1:15" s="11" customFormat="1" ht="23.25" customHeight="1">
      <c r="A5" s="831" t="s">
        <v>78</v>
      </c>
      <c r="B5" s="831" t="s">
        <v>596</v>
      </c>
      <c r="C5" s="831" t="s">
        <v>412</v>
      </c>
      <c r="D5" s="831"/>
      <c r="E5" s="831"/>
      <c r="F5" s="831"/>
      <c r="G5" s="846" t="s">
        <v>463</v>
      </c>
      <c r="H5" s="847"/>
      <c r="I5" s="847"/>
      <c r="J5" s="847"/>
      <c r="K5" s="848"/>
      <c r="L5" s="831" t="s">
        <v>26</v>
      </c>
      <c r="M5" s="831"/>
      <c r="N5" s="831"/>
      <c r="O5" s="831"/>
    </row>
    <row r="6" spans="1:15" s="11" customFormat="1" ht="23.25" customHeight="1">
      <c r="A6" s="831"/>
      <c r="B6" s="831"/>
      <c r="C6" s="831" t="s">
        <v>72</v>
      </c>
      <c r="D6" s="831" t="s">
        <v>27</v>
      </c>
      <c r="E6" s="831"/>
      <c r="F6" s="831"/>
      <c r="G6" s="831" t="s">
        <v>72</v>
      </c>
      <c r="H6" s="846" t="s">
        <v>27</v>
      </c>
      <c r="I6" s="847"/>
      <c r="J6" s="847"/>
      <c r="K6" s="848"/>
      <c r="L6" s="831" t="s">
        <v>72</v>
      </c>
      <c r="M6" s="831" t="s">
        <v>27</v>
      </c>
      <c r="N6" s="831"/>
      <c r="O6" s="831"/>
    </row>
    <row r="7" spans="1:15" s="11" customFormat="1" ht="23.25" customHeight="1">
      <c r="A7" s="831"/>
      <c r="B7" s="831"/>
      <c r="C7" s="831"/>
      <c r="D7" s="824" t="s">
        <v>113</v>
      </c>
      <c r="E7" s="824" t="s">
        <v>114</v>
      </c>
      <c r="F7" s="824" t="s">
        <v>597</v>
      </c>
      <c r="G7" s="831"/>
      <c r="H7" s="824" t="s">
        <v>113</v>
      </c>
      <c r="I7" s="824" t="s">
        <v>114</v>
      </c>
      <c r="J7" s="824" t="s">
        <v>597</v>
      </c>
      <c r="K7" s="849" t="s">
        <v>550</v>
      </c>
      <c r="L7" s="831"/>
      <c r="M7" s="824" t="s">
        <v>113</v>
      </c>
      <c r="N7" s="824" t="s">
        <v>114</v>
      </c>
      <c r="O7" s="824" t="s">
        <v>597</v>
      </c>
    </row>
    <row r="8" spans="1:15" s="11" customFormat="1" ht="17.25" customHeight="1">
      <c r="A8" s="831"/>
      <c r="B8" s="831"/>
      <c r="C8" s="831"/>
      <c r="D8" s="824"/>
      <c r="E8" s="824"/>
      <c r="F8" s="824"/>
      <c r="G8" s="831"/>
      <c r="H8" s="824"/>
      <c r="I8" s="824"/>
      <c r="J8" s="824"/>
      <c r="K8" s="850"/>
      <c r="L8" s="831"/>
      <c r="M8" s="824"/>
      <c r="N8" s="824"/>
      <c r="O8" s="824"/>
    </row>
    <row r="9" spans="1:15" s="11" customFormat="1" ht="9" customHeight="1">
      <c r="A9" s="831"/>
      <c r="B9" s="831"/>
      <c r="C9" s="831"/>
      <c r="D9" s="824"/>
      <c r="E9" s="824"/>
      <c r="F9" s="824"/>
      <c r="G9" s="831"/>
      <c r="H9" s="824"/>
      <c r="I9" s="824"/>
      <c r="J9" s="824"/>
      <c r="K9" s="850"/>
      <c r="L9" s="831"/>
      <c r="M9" s="824"/>
      <c r="N9" s="824"/>
      <c r="O9" s="824"/>
    </row>
    <row r="10" spans="1:15" s="11" customFormat="1" ht="2.25" customHeight="1">
      <c r="A10" s="831"/>
      <c r="B10" s="831"/>
      <c r="C10" s="831"/>
      <c r="D10" s="824"/>
      <c r="E10" s="824"/>
      <c r="F10" s="824"/>
      <c r="G10" s="831"/>
      <c r="H10" s="824"/>
      <c r="I10" s="824"/>
      <c r="J10" s="824"/>
      <c r="K10" s="850"/>
      <c r="L10" s="831"/>
      <c r="M10" s="824"/>
      <c r="N10" s="824"/>
      <c r="O10" s="824"/>
    </row>
    <row r="11" spans="1:15" s="11" customFormat="1" ht="23.25" customHeight="1">
      <c r="A11" s="831"/>
      <c r="B11" s="831"/>
      <c r="C11" s="831"/>
      <c r="D11" s="824"/>
      <c r="E11" s="824"/>
      <c r="F11" s="824"/>
      <c r="G11" s="831"/>
      <c r="H11" s="824"/>
      <c r="I11" s="824"/>
      <c r="J11" s="824"/>
      <c r="K11" s="836"/>
      <c r="L11" s="831"/>
      <c r="M11" s="824"/>
      <c r="N11" s="824"/>
      <c r="O11" s="824"/>
    </row>
    <row r="12" spans="1:15" s="2" customFormat="1" ht="17.25" customHeight="1">
      <c r="A12" s="1" t="s">
        <v>4</v>
      </c>
      <c r="B12" s="1" t="s">
        <v>5</v>
      </c>
      <c r="C12" s="1">
        <v>1</v>
      </c>
      <c r="D12" s="1">
        <f t="shared" ref="D12:J12" si="0">C12+1</f>
        <v>2</v>
      </c>
      <c r="E12" s="1">
        <f t="shared" si="0"/>
        <v>3</v>
      </c>
      <c r="F12" s="1">
        <f t="shared" si="0"/>
        <v>4</v>
      </c>
      <c r="G12" s="1">
        <f t="shared" si="0"/>
        <v>5</v>
      </c>
      <c r="H12" s="1">
        <f t="shared" si="0"/>
        <v>6</v>
      </c>
      <c r="I12" s="1">
        <f t="shared" si="0"/>
        <v>7</v>
      </c>
      <c r="J12" s="1">
        <f t="shared" si="0"/>
        <v>8</v>
      </c>
      <c r="K12" s="1">
        <v>9</v>
      </c>
      <c r="L12" s="500" t="s">
        <v>598</v>
      </c>
      <c r="M12" s="500" t="s">
        <v>599</v>
      </c>
      <c r="N12" s="500" t="s">
        <v>600</v>
      </c>
      <c r="O12" s="500" t="s">
        <v>601</v>
      </c>
    </row>
    <row r="13" spans="1:15" s="277" customFormat="1" ht="31.5" customHeight="1">
      <c r="A13" s="15"/>
      <c r="B13" s="15" t="s">
        <v>602</v>
      </c>
      <c r="C13" s="501">
        <f t="shared" ref="C13:K13" si="1">SUM(C14:C25)</f>
        <v>28130</v>
      </c>
      <c r="D13" s="501">
        <f t="shared" si="1"/>
        <v>28130</v>
      </c>
      <c r="E13" s="501">
        <f t="shared" si="1"/>
        <v>0</v>
      </c>
      <c r="F13" s="501">
        <f t="shared" si="1"/>
        <v>0</v>
      </c>
      <c r="G13" s="502">
        <f t="shared" si="1"/>
        <v>10272</v>
      </c>
      <c r="H13" s="502">
        <f t="shared" si="1"/>
        <v>10272</v>
      </c>
      <c r="I13" s="502">
        <f t="shared" si="1"/>
        <v>0</v>
      </c>
      <c r="J13" s="502">
        <f t="shared" si="1"/>
        <v>0</v>
      </c>
      <c r="K13" s="502">
        <f t="shared" si="1"/>
        <v>0</v>
      </c>
      <c r="L13" s="503">
        <f>G13/C13</f>
        <v>0.36516174902239601</v>
      </c>
      <c r="M13" s="503">
        <f>H13/D13</f>
        <v>0.36516174902239601</v>
      </c>
      <c r="N13" s="503"/>
      <c r="O13" s="503"/>
    </row>
    <row r="14" spans="1:15" s="10" customFormat="1" ht="31.5" customHeight="1">
      <c r="A14" s="21">
        <v>1</v>
      </c>
      <c r="B14" s="22" t="s">
        <v>101</v>
      </c>
      <c r="C14" s="504">
        <f>SUM(D14:F14)</f>
        <v>12135</v>
      </c>
      <c r="D14" s="504">
        <v>12135</v>
      </c>
      <c r="E14" s="504"/>
      <c r="F14" s="504"/>
      <c r="G14" s="20">
        <f>H14+I14+J14+K14</f>
        <v>4172</v>
      </c>
      <c r="H14" s="20">
        <f>'PL21'!D17</f>
        <v>4172</v>
      </c>
      <c r="I14" s="20"/>
      <c r="J14" s="20"/>
      <c r="K14" s="20"/>
      <c r="L14" s="191">
        <f t="shared" ref="L14:M25" si="2">G14/C14</f>
        <v>0.34379892871858259</v>
      </c>
      <c r="M14" s="191">
        <f t="shared" si="2"/>
        <v>0.34379892871858259</v>
      </c>
      <c r="N14" s="191"/>
      <c r="O14" s="191"/>
    </row>
    <row r="15" spans="1:15" s="10" customFormat="1" ht="31.5" customHeight="1">
      <c r="A15" s="21">
        <v>2</v>
      </c>
      <c r="B15" s="22" t="s">
        <v>102</v>
      </c>
      <c r="C15" s="504">
        <f t="shared" ref="C15:C25" si="3">SUM(D15:F15)</f>
        <v>4861</v>
      </c>
      <c r="D15" s="504">
        <v>4861</v>
      </c>
      <c r="E15" s="504"/>
      <c r="F15" s="504"/>
      <c r="G15" s="20">
        <f>H15+I15+J15+K15</f>
        <v>2867</v>
      </c>
      <c r="H15" s="20">
        <f>'PL21'!D18</f>
        <v>2867</v>
      </c>
      <c r="I15" s="20"/>
      <c r="J15" s="20"/>
      <c r="K15" s="20"/>
      <c r="L15" s="191">
        <f t="shared" si="2"/>
        <v>0.58979633820201605</v>
      </c>
      <c r="M15" s="191">
        <f t="shared" si="2"/>
        <v>0.58979633820201605</v>
      </c>
      <c r="N15" s="191"/>
      <c r="O15" s="191"/>
    </row>
    <row r="16" spans="1:15" s="10" customFormat="1" ht="31.5" customHeight="1">
      <c r="A16" s="21">
        <v>3</v>
      </c>
      <c r="B16" s="22" t="s">
        <v>103</v>
      </c>
      <c r="C16" s="504">
        <f t="shared" si="3"/>
        <v>720</v>
      </c>
      <c r="D16" s="504">
        <v>720</v>
      </c>
      <c r="E16" s="504"/>
      <c r="F16" s="504"/>
      <c r="G16" s="20">
        <f t="shared" ref="G16:G25" si="4">H16+I16+J16+K16</f>
        <v>380</v>
      </c>
      <c r="H16" s="20">
        <f>'PL21'!D19</f>
        <v>380</v>
      </c>
      <c r="I16" s="20"/>
      <c r="J16" s="20"/>
      <c r="K16" s="20"/>
      <c r="L16" s="191">
        <f t="shared" si="2"/>
        <v>0.52777777777777779</v>
      </c>
      <c r="M16" s="191">
        <f t="shared" si="2"/>
        <v>0.52777777777777779</v>
      </c>
      <c r="N16" s="191"/>
      <c r="O16" s="191"/>
    </row>
    <row r="17" spans="1:15" s="10" customFormat="1" ht="31.5" customHeight="1">
      <c r="A17" s="21">
        <v>4</v>
      </c>
      <c r="B17" s="22" t="s">
        <v>104</v>
      </c>
      <c r="C17" s="504">
        <f t="shared" si="3"/>
        <v>1264</v>
      </c>
      <c r="D17" s="504">
        <v>1264</v>
      </c>
      <c r="E17" s="504"/>
      <c r="F17" s="504"/>
      <c r="G17" s="20">
        <f t="shared" si="4"/>
        <v>820</v>
      </c>
      <c r="H17" s="20">
        <f>'PL21'!D20</f>
        <v>820</v>
      </c>
      <c r="I17" s="20"/>
      <c r="J17" s="20"/>
      <c r="K17" s="20"/>
      <c r="L17" s="191">
        <f t="shared" si="2"/>
        <v>0.64873417721518989</v>
      </c>
      <c r="M17" s="191">
        <f t="shared" si="2"/>
        <v>0.64873417721518989</v>
      </c>
      <c r="N17" s="191"/>
      <c r="O17" s="191"/>
    </row>
    <row r="18" spans="1:15" s="10" customFormat="1" ht="31.5" customHeight="1">
      <c r="A18" s="21">
        <v>5</v>
      </c>
      <c r="B18" s="22" t="s">
        <v>105</v>
      </c>
      <c r="C18" s="504">
        <f t="shared" si="3"/>
        <v>410</v>
      </c>
      <c r="D18" s="504">
        <v>410</v>
      </c>
      <c r="E18" s="504"/>
      <c r="F18" s="504"/>
      <c r="G18" s="20">
        <f t="shared" ref="G18:G19" si="5">H18+I18+J18+K18</f>
        <v>243</v>
      </c>
      <c r="H18" s="20">
        <f>'PL21'!D21</f>
        <v>243</v>
      </c>
      <c r="I18" s="20"/>
      <c r="J18" s="20"/>
      <c r="K18" s="20"/>
      <c r="L18" s="191">
        <f t="shared" ref="L18:L19" si="6">G18/C18</f>
        <v>0.59268292682926826</v>
      </c>
      <c r="M18" s="191">
        <f t="shared" ref="M18:M19" si="7">H18/D18</f>
        <v>0.59268292682926826</v>
      </c>
      <c r="N18" s="191"/>
      <c r="O18" s="191"/>
    </row>
    <row r="19" spans="1:15" s="10" customFormat="1" ht="31.5" customHeight="1">
      <c r="A19" s="21">
        <v>6</v>
      </c>
      <c r="B19" s="22" t="s">
        <v>109</v>
      </c>
      <c r="C19" s="504">
        <f t="shared" si="3"/>
        <v>2570</v>
      </c>
      <c r="D19" s="504">
        <v>2570</v>
      </c>
      <c r="E19" s="504"/>
      <c r="F19" s="504"/>
      <c r="G19" s="20">
        <f t="shared" si="5"/>
        <v>134</v>
      </c>
      <c r="H19" s="20">
        <f>'PL21'!D22</f>
        <v>134</v>
      </c>
      <c r="I19" s="20"/>
      <c r="J19" s="20"/>
      <c r="K19" s="20"/>
      <c r="L19" s="191">
        <f t="shared" si="6"/>
        <v>5.2140077821011675E-2</v>
      </c>
      <c r="M19" s="191">
        <f t="shared" si="7"/>
        <v>5.2140077821011675E-2</v>
      </c>
      <c r="N19" s="191"/>
      <c r="O19" s="191"/>
    </row>
    <row r="20" spans="1:15" s="10" customFormat="1" ht="31.5" customHeight="1">
      <c r="A20" s="21">
        <v>7</v>
      </c>
      <c r="B20" s="22" t="s">
        <v>110</v>
      </c>
      <c r="C20" s="504">
        <f t="shared" si="3"/>
        <v>125</v>
      </c>
      <c r="D20" s="504">
        <v>125</v>
      </c>
      <c r="E20" s="504"/>
      <c r="F20" s="504"/>
      <c r="G20" s="20">
        <f t="shared" si="4"/>
        <v>51</v>
      </c>
      <c r="H20" s="20">
        <f>'PL21'!D23</f>
        <v>51</v>
      </c>
      <c r="I20" s="20"/>
      <c r="J20" s="20"/>
      <c r="K20" s="20"/>
      <c r="L20" s="191">
        <f t="shared" si="2"/>
        <v>0.40799999999999997</v>
      </c>
      <c r="M20" s="191">
        <f t="shared" si="2"/>
        <v>0.40799999999999997</v>
      </c>
      <c r="N20" s="191"/>
      <c r="O20" s="191"/>
    </row>
    <row r="21" spans="1:15" s="10" customFormat="1" ht="31.5" customHeight="1">
      <c r="A21" s="21">
        <v>8</v>
      </c>
      <c r="B21" s="22" t="s">
        <v>106</v>
      </c>
      <c r="C21" s="504">
        <f t="shared" si="3"/>
        <v>4450</v>
      </c>
      <c r="D21" s="504">
        <v>4450</v>
      </c>
      <c r="E21" s="504"/>
      <c r="F21" s="504"/>
      <c r="G21" s="20">
        <f t="shared" si="4"/>
        <v>1300</v>
      </c>
      <c r="H21" s="20">
        <f>'PL21'!D24</f>
        <v>1300</v>
      </c>
      <c r="I21" s="20"/>
      <c r="J21" s="20"/>
      <c r="K21" s="20"/>
      <c r="L21" s="191">
        <f t="shared" si="2"/>
        <v>0.29213483146067415</v>
      </c>
      <c r="M21" s="191">
        <f t="shared" si="2"/>
        <v>0.29213483146067415</v>
      </c>
      <c r="N21" s="191"/>
      <c r="O21" s="191"/>
    </row>
    <row r="22" spans="1:15" s="10" customFormat="1" ht="31.5" customHeight="1">
      <c r="A22" s="21">
        <v>9</v>
      </c>
      <c r="B22" s="22" t="s">
        <v>108</v>
      </c>
      <c r="C22" s="504">
        <f t="shared" si="3"/>
        <v>75</v>
      </c>
      <c r="D22" s="504">
        <v>75</v>
      </c>
      <c r="E22" s="504"/>
      <c r="F22" s="504"/>
      <c r="G22" s="20">
        <f t="shared" si="4"/>
        <v>20</v>
      </c>
      <c r="H22" s="20">
        <f>'PL21'!D25</f>
        <v>20</v>
      </c>
      <c r="I22" s="20"/>
      <c r="J22" s="20"/>
      <c r="K22" s="20"/>
      <c r="L22" s="191">
        <f t="shared" si="2"/>
        <v>0.26666666666666666</v>
      </c>
      <c r="M22" s="191">
        <f t="shared" si="2"/>
        <v>0.26666666666666666</v>
      </c>
      <c r="N22" s="191"/>
      <c r="O22" s="191"/>
    </row>
    <row r="23" spans="1:15" s="10" customFormat="1" ht="31.5" customHeight="1">
      <c r="A23" s="21">
        <v>10</v>
      </c>
      <c r="B23" s="22" t="s">
        <v>107</v>
      </c>
      <c r="C23" s="504">
        <f t="shared" si="3"/>
        <v>1430</v>
      </c>
      <c r="D23" s="504">
        <v>1430</v>
      </c>
      <c r="E23" s="504"/>
      <c r="F23" s="504"/>
      <c r="G23" s="20">
        <f t="shared" si="4"/>
        <v>255</v>
      </c>
      <c r="H23" s="20">
        <f>'PL21'!D26</f>
        <v>255</v>
      </c>
      <c r="I23" s="20"/>
      <c r="J23" s="20"/>
      <c r="K23" s="20"/>
      <c r="L23" s="191">
        <f t="shared" si="2"/>
        <v>0.17832167832167833</v>
      </c>
      <c r="M23" s="191">
        <f t="shared" si="2"/>
        <v>0.17832167832167833</v>
      </c>
      <c r="N23" s="191"/>
      <c r="O23" s="191"/>
    </row>
    <row r="24" spans="1:15" s="10" customFormat="1" ht="31.5" customHeight="1">
      <c r="A24" s="21">
        <v>11</v>
      </c>
      <c r="B24" s="22" t="s">
        <v>111</v>
      </c>
      <c r="C24" s="504">
        <f t="shared" si="3"/>
        <v>45</v>
      </c>
      <c r="D24" s="504">
        <v>45</v>
      </c>
      <c r="E24" s="504"/>
      <c r="F24" s="504"/>
      <c r="G24" s="20">
        <f t="shared" si="4"/>
        <v>17</v>
      </c>
      <c r="H24" s="20">
        <f>'PL21'!D27</f>
        <v>17</v>
      </c>
      <c r="I24" s="20"/>
      <c r="J24" s="20"/>
      <c r="K24" s="20"/>
      <c r="L24" s="191">
        <f t="shared" si="2"/>
        <v>0.37777777777777777</v>
      </c>
      <c r="M24" s="191">
        <f t="shared" si="2"/>
        <v>0.37777777777777777</v>
      </c>
      <c r="N24" s="191"/>
      <c r="O24" s="191"/>
    </row>
    <row r="25" spans="1:15" s="10" customFormat="1" ht="31.5" customHeight="1">
      <c r="A25" s="21">
        <v>12</v>
      </c>
      <c r="B25" s="22" t="s">
        <v>112</v>
      </c>
      <c r="C25" s="504">
        <f t="shared" si="3"/>
        <v>45</v>
      </c>
      <c r="D25" s="504">
        <v>45</v>
      </c>
      <c r="E25" s="504"/>
      <c r="F25" s="504"/>
      <c r="G25" s="20">
        <f t="shared" si="4"/>
        <v>13</v>
      </c>
      <c r="H25" s="20">
        <f>'PL21'!D28</f>
        <v>13</v>
      </c>
      <c r="I25" s="20"/>
      <c r="J25" s="20"/>
      <c r="K25" s="20"/>
      <c r="L25" s="191">
        <f t="shared" si="2"/>
        <v>0.28888888888888886</v>
      </c>
      <c r="M25" s="191">
        <f t="shared" si="2"/>
        <v>0.28888888888888886</v>
      </c>
      <c r="N25" s="191"/>
      <c r="O25" s="191"/>
    </row>
    <row r="26" spans="1:15" ht="15.95" customHeight="1">
      <c r="A26" s="26"/>
      <c r="B26" s="26"/>
      <c r="C26" s="26"/>
      <c r="D26" s="26"/>
      <c r="E26" s="26"/>
      <c r="F26" s="26"/>
      <c r="G26" s="26"/>
      <c r="H26" s="26"/>
      <c r="I26" s="26"/>
      <c r="J26" s="26"/>
      <c r="K26" s="26"/>
      <c r="L26" s="26"/>
      <c r="M26" s="26"/>
      <c r="N26" s="26"/>
      <c r="O26" s="26"/>
    </row>
    <row r="27" spans="1:15" ht="30" customHeight="1">
      <c r="A27" s="12" t="s">
        <v>603</v>
      </c>
      <c r="B27" s="29"/>
      <c r="C27" s="10"/>
      <c r="D27" s="10"/>
      <c r="E27" s="10"/>
      <c r="F27" s="10"/>
      <c r="G27" s="10"/>
      <c r="H27" s="10"/>
      <c r="I27" s="10"/>
      <c r="J27" s="10"/>
      <c r="K27" s="10"/>
      <c r="L27" s="10"/>
      <c r="M27" s="10"/>
      <c r="N27" s="10"/>
      <c r="O27" s="10"/>
    </row>
    <row r="28" spans="1:15" ht="21" customHeight="1">
      <c r="B28" s="33" t="s">
        <v>604</v>
      </c>
      <c r="C28" s="10"/>
      <c r="D28" s="10"/>
      <c r="E28" s="10"/>
      <c r="F28" s="10"/>
      <c r="G28" s="10"/>
      <c r="H28" s="10"/>
      <c r="I28" s="10"/>
      <c r="J28" s="10"/>
      <c r="K28" s="10"/>
      <c r="L28" s="10"/>
      <c r="M28" s="10"/>
      <c r="N28" s="10"/>
      <c r="O28" s="10"/>
    </row>
    <row r="29" spans="1:15" ht="18.75">
      <c r="A29" s="10"/>
      <c r="B29" s="10"/>
      <c r="C29" s="10"/>
      <c r="D29" s="10"/>
      <c r="E29" s="10"/>
      <c r="F29" s="10"/>
      <c r="G29" s="10"/>
      <c r="H29" s="10"/>
      <c r="I29" s="10"/>
      <c r="J29" s="10"/>
      <c r="K29" s="10"/>
      <c r="L29" s="10"/>
      <c r="M29" s="10"/>
      <c r="N29" s="10"/>
      <c r="O29" s="10"/>
    </row>
    <row r="30" spans="1:15" ht="18.75">
      <c r="A30" s="10"/>
      <c r="B30" s="10"/>
      <c r="C30" s="10"/>
      <c r="D30" s="10"/>
      <c r="E30" s="10"/>
      <c r="F30" s="10"/>
      <c r="G30" s="10"/>
      <c r="H30" s="10"/>
      <c r="I30" s="10"/>
      <c r="J30" s="10"/>
      <c r="K30" s="10"/>
      <c r="L30" s="10"/>
      <c r="M30" s="10"/>
      <c r="N30" s="10"/>
      <c r="O30" s="10"/>
    </row>
    <row r="31" spans="1:15" ht="18.75">
      <c r="A31" s="10"/>
      <c r="B31" s="10"/>
      <c r="C31" s="10"/>
      <c r="D31" s="10"/>
      <c r="E31" s="10"/>
      <c r="F31" s="10"/>
      <c r="G31" s="10"/>
      <c r="H31" s="10"/>
      <c r="I31" s="10"/>
      <c r="J31" s="10"/>
      <c r="K31" s="10"/>
      <c r="L31" s="10"/>
      <c r="M31" s="10"/>
      <c r="N31" s="10"/>
      <c r="O31" s="10"/>
    </row>
    <row r="32" spans="1:15" ht="18.75">
      <c r="A32" s="10"/>
      <c r="B32" s="10"/>
      <c r="C32" s="10"/>
      <c r="D32" s="10"/>
      <c r="E32" s="10"/>
      <c r="F32" s="10"/>
      <c r="G32" s="10"/>
      <c r="H32" s="10"/>
      <c r="I32" s="10"/>
      <c r="J32" s="10"/>
      <c r="K32" s="10"/>
      <c r="L32" s="10"/>
      <c r="M32" s="10"/>
      <c r="N32" s="10"/>
      <c r="O32" s="10"/>
    </row>
    <row r="33" spans="1:15" ht="18.75">
      <c r="A33" s="10"/>
      <c r="B33" s="10"/>
      <c r="C33" s="10"/>
      <c r="D33" s="10"/>
      <c r="E33" s="10"/>
      <c r="F33" s="10"/>
      <c r="G33" s="10"/>
      <c r="H33" s="10"/>
      <c r="I33" s="10"/>
      <c r="J33" s="10"/>
      <c r="K33" s="10"/>
      <c r="L33" s="10"/>
      <c r="M33" s="10"/>
      <c r="N33" s="10"/>
      <c r="O33" s="10"/>
    </row>
    <row r="34" spans="1:15" ht="18.75">
      <c r="A34" s="10"/>
      <c r="B34" s="10"/>
      <c r="C34" s="10"/>
      <c r="D34" s="10"/>
      <c r="E34" s="10"/>
      <c r="F34" s="10"/>
      <c r="G34" s="10"/>
      <c r="H34" s="10"/>
      <c r="I34" s="10"/>
      <c r="J34" s="10"/>
      <c r="K34" s="10"/>
      <c r="L34" s="10"/>
      <c r="M34" s="10"/>
      <c r="N34" s="10"/>
      <c r="O34" s="10"/>
    </row>
    <row r="35" spans="1:15" ht="18.75">
      <c r="A35" s="10"/>
      <c r="B35" s="10"/>
      <c r="C35" s="10"/>
      <c r="D35" s="10"/>
      <c r="E35" s="10"/>
      <c r="F35" s="10"/>
      <c r="G35" s="10"/>
      <c r="H35" s="10"/>
      <c r="I35" s="10"/>
      <c r="J35" s="10"/>
      <c r="K35" s="10"/>
      <c r="L35" s="10"/>
      <c r="M35" s="10"/>
      <c r="N35" s="10"/>
      <c r="O35" s="10"/>
    </row>
    <row r="36" spans="1:15" ht="18.75">
      <c r="A36" s="10"/>
      <c r="B36" s="10"/>
      <c r="C36" s="10"/>
      <c r="D36" s="10"/>
      <c r="E36" s="10"/>
      <c r="F36" s="10"/>
      <c r="G36" s="10"/>
      <c r="H36" s="10"/>
      <c r="I36" s="10"/>
      <c r="J36" s="10"/>
      <c r="K36" s="10"/>
      <c r="L36" s="10"/>
      <c r="M36" s="10"/>
      <c r="N36" s="10"/>
      <c r="O36" s="10"/>
    </row>
    <row r="37" spans="1:15" ht="18.75">
      <c r="A37" s="10"/>
      <c r="B37" s="10"/>
      <c r="C37" s="10"/>
      <c r="D37" s="10"/>
      <c r="E37" s="10"/>
      <c r="F37" s="10"/>
      <c r="G37" s="10"/>
      <c r="H37" s="10"/>
      <c r="I37" s="10"/>
      <c r="J37" s="10"/>
      <c r="K37" s="10"/>
      <c r="L37" s="10"/>
      <c r="M37" s="10"/>
      <c r="N37" s="10"/>
      <c r="O37" s="10"/>
    </row>
    <row r="38" spans="1:15" ht="22.5" customHeight="1">
      <c r="A38" s="10"/>
      <c r="B38" s="10"/>
      <c r="C38" s="10"/>
      <c r="D38" s="10"/>
      <c r="E38" s="10"/>
      <c r="F38" s="10"/>
      <c r="G38" s="10"/>
      <c r="H38" s="10"/>
      <c r="I38" s="10"/>
      <c r="J38" s="10"/>
      <c r="K38" s="10"/>
      <c r="L38" s="10"/>
      <c r="M38" s="10"/>
      <c r="N38" s="10"/>
      <c r="O38" s="10"/>
    </row>
    <row r="39" spans="1:15" ht="18.75">
      <c r="A39" s="10"/>
      <c r="B39" s="10"/>
      <c r="C39" s="10"/>
      <c r="D39" s="10"/>
      <c r="E39" s="10"/>
      <c r="F39" s="10"/>
      <c r="G39" s="10"/>
      <c r="H39" s="10"/>
      <c r="I39" s="10"/>
      <c r="J39" s="10"/>
      <c r="K39" s="10"/>
      <c r="L39" s="10"/>
      <c r="M39" s="10"/>
      <c r="N39" s="10"/>
      <c r="O39" s="10"/>
    </row>
    <row r="40" spans="1:15" ht="18.75">
      <c r="A40" s="10"/>
      <c r="B40" s="10"/>
      <c r="C40" s="10"/>
      <c r="D40" s="10"/>
      <c r="E40" s="10"/>
      <c r="F40" s="10"/>
      <c r="G40" s="10"/>
      <c r="H40" s="10"/>
      <c r="I40" s="10"/>
      <c r="J40" s="10"/>
      <c r="K40" s="10"/>
      <c r="L40" s="10"/>
      <c r="M40" s="10"/>
      <c r="N40" s="10"/>
      <c r="O40" s="10"/>
    </row>
    <row r="41" spans="1:15" ht="18.75">
      <c r="A41" s="10"/>
      <c r="B41" s="10"/>
      <c r="C41" s="10"/>
      <c r="D41" s="10"/>
      <c r="E41" s="10"/>
      <c r="F41" s="10"/>
      <c r="G41" s="10"/>
      <c r="H41" s="10"/>
      <c r="I41" s="10"/>
      <c r="J41" s="10"/>
      <c r="K41" s="10"/>
      <c r="L41" s="10"/>
      <c r="M41" s="10"/>
      <c r="N41" s="10"/>
      <c r="O41" s="10"/>
    </row>
    <row r="42" spans="1:15" ht="18.75">
      <c r="A42" s="10"/>
      <c r="B42" s="10"/>
      <c r="C42" s="10"/>
      <c r="D42" s="10"/>
      <c r="E42" s="10"/>
      <c r="F42" s="10"/>
      <c r="G42" s="10"/>
      <c r="H42" s="10"/>
      <c r="I42" s="10"/>
      <c r="J42" s="10"/>
      <c r="K42" s="10"/>
      <c r="L42" s="10"/>
      <c r="M42" s="10"/>
      <c r="N42" s="10"/>
      <c r="O42" s="10"/>
    </row>
  </sheetData>
  <mergeCells count="24">
    <mergeCell ref="M7:M11"/>
    <mergeCell ref="N7:N11"/>
    <mergeCell ref="O7:O11"/>
    <mergeCell ref="G6:G11"/>
    <mergeCell ref="H6:K6"/>
    <mergeCell ref="L6:L11"/>
    <mergeCell ref="M6:O6"/>
    <mergeCell ref="J7:J11"/>
    <mergeCell ref="L1:O1"/>
    <mergeCell ref="A2:O2"/>
    <mergeCell ref="A3:O3"/>
    <mergeCell ref="A5:A11"/>
    <mergeCell ref="B5:B11"/>
    <mergeCell ref="C5:F5"/>
    <mergeCell ref="G5:K5"/>
    <mergeCell ref="L5:O5"/>
    <mergeCell ref="C6:C11"/>
    <mergeCell ref="D6:F6"/>
    <mergeCell ref="D7:D11"/>
    <mergeCell ref="E7:E11"/>
    <mergeCell ref="F7:F11"/>
    <mergeCell ref="H7:H11"/>
    <mergeCell ref="I7:I11"/>
    <mergeCell ref="K7:K11"/>
  </mergeCells>
  <printOptions horizontalCentered="1"/>
  <pageMargins left="0.6" right="0.31496062992125984" top="0.43307086614173229" bottom="0.43307086614173229" header="0.19685039370078741" footer="0.15748031496062992"/>
  <pageSetup paperSize="9" scale="76" fitToHeight="0" orientation="landscape" r:id="rId1"/>
  <headerFooter alignWithMargins="0">
    <oddFooter>&amp;C&amp;".VnTime,  Italic"&amp;8
&amp;".VnTimeH,Regular"&amp;12&amp;P/&amp;N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5"/>
  <sheetViews>
    <sheetView showZeros="0" zoomScale="70" zoomScaleNormal="70" workbookViewId="0">
      <pane xSplit="2" ySplit="16" topLeftCell="C17" activePane="bottomRight" state="frozen"/>
      <selection pane="topRight" activeCell="C1" sqref="C1"/>
      <selection pane="bottomLeft" activeCell="A17" sqref="A17"/>
      <selection pane="bottomRight" activeCell="M17" sqref="M17"/>
    </sheetView>
  </sheetViews>
  <sheetFormatPr defaultRowHeight="15.75"/>
  <cols>
    <col min="1" max="1" width="5.109375" style="6" customWidth="1"/>
    <col min="2" max="2" width="22.6640625" style="6" customWidth="1"/>
    <col min="3" max="4" width="12.109375" style="6" customWidth="1"/>
    <col min="5" max="15" width="10.77734375" style="6" customWidth="1"/>
    <col min="16" max="16" width="11.109375" style="6" customWidth="1"/>
    <col min="17" max="24" width="10.77734375" style="6" customWidth="1"/>
    <col min="25" max="249" width="9" style="6"/>
    <col min="250" max="250" width="5.109375" style="6" customWidth="1"/>
    <col min="251" max="251" width="22.6640625" style="6" customWidth="1"/>
    <col min="252" max="253" width="12.109375" style="6" customWidth="1"/>
    <col min="254" max="264" width="10.77734375" style="6" customWidth="1"/>
    <col min="265" max="265" width="11.109375" style="6" customWidth="1"/>
    <col min="266" max="271" width="10.77734375" style="6" customWidth="1"/>
    <col min="272" max="272" width="13.109375" style="6" customWidth="1"/>
    <col min="273" max="279" width="10.77734375" style="6" customWidth="1"/>
    <col min="280" max="280" width="9.44140625" style="6" customWidth="1"/>
    <col min="281" max="505" width="9" style="6"/>
    <col min="506" max="506" width="5.109375" style="6" customWidth="1"/>
    <col min="507" max="507" width="22.6640625" style="6" customWidth="1"/>
    <col min="508" max="509" width="12.109375" style="6" customWidth="1"/>
    <col min="510" max="520" width="10.77734375" style="6" customWidth="1"/>
    <col min="521" max="521" width="11.109375" style="6" customWidth="1"/>
    <col min="522" max="527" width="10.77734375" style="6" customWidth="1"/>
    <col min="528" max="528" width="13.109375" style="6" customWidth="1"/>
    <col min="529" max="535" width="10.77734375" style="6" customWidth="1"/>
    <col min="536" max="536" width="9.44140625" style="6" customWidth="1"/>
    <col min="537" max="761" width="9" style="6"/>
    <col min="762" max="762" width="5.109375" style="6" customWidth="1"/>
    <col min="763" max="763" width="22.6640625" style="6" customWidth="1"/>
    <col min="764" max="765" width="12.109375" style="6" customWidth="1"/>
    <col min="766" max="776" width="10.77734375" style="6" customWidth="1"/>
    <col min="777" max="777" width="11.109375" style="6" customWidth="1"/>
    <col min="778" max="783" width="10.77734375" style="6" customWidth="1"/>
    <col min="784" max="784" width="13.109375" style="6" customWidth="1"/>
    <col min="785" max="791" width="10.77734375" style="6" customWidth="1"/>
    <col min="792" max="792" width="9.44140625" style="6" customWidth="1"/>
    <col min="793" max="1017" width="9" style="6"/>
    <col min="1018" max="1018" width="5.109375" style="6" customWidth="1"/>
    <col min="1019" max="1019" width="22.6640625" style="6" customWidth="1"/>
    <col min="1020" max="1021" width="12.109375" style="6" customWidth="1"/>
    <col min="1022" max="1032" width="10.77734375" style="6" customWidth="1"/>
    <col min="1033" max="1033" width="11.109375" style="6" customWidth="1"/>
    <col min="1034" max="1039" width="10.77734375" style="6" customWidth="1"/>
    <col min="1040" max="1040" width="13.109375" style="6" customWidth="1"/>
    <col min="1041" max="1047" width="10.77734375" style="6" customWidth="1"/>
    <col min="1048" max="1048" width="9.44140625" style="6" customWidth="1"/>
    <col min="1049" max="1273" width="9" style="6"/>
    <col min="1274" max="1274" width="5.109375" style="6" customWidth="1"/>
    <col min="1275" max="1275" width="22.6640625" style="6" customWidth="1"/>
    <col min="1276" max="1277" width="12.109375" style="6" customWidth="1"/>
    <col min="1278" max="1288" width="10.77734375" style="6" customWidth="1"/>
    <col min="1289" max="1289" width="11.109375" style="6" customWidth="1"/>
    <col min="1290" max="1295" width="10.77734375" style="6" customWidth="1"/>
    <col min="1296" max="1296" width="13.109375" style="6" customWidth="1"/>
    <col min="1297" max="1303" width="10.77734375" style="6" customWidth="1"/>
    <col min="1304" max="1304" width="9.44140625" style="6" customWidth="1"/>
    <col min="1305" max="1529" width="9" style="6"/>
    <col min="1530" max="1530" width="5.109375" style="6" customWidth="1"/>
    <col min="1531" max="1531" width="22.6640625" style="6" customWidth="1"/>
    <col min="1532" max="1533" width="12.109375" style="6" customWidth="1"/>
    <col min="1534" max="1544" width="10.77734375" style="6" customWidth="1"/>
    <col min="1545" max="1545" width="11.109375" style="6" customWidth="1"/>
    <col min="1546" max="1551" width="10.77734375" style="6" customWidth="1"/>
    <col min="1552" max="1552" width="13.109375" style="6" customWidth="1"/>
    <col min="1553" max="1559" width="10.77734375" style="6" customWidth="1"/>
    <col min="1560" max="1560" width="9.44140625" style="6" customWidth="1"/>
    <col min="1561" max="1785" width="9" style="6"/>
    <col min="1786" max="1786" width="5.109375" style="6" customWidth="1"/>
    <col min="1787" max="1787" width="22.6640625" style="6" customWidth="1"/>
    <col min="1788" max="1789" width="12.109375" style="6" customWidth="1"/>
    <col min="1790" max="1800" width="10.77734375" style="6" customWidth="1"/>
    <col min="1801" max="1801" width="11.109375" style="6" customWidth="1"/>
    <col min="1802" max="1807" width="10.77734375" style="6" customWidth="1"/>
    <col min="1808" max="1808" width="13.109375" style="6" customWidth="1"/>
    <col min="1809" max="1815" width="10.77734375" style="6" customWidth="1"/>
    <col min="1816" max="1816" width="9.44140625" style="6" customWidth="1"/>
    <col min="1817" max="2041" width="9" style="6"/>
    <col min="2042" max="2042" width="5.109375" style="6" customWidth="1"/>
    <col min="2043" max="2043" width="22.6640625" style="6" customWidth="1"/>
    <col min="2044" max="2045" width="12.109375" style="6" customWidth="1"/>
    <col min="2046" max="2056" width="10.77734375" style="6" customWidth="1"/>
    <col min="2057" max="2057" width="11.109375" style="6" customWidth="1"/>
    <col min="2058" max="2063" width="10.77734375" style="6" customWidth="1"/>
    <col min="2064" max="2064" width="13.109375" style="6" customWidth="1"/>
    <col min="2065" max="2071" width="10.77734375" style="6" customWidth="1"/>
    <col min="2072" max="2072" width="9.44140625" style="6" customWidth="1"/>
    <col min="2073" max="2297" width="9" style="6"/>
    <col min="2298" max="2298" width="5.109375" style="6" customWidth="1"/>
    <col min="2299" max="2299" width="22.6640625" style="6" customWidth="1"/>
    <col min="2300" max="2301" width="12.109375" style="6" customWidth="1"/>
    <col min="2302" max="2312" width="10.77734375" style="6" customWidth="1"/>
    <col min="2313" max="2313" width="11.109375" style="6" customWidth="1"/>
    <col min="2314" max="2319" width="10.77734375" style="6" customWidth="1"/>
    <col min="2320" max="2320" width="13.109375" style="6" customWidth="1"/>
    <col min="2321" max="2327" width="10.77734375" style="6" customWidth="1"/>
    <col min="2328" max="2328" width="9.44140625" style="6" customWidth="1"/>
    <col min="2329" max="2553" width="9" style="6"/>
    <col min="2554" max="2554" width="5.109375" style="6" customWidth="1"/>
    <col min="2555" max="2555" width="22.6640625" style="6" customWidth="1"/>
    <col min="2556" max="2557" width="12.109375" style="6" customWidth="1"/>
    <col min="2558" max="2568" width="10.77734375" style="6" customWidth="1"/>
    <col min="2569" max="2569" width="11.109375" style="6" customWidth="1"/>
    <col min="2570" max="2575" width="10.77734375" style="6" customWidth="1"/>
    <col min="2576" max="2576" width="13.109375" style="6" customWidth="1"/>
    <col min="2577" max="2583" width="10.77734375" style="6" customWidth="1"/>
    <col min="2584" max="2584" width="9.44140625" style="6" customWidth="1"/>
    <col min="2585" max="2809" width="9" style="6"/>
    <col min="2810" max="2810" width="5.109375" style="6" customWidth="1"/>
    <col min="2811" max="2811" width="22.6640625" style="6" customWidth="1"/>
    <col min="2812" max="2813" width="12.109375" style="6" customWidth="1"/>
    <col min="2814" max="2824" width="10.77734375" style="6" customWidth="1"/>
    <col min="2825" max="2825" width="11.109375" style="6" customWidth="1"/>
    <col min="2826" max="2831" width="10.77734375" style="6" customWidth="1"/>
    <col min="2832" max="2832" width="13.109375" style="6" customWidth="1"/>
    <col min="2833" max="2839" width="10.77734375" style="6" customWidth="1"/>
    <col min="2840" max="2840" width="9.44140625" style="6" customWidth="1"/>
    <col min="2841" max="3065" width="9" style="6"/>
    <col min="3066" max="3066" width="5.109375" style="6" customWidth="1"/>
    <col min="3067" max="3067" width="22.6640625" style="6" customWidth="1"/>
    <col min="3068" max="3069" width="12.109375" style="6" customWidth="1"/>
    <col min="3070" max="3080" width="10.77734375" style="6" customWidth="1"/>
    <col min="3081" max="3081" width="11.109375" style="6" customWidth="1"/>
    <col min="3082" max="3087" width="10.77734375" style="6" customWidth="1"/>
    <col min="3088" max="3088" width="13.109375" style="6" customWidth="1"/>
    <col min="3089" max="3095" width="10.77734375" style="6" customWidth="1"/>
    <col min="3096" max="3096" width="9.44140625" style="6" customWidth="1"/>
    <col min="3097" max="3321" width="9" style="6"/>
    <col min="3322" max="3322" width="5.109375" style="6" customWidth="1"/>
    <col min="3323" max="3323" width="22.6640625" style="6" customWidth="1"/>
    <col min="3324" max="3325" width="12.109375" style="6" customWidth="1"/>
    <col min="3326" max="3336" width="10.77734375" style="6" customWidth="1"/>
    <col min="3337" max="3337" width="11.109375" style="6" customWidth="1"/>
    <col min="3338" max="3343" width="10.77734375" style="6" customWidth="1"/>
    <col min="3344" max="3344" width="13.109375" style="6" customWidth="1"/>
    <col min="3345" max="3351" width="10.77734375" style="6" customWidth="1"/>
    <col min="3352" max="3352" width="9.44140625" style="6" customWidth="1"/>
    <col min="3353" max="3577" width="9" style="6"/>
    <col min="3578" max="3578" width="5.109375" style="6" customWidth="1"/>
    <col min="3579" max="3579" width="22.6640625" style="6" customWidth="1"/>
    <col min="3580" max="3581" width="12.109375" style="6" customWidth="1"/>
    <col min="3582" max="3592" width="10.77734375" style="6" customWidth="1"/>
    <col min="3593" max="3593" width="11.109375" style="6" customWidth="1"/>
    <col min="3594" max="3599" width="10.77734375" style="6" customWidth="1"/>
    <col min="3600" max="3600" width="13.109375" style="6" customWidth="1"/>
    <col min="3601" max="3607" width="10.77734375" style="6" customWidth="1"/>
    <col min="3608" max="3608" width="9.44140625" style="6" customWidth="1"/>
    <col min="3609" max="3833" width="9" style="6"/>
    <col min="3834" max="3834" width="5.109375" style="6" customWidth="1"/>
    <col min="3835" max="3835" width="22.6640625" style="6" customWidth="1"/>
    <col min="3836" max="3837" width="12.109375" style="6" customWidth="1"/>
    <col min="3838" max="3848" width="10.77734375" style="6" customWidth="1"/>
    <col min="3849" max="3849" width="11.109375" style="6" customWidth="1"/>
    <col min="3850" max="3855" width="10.77734375" style="6" customWidth="1"/>
    <col min="3856" max="3856" width="13.109375" style="6" customWidth="1"/>
    <col min="3857" max="3863" width="10.77734375" style="6" customWidth="1"/>
    <col min="3864" max="3864" width="9.44140625" style="6" customWidth="1"/>
    <col min="3865" max="4089" width="9" style="6"/>
    <col min="4090" max="4090" width="5.109375" style="6" customWidth="1"/>
    <col min="4091" max="4091" width="22.6640625" style="6" customWidth="1"/>
    <col min="4092" max="4093" width="12.109375" style="6" customWidth="1"/>
    <col min="4094" max="4104" width="10.77734375" style="6" customWidth="1"/>
    <col min="4105" max="4105" width="11.109375" style="6" customWidth="1"/>
    <col min="4106" max="4111" width="10.77734375" style="6" customWidth="1"/>
    <col min="4112" max="4112" width="13.109375" style="6" customWidth="1"/>
    <col min="4113" max="4119" width="10.77734375" style="6" customWidth="1"/>
    <col min="4120" max="4120" width="9.44140625" style="6" customWidth="1"/>
    <col min="4121" max="4345" width="9" style="6"/>
    <col min="4346" max="4346" width="5.109375" style="6" customWidth="1"/>
    <col min="4347" max="4347" width="22.6640625" style="6" customWidth="1"/>
    <col min="4348" max="4349" width="12.109375" style="6" customWidth="1"/>
    <col min="4350" max="4360" width="10.77734375" style="6" customWidth="1"/>
    <col min="4361" max="4361" width="11.109375" style="6" customWidth="1"/>
    <col min="4362" max="4367" width="10.77734375" style="6" customWidth="1"/>
    <col min="4368" max="4368" width="13.109375" style="6" customWidth="1"/>
    <col min="4369" max="4375" width="10.77734375" style="6" customWidth="1"/>
    <col min="4376" max="4376" width="9.44140625" style="6" customWidth="1"/>
    <col min="4377" max="4601" width="9" style="6"/>
    <col min="4602" max="4602" width="5.109375" style="6" customWidth="1"/>
    <col min="4603" max="4603" width="22.6640625" style="6" customWidth="1"/>
    <col min="4604" max="4605" width="12.109375" style="6" customWidth="1"/>
    <col min="4606" max="4616" width="10.77734375" style="6" customWidth="1"/>
    <col min="4617" max="4617" width="11.109375" style="6" customWidth="1"/>
    <col min="4618" max="4623" width="10.77734375" style="6" customWidth="1"/>
    <col min="4624" max="4624" width="13.109375" style="6" customWidth="1"/>
    <col min="4625" max="4631" width="10.77734375" style="6" customWidth="1"/>
    <col min="4632" max="4632" width="9.44140625" style="6" customWidth="1"/>
    <col min="4633" max="4857" width="9" style="6"/>
    <col min="4858" max="4858" width="5.109375" style="6" customWidth="1"/>
    <col min="4859" max="4859" width="22.6640625" style="6" customWidth="1"/>
    <col min="4860" max="4861" width="12.109375" style="6" customWidth="1"/>
    <col min="4862" max="4872" width="10.77734375" style="6" customWidth="1"/>
    <col min="4873" max="4873" width="11.109375" style="6" customWidth="1"/>
    <col min="4874" max="4879" width="10.77734375" style="6" customWidth="1"/>
    <col min="4880" max="4880" width="13.109375" style="6" customWidth="1"/>
    <col min="4881" max="4887" width="10.77734375" style="6" customWidth="1"/>
    <col min="4888" max="4888" width="9.44140625" style="6" customWidth="1"/>
    <col min="4889" max="5113" width="9" style="6"/>
    <col min="5114" max="5114" width="5.109375" style="6" customWidth="1"/>
    <col min="5115" max="5115" width="22.6640625" style="6" customWidth="1"/>
    <col min="5116" max="5117" width="12.109375" style="6" customWidth="1"/>
    <col min="5118" max="5128" width="10.77734375" style="6" customWidth="1"/>
    <col min="5129" max="5129" width="11.109375" style="6" customWidth="1"/>
    <col min="5130" max="5135" width="10.77734375" style="6" customWidth="1"/>
    <col min="5136" max="5136" width="13.109375" style="6" customWidth="1"/>
    <col min="5137" max="5143" width="10.77734375" style="6" customWidth="1"/>
    <col min="5144" max="5144" width="9.44140625" style="6" customWidth="1"/>
    <col min="5145" max="5369" width="9" style="6"/>
    <col min="5370" max="5370" width="5.109375" style="6" customWidth="1"/>
    <col min="5371" max="5371" width="22.6640625" style="6" customWidth="1"/>
    <col min="5372" max="5373" width="12.109375" style="6" customWidth="1"/>
    <col min="5374" max="5384" width="10.77734375" style="6" customWidth="1"/>
    <col min="5385" max="5385" width="11.109375" style="6" customWidth="1"/>
    <col min="5386" max="5391" width="10.77734375" style="6" customWidth="1"/>
    <col min="5392" max="5392" width="13.109375" style="6" customWidth="1"/>
    <col min="5393" max="5399" width="10.77734375" style="6" customWidth="1"/>
    <col min="5400" max="5400" width="9.44140625" style="6" customWidth="1"/>
    <col min="5401" max="5625" width="9" style="6"/>
    <col min="5626" max="5626" width="5.109375" style="6" customWidth="1"/>
    <col min="5627" max="5627" width="22.6640625" style="6" customWidth="1"/>
    <col min="5628" max="5629" width="12.109375" style="6" customWidth="1"/>
    <col min="5630" max="5640" width="10.77734375" style="6" customWidth="1"/>
    <col min="5641" max="5641" width="11.109375" style="6" customWidth="1"/>
    <col min="5642" max="5647" width="10.77734375" style="6" customWidth="1"/>
    <col min="5648" max="5648" width="13.109375" style="6" customWidth="1"/>
    <col min="5649" max="5655" width="10.77734375" style="6" customWidth="1"/>
    <col min="5656" max="5656" width="9.44140625" style="6" customWidth="1"/>
    <col min="5657" max="5881" width="9" style="6"/>
    <col min="5882" max="5882" width="5.109375" style="6" customWidth="1"/>
    <col min="5883" max="5883" width="22.6640625" style="6" customWidth="1"/>
    <col min="5884" max="5885" width="12.109375" style="6" customWidth="1"/>
    <col min="5886" max="5896" width="10.77734375" style="6" customWidth="1"/>
    <col min="5897" max="5897" width="11.109375" style="6" customWidth="1"/>
    <col min="5898" max="5903" width="10.77734375" style="6" customWidth="1"/>
    <col min="5904" max="5904" width="13.109375" style="6" customWidth="1"/>
    <col min="5905" max="5911" width="10.77734375" style="6" customWidth="1"/>
    <col min="5912" max="5912" width="9.44140625" style="6" customWidth="1"/>
    <col min="5913" max="6137" width="9" style="6"/>
    <col min="6138" max="6138" width="5.109375" style="6" customWidth="1"/>
    <col min="6139" max="6139" width="22.6640625" style="6" customWidth="1"/>
    <col min="6140" max="6141" width="12.109375" style="6" customWidth="1"/>
    <col min="6142" max="6152" width="10.77734375" style="6" customWidth="1"/>
    <col min="6153" max="6153" width="11.109375" style="6" customWidth="1"/>
    <col min="6154" max="6159" width="10.77734375" style="6" customWidth="1"/>
    <col min="6160" max="6160" width="13.109375" style="6" customWidth="1"/>
    <col min="6161" max="6167" width="10.77734375" style="6" customWidth="1"/>
    <col min="6168" max="6168" width="9.44140625" style="6" customWidth="1"/>
    <col min="6169" max="6393" width="9" style="6"/>
    <col min="6394" max="6394" width="5.109375" style="6" customWidth="1"/>
    <col min="6395" max="6395" width="22.6640625" style="6" customWidth="1"/>
    <col min="6396" max="6397" width="12.109375" style="6" customWidth="1"/>
    <col min="6398" max="6408" width="10.77734375" style="6" customWidth="1"/>
    <col min="6409" max="6409" width="11.109375" style="6" customWidth="1"/>
    <col min="6410" max="6415" width="10.77734375" style="6" customWidth="1"/>
    <col min="6416" max="6416" width="13.109375" style="6" customWidth="1"/>
    <col min="6417" max="6423" width="10.77734375" style="6" customWidth="1"/>
    <col min="6424" max="6424" width="9.44140625" style="6" customWidth="1"/>
    <col min="6425" max="6649" width="9" style="6"/>
    <col min="6650" max="6650" width="5.109375" style="6" customWidth="1"/>
    <col min="6651" max="6651" width="22.6640625" style="6" customWidth="1"/>
    <col min="6652" max="6653" width="12.109375" style="6" customWidth="1"/>
    <col min="6654" max="6664" width="10.77734375" style="6" customWidth="1"/>
    <col min="6665" max="6665" width="11.109375" style="6" customWidth="1"/>
    <col min="6666" max="6671" width="10.77734375" style="6" customWidth="1"/>
    <col min="6672" max="6672" width="13.109375" style="6" customWidth="1"/>
    <col min="6673" max="6679" width="10.77734375" style="6" customWidth="1"/>
    <col min="6680" max="6680" width="9.44140625" style="6" customWidth="1"/>
    <col min="6681" max="6905" width="9" style="6"/>
    <col min="6906" max="6906" width="5.109375" style="6" customWidth="1"/>
    <col min="6907" max="6907" width="22.6640625" style="6" customWidth="1"/>
    <col min="6908" max="6909" width="12.109375" style="6" customWidth="1"/>
    <col min="6910" max="6920" width="10.77734375" style="6" customWidth="1"/>
    <col min="6921" max="6921" width="11.109375" style="6" customWidth="1"/>
    <col min="6922" max="6927" width="10.77734375" style="6" customWidth="1"/>
    <col min="6928" max="6928" width="13.109375" style="6" customWidth="1"/>
    <col min="6929" max="6935" width="10.77734375" style="6" customWidth="1"/>
    <col min="6936" max="6936" width="9.44140625" style="6" customWidth="1"/>
    <col min="6937" max="7161" width="9" style="6"/>
    <col min="7162" max="7162" width="5.109375" style="6" customWidth="1"/>
    <col min="7163" max="7163" width="22.6640625" style="6" customWidth="1"/>
    <col min="7164" max="7165" width="12.109375" style="6" customWidth="1"/>
    <col min="7166" max="7176" width="10.77734375" style="6" customWidth="1"/>
    <col min="7177" max="7177" width="11.109375" style="6" customWidth="1"/>
    <col min="7178" max="7183" width="10.77734375" style="6" customWidth="1"/>
    <col min="7184" max="7184" width="13.109375" style="6" customWidth="1"/>
    <col min="7185" max="7191" width="10.77734375" style="6" customWidth="1"/>
    <col min="7192" max="7192" width="9.44140625" style="6" customWidth="1"/>
    <col min="7193" max="7417" width="9" style="6"/>
    <col min="7418" max="7418" width="5.109375" style="6" customWidth="1"/>
    <col min="7419" max="7419" width="22.6640625" style="6" customWidth="1"/>
    <col min="7420" max="7421" width="12.109375" style="6" customWidth="1"/>
    <col min="7422" max="7432" width="10.77734375" style="6" customWidth="1"/>
    <col min="7433" max="7433" width="11.109375" style="6" customWidth="1"/>
    <col min="7434" max="7439" width="10.77734375" style="6" customWidth="1"/>
    <col min="7440" max="7440" width="13.109375" style="6" customWidth="1"/>
    <col min="7441" max="7447" width="10.77734375" style="6" customWidth="1"/>
    <col min="7448" max="7448" width="9.44140625" style="6" customWidth="1"/>
    <col min="7449" max="7673" width="9" style="6"/>
    <col min="7674" max="7674" width="5.109375" style="6" customWidth="1"/>
    <col min="7675" max="7675" width="22.6640625" style="6" customWidth="1"/>
    <col min="7676" max="7677" width="12.109375" style="6" customWidth="1"/>
    <col min="7678" max="7688" width="10.77734375" style="6" customWidth="1"/>
    <col min="7689" max="7689" width="11.109375" style="6" customWidth="1"/>
    <col min="7690" max="7695" width="10.77734375" style="6" customWidth="1"/>
    <col min="7696" max="7696" width="13.109375" style="6" customWidth="1"/>
    <col min="7697" max="7703" width="10.77734375" style="6" customWidth="1"/>
    <col min="7704" max="7704" width="9.44140625" style="6" customWidth="1"/>
    <col min="7705" max="7929" width="9" style="6"/>
    <col min="7930" max="7930" width="5.109375" style="6" customWidth="1"/>
    <col min="7931" max="7931" width="22.6640625" style="6" customWidth="1"/>
    <col min="7932" max="7933" width="12.109375" style="6" customWidth="1"/>
    <col min="7934" max="7944" width="10.77734375" style="6" customWidth="1"/>
    <col min="7945" max="7945" width="11.109375" style="6" customWidth="1"/>
    <col min="7946" max="7951" width="10.77734375" style="6" customWidth="1"/>
    <col min="7952" max="7952" width="13.109375" style="6" customWidth="1"/>
    <col min="7953" max="7959" width="10.77734375" style="6" customWidth="1"/>
    <col min="7960" max="7960" width="9.44140625" style="6" customWidth="1"/>
    <col min="7961" max="8185" width="9" style="6"/>
    <col min="8186" max="8186" width="5.109375" style="6" customWidth="1"/>
    <col min="8187" max="8187" width="22.6640625" style="6" customWidth="1"/>
    <col min="8188" max="8189" width="12.109375" style="6" customWidth="1"/>
    <col min="8190" max="8200" width="10.77734375" style="6" customWidth="1"/>
    <col min="8201" max="8201" width="11.109375" style="6" customWidth="1"/>
    <col min="8202" max="8207" width="10.77734375" style="6" customWidth="1"/>
    <col min="8208" max="8208" width="13.109375" style="6" customWidth="1"/>
    <col min="8209" max="8215" width="10.77734375" style="6" customWidth="1"/>
    <col min="8216" max="8216" width="9.44140625" style="6" customWidth="1"/>
    <col min="8217" max="8441" width="9" style="6"/>
    <col min="8442" max="8442" width="5.109375" style="6" customWidth="1"/>
    <col min="8443" max="8443" width="22.6640625" style="6" customWidth="1"/>
    <col min="8444" max="8445" width="12.109375" style="6" customWidth="1"/>
    <col min="8446" max="8456" width="10.77734375" style="6" customWidth="1"/>
    <col min="8457" max="8457" width="11.109375" style="6" customWidth="1"/>
    <col min="8458" max="8463" width="10.77734375" style="6" customWidth="1"/>
    <col min="8464" max="8464" width="13.109375" style="6" customWidth="1"/>
    <col min="8465" max="8471" width="10.77734375" style="6" customWidth="1"/>
    <col min="8472" max="8472" width="9.44140625" style="6" customWidth="1"/>
    <col min="8473" max="8697" width="9" style="6"/>
    <col min="8698" max="8698" width="5.109375" style="6" customWidth="1"/>
    <col min="8699" max="8699" width="22.6640625" style="6" customWidth="1"/>
    <col min="8700" max="8701" width="12.109375" style="6" customWidth="1"/>
    <col min="8702" max="8712" width="10.77734375" style="6" customWidth="1"/>
    <col min="8713" max="8713" width="11.109375" style="6" customWidth="1"/>
    <col min="8714" max="8719" width="10.77734375" style="6" customWidth="1"/>
    <col min="8720" max="8720" width="13.109375" style="6" customWidth="1"/>
    <col min="8721" max="8727" width="10.77734375" style="6" customWidth="1"/>
    <col min="8728" max="8728" width="9.44140625" style="6" customWidth="1"/>
    <col min="8729" max="8953" width="9" style="6"/>
    <col min="8954" max="8954" width="5.109375" style="6" customWidth="1"/>
    <col min="8955" max="8955" width="22.6640625" style="6" customWidth="1"/>
    <col min="8956" max="8957" width="12.109375" style="6" customWidth="1"/>
    <col min="8958" max="8968" width="10.77734375" style="6" customWidth="1"/>
    <col min="8969" max="8969" width="11.109375" style="6" customWidth="1"/>
    <col min="8970" max="8975" width="10.77734375" style="6" customWidth="1"/>
    <col min="8976" max="8976" width="13.109375" style="6" customWidth="1"/>
    <col min="8977" max="8983" width="10.77734375" style="6" customWidth="1"/>
    <col min="8984" max="8984" width="9.44140625" style="6" customWidth="1"/>
    <col min="8985" max="9209" width="9" style="6"/>
    <col min="9210" max="9210" width="5.109375" style="6" customWidth="1"/>
    <col min="9211" max="9211" width="22.6640625" style="6" customWidth="1"/>
    <col min="9212" max="9213" width="12.109375" style="6" customWidth="1"/>
    <col min="9214" max="9224" width="10.77734375" style="6" customWidth="1"/>
    <col min="9225" max="9225" width="11.109375" style="6" customWidth="1"/>
    <col min="9226" max="9231" width="10.77734375" style="6" customWidth="1"/>
    <col min="9232" max="9232" width="13.109375" style="6" customWidth="1"/>
    <col min="9233" max="9239" width="10.77734375" style="6" customWidth="1"/>
    <col min="9240" max="9240" width="9.44140625" style="6" customWidth="1"/>
    <col min="9241" max="9465" width="9" style="6"/>
    <col min="9466" max="9466" width="5.109375" style="6" customWidth="1"/>
    <col min="9467" max="9467" width="22.6640625" style="6" customWidth="1"/>
    <col min="9468" max="9469" width="12.109375" style="6" customWidth="1"/>
    <col min="9470" max="9480" width="10.77734375" style="6" customWidth="1"/>
    <col min="9481" max="9481" width="11.109375" style="6" customWidth="1"/>
    <col min="9482" max="9487" width="10.77734375" style="6" customWidth="1"/>
    <col min="9488" max="9488" width="13.109375" style="6" customWidth="1"/>
    <col min="9489" max="9495" width="10.77734375" style="6" customWidth="1"/>
    <col min="9496" max="9496" width="9.44140625" style="6" customWidth="1"/>
    <col min="9497" max="9721" width="9" style="6"/>
    <col min="9722" max="9722" width="5.109375" style="6" customWidth="1"/>
    <col min="9723" max="9723" width="22.6640625" style="6" customWidth="1"/>
    <col min="9724" max="9725" width="12.109375" style="6" customWidth="1"/>
    <col min="9726" max="9736" width="10.77734375" style="6" customWidth="1"/>
    <col min="9737" max="9737" width="11.109375" style="6" customWidth="1"/>
    <col min="9738" max="9743" width="10.77734375" style="6" customWidth="1"/>
    <col min="9744" max="9744" width="13.109375" style="6" customWidth="1"/>
    <col min="9745" max="9751" width="10.77734375" style="6" customWidth="1"/>
    <col min="9752" max="9752" width="9.44140625" style="6" customWidth="1"/>
    <col min="9753" max="9977" width="9" style="6"/>
    <col min="9978" max="9978" width="5.109375" style="6" customWidth="1"/>
    <col min="9979" max="9979" width="22.6640625" style="6" customWidth="1"/>
    <col min="9980" max="9981" width="12.109375" style="6" customWidth="1"/>
    <col min="9982" max="9992" width="10.77734375" style="6" customWidth="1"/>
    <col min="9993" max="9993" width="11.109375" style="6" customWidth="1"/>
    <col min="9994" max="9999" width="10.77734375" style="6" customWidth="1"/>
    <col min="10000" max="10000" width="13.109375" style="6" customWidth="1"/>
    <col min="10001" max="10007" width="10.77734375" style="6" customWidth="1"/>
    <col min="10008" max="10008" width="9.44140625" style="6" customWidth="1"/>
    <col min="10009" max="10233" width="9" style="6"/>
    <col min="10234" max="10234" width="5.109375" style="6" customWidth="1"/>
    <col min="10235" max="10235" width="22.6640625" style="6" customWidth="1"/>
    <col min="10236" max="10237" width="12.109375" style="6" customWidth="1"/>
    <col min="10238" max="10248" width="10.77734375" style="6" customWidth="1"/>
    <col min="10249" max="10249" width="11.109375" style="6" customWidth="1"/>
    <col min="10250" max="10255" width="10.77734375" style="6" customWidth="1"/>
    <col min="10256" max="10256" width="13.109375" style="6" customWidth="1"/>
    <col min="10257" max="10263" width="10.77734375" style="6" customWidth="1"/>
    <col min="10264" max="10264" width="9.44140625" style="6" customWidth="1"/>
    <col min="10265" max="10489" width="9" style="6"/>
    <col min="10490" max="10490" width="5.109375" style="6" customWidth="1"/>
    <col min="10491" max="10491" width="22.6640625" style="6" customWidth="1"/>
    <col min="10492" max="10493" width="12.109375" style="6" customWidth="1"/>
    <col min="10494" max="10504" width="10.77734375" style="6" customWidth="1"/>
    <col min="10505" max="10505" width="11.109375" style="6" customWidth="1"/>
    <col min="10506" max="10511" width="10.77734375" style="6" customWidth="1"/>
    <col min="10512" max="10512" width="13.109375" style="6" customWidth="1"/>
    <col min="10513" max="10519" width="10.77734375" style="6" customWidth="1"/>
    <col min="10520" max="10520" width="9.44140625" style="6" customWidth="1"/>
    <col min="10521" max="10745" width="9" style="6"/>
    <col min="10746" max="10746" width="5.109375" style="6" customWidth="1"/>
    <col min="10747" max="10747" width="22.6640625" style="6" customWidth="1"/>
    <col min="10748" max="10749" width="12.109375" style="6" customWidth="1"/>
    <col min="10750" max="10760" width="10.77734375" style="6" customWidth="1"/>
    <col min="10761" max="10761" width="11.109375" style="6" customWidth="1"/>
    <col min="10762" max="10767" width="10.77734375" style="6" customWidth="1"/>
    <col min="10768" max="10768" width="13.109375" style="6" customWidth="1"/>
    <col min="10769" max="10775" width="10.77734375" style="6" customWidth="1"/>
    <col min="10776" max="10776" width="9.44140625" style="6" customWidth="1"/>
    <col min="10777" max="11001" width="9" style="6"/>
    <col min="11002" max="11002" width="5.109375" style="6" customWidth="1"/>
    <col min="11003" max="11003" width="22.6640625" style="6" customWidth="1"/>
    <col min="11004" max="11005" width="12.109375" style="6" customWidth="1"/>
    <col min="11006" max="11016" width="10.77734375" style="6" customWidth="1"/>
    <col min="11017" max="11017" width="11.109375" style="6" customWidth="1"/>
    <col min="11018" max="11023" width="10.77734375" style="6" customWidth="1"/>
    <col min="11024" max="11024" width="13.109375" style="6" customWidth="1"/>
    <col min="11025" max="11031" width="10.77734375" style="6" customWidth="1"/>
    <col min="11032" max="11032" width="9.44140625" style="6" customWidth="1"/>
    <col min="11033" max="11257" width="9" style="6"/>
    <col min="11258" max="11258" width="5.109375" style="6" customWidth="1"/>
    <col min="11259" max="11259" width="22.6640625" style="6" customWidth="1"/>
    <col min="11260" max="11261" width="12.109375" style="6" customWidth="1"/>
    <col min="11262" max="11272" width="10.77734375" style="6" customWidth="1"/>
    <col min="11273" max="11273" width="11.109375" style="6" customWidth="1"/>
    <col min="11274" max="11279" width="10.77734375" style="6" customWidth="1"/>
    <col min="11280" max="11280" width="13.109375" style="6" customWidth="1"/>
    <col min="11281" max="11287" width="10.77734375" style="6" customWidth="1"/>
    <col min="11288" max="11288" width="9.44140625" style="6" customWidth="1"/>
    <col min="11289" max="11513" width="9" style="6"/>
    <col min="11514" max="11514" width="5.109375" style="6" customWidth="1"/>
    <col min="11515" max="11515" width="22.6640625" style="6" customWidth="1"/>
    <col min="11516" max="11517" width="12.109375" style="6" customWidth="1"/>
    <col min="11518" max="11528" width="10.77734375" style="6" customWidth="1"/>
    <col min="11529" max="11529" width="11.109375" style="6" customWidth="1"/>
    <col min="11530" max="11535" width="10.77734375" style="6" customWidth="1"/>
    <col min="11536" max="11536" width="13.109375" style="6" customWidth="1"/>
    <col min="11537" max="11543" width="10.77734375" style="6" customWidth="1"/>
    <col min="11544" max="11544" width="9.44140625" style="6" customWidth="1"/>
    <col min="11545" max="11769" width="9" style="6"/>
    <col min="11770" max="11770" width="5.109375" style="6" customWidth="1"/>
    <col min="11771" max="11771" width="22.6640625" style="6" customWidth="1"/>
    <col min="11772" max="11773" width="12.109375" style="6" customWidth="1"/>
    <col min="11774" max="11784" width="10.77734375" style="6" customWidth="1"/>
    <col min="11785" max="11785" width="11.109375" style="6" customWidth="1"/>
    <col min="11786" max="11791" width="10.77734375" style="6" customWidth="1"/>
    <col min="11792" max="11792" width="13.109375" style="6" customWidth="1"/>
    <col min="11793" max="11799" width="10.77734375" style="6" customWidth="1"/>
    <col min="11800" max="11800" width="9.44140625" style="6" customWidth="1"/>
    <col min="11801" max="12025" width="9" style="6"/>
    <col min="12026" max="12026" width="5.109375" style="6" customWidth="1"/>
    <col min="12027" max="12027" width="22.6640625" style="6" customWidth="1"/>
    <col min="12028" max="12029" width="12.109375" style="6" customWidth="1"/>
    <col min="12030" max="12040" width="10.77734375" style="6" customWidth="1"/>
    <col min="12041" max="12041" width="11.109375" style="6" customWidth="1"/>
    <col min="12042" max="12047" width="10.77734375" style="6" customWidth="1"/>
    <col min="12048" max="12048" width="13.109375" style="6" customWidth="1"/>
    <col min="12049" max="12055" width="10.77734375" style="6" customWidth="1"/>
    <col min="12056" max="12056" width="9.44140625" style="6" customWidth="1"/>
    <col min="12057" max="12281" width="9" style="6"/>
    <col min="12282" max="12282" width="5.109375" style="6" customWidth="1"/>
    <col min="12283" max="12283" width="22.6640625" style="6" customWidth="1"/>
    <col min="12284" max="12285" width="12.109375" style="6" customWidth="1"/>
    <col min="12286" max="12296" width="10.77734375" style="6" customWidth="1"/>
    <col min="12297" max="12297" width="11.109375" style="6" customWidth="1"/>
    <col min="12298" max="12303" width="10.77734375" style="6" customWidth="1"/>
    <col min="12304" max="12304" width="13.109375" style="6" customWidth="1"/>
    <col min="12305" max="12311" width="10.77734375" style="6" customWidth="1"/>
    <col min="12312" max="12312" width="9.44140625" style="6" customWidth="1"/>
    <col min="12313" max="12537" width="9" style="6"/>
    <col min="12538" max="12538" width="5.109375" style="6" customWidth="1"/>
    <col min="12539" max="12539" width="22.6640625" style="6" customWidth="1"/>
    <col min="12540" max="12541" width="12.109375" style="6" customWidth="1"/>
    <col min="12542" max="12552" width="10.77734375" style="6" customWidth="1"/>
    <col min="12553" max="12553" width="11.109375" style="6" customWidth="1"/>
    <col min="12554" max="12559" width="10.77734375" style="6" customWidth="1"/>
    <col min="12560" max="12560" width="13.109375" style="6" customWidth="1"/>
    <col min="12561" max="12567" width="10.77734375" style="6" customWidth="1"/>
    <col min="12568" max="12568" width="9.44140625" style="6" customWidth="1"/>
    <col min="12569" max="12793" width="9" style="6"/>
    <col min="12794" max="12794" width="5.109375" style="6" customWidth="1"/>
    <col min="12795" max="12795" width="22.6640625" style="6" customWidth="1"/>
    <col min="12796" max="12797" width="12.109375" style="6" customWidth="1"/>
    <col min="12798" max="12808" width="10.77734375" style="6" customWidth="1"/>
    <col min="12809" max="12809" width="11.109375" style="6" customWidth="1"/>
    <col min="12810" max="12815" width="10.77734375" style="6" customWidth="1"/>
    <col min="12816" max="12816" width="13.109375" style="6" customWidth="1"/>
    <col min="12817" max="12823" width="10.77734375" style="6" customWidth="1"/>
    <col min="12824" max="12824" width="9.44140625" style="6" customWidth="1"/>
    <col min="12825" max="13049" width="9" style="6"/>
    <col min="13050" max="13050" width="5.109375" style="6" customWidth="1"/>
    <col min="13051" max="13051" width="22.6640625" style="6" customWidth="1"/>
    <col min="13052" max="13053" width="12.109375" style="6" customWidth="1"/>
    <col min="13054" max="13064" width="10.77734375" style="6" customWidth="1"/>
    <col min="13065" max="13065" width="11.109375" style="6" customWidth="1"/>
    <col min="13066" max="13071" width="10.77734375" style="6" customWidth="1"/>
    <col min="13072" max="13072" width="13.109375" style="6" customWidth="1"/>
    <col min="13073" max="13079" width="10.77734375" style="6" customWidth="1"/>
    <col min="13080" max="13080" width="9.44140625" style="6" customWidth="1"/>
    <col min="13081" max="13305" width="9" style="6"/>
    <col min="13306" max="13306" width="5.109375" style="6" customWidth="1"/>
    <col min="13307" max="13307" width="22.6640625" style="6" customWidth="1"/>
    <col min="13308" max="13309" width="12.109375" style="6" customWidth="1"/>
    <col min="13310" max="13320" width="10.77734375" style="6" customWidth="1"/>
    <col min="13321" max="13321" width="11.109375" style="6" customWidth="1"/>
    <col min="13322" max="13327" width="10.77734375" style="6" customWidth="1"/>
    <col min="13328" max="13328" width="13.109375" style="6" customWidth="1"/>
    <col min="13329" max="13335" width="10.77734375" style="6" customWidth="1"/>
    <col min="13336" max="13336" width="9.44140625" style="6" customWidth="1"/>
    <col min="13337" max="13561" width="9" style="6"/>
    <col min="13562" max="13562" width="5.109375" style="6" customWidth="1"/>
    <col min="13563" max="13563" width="22.6640625" style="6" customWidth="1"/>
    <col min="13564" max="13565" width="12.109375" style="6" customWidth="1"/>
    <col min="13566" max="13576" width="10.77734375" style="6" customWidth="1"/>
    <col min="13577" max="13577" width="11.109375" style="6" customWidth="1"/>
    <col min="13578" max="13583" width="10.77734375" style="6" customWidth="1"/>
    <col min="13584" max="13584" width="13.109375" style="6" customWidth="1"/>
    <col min="13585" max="13591" width="10.77734375" style="6" customWidth="1"/>
    <col min="13592" max="13592" width="9.44140625" style="6" customWidth="1"/>
    <col min="13593" max="13817" width="9" style="6"/>
    <col min="13818" max="13818" width="5.109375" style="6" customWidth="1"/>
    <col min="13819" max="13819" width="22.6640625" style="6" customWidth="1"/>
    <col min="13820" max="13821" width="12.109375" style="6" customWidth="1"/>
    <col min="13822" max="13832" width="10.77734375" style="6" customWidth="1"/>
    <col min="13833" max="13833" width="11.109375" style="6" customWidth="1"/>
    <col min="13834" max="13839" width="10.77734375" style="6" customWidth="1"/>
    <col min="13840" max="13840" width="13.109375" style="6" customWidth="1"/>
    <col min="13841" max="13847" width="10.77734375" style="6" customWidth="1"/>
    <col min="13848" max="13848" width="9.44140625" style="6" customWidth="1"/>
    <col min="13849" max="14073" width="9" style="6"/>
    <col min="14074" max="14074" width="5.109375" style="6" customWidth="1"/>
    <col min="14075" max="14075" width="22.6640625" style="6" customWidth="1"/>
    <col min="14076" max="14077" width="12.109375" style="6" customWidth="1"/>
    <col min="14078" max="14088" width="10.77734375" style="6" customWidth="1"/>
    <col min="14089" max="14089" width="11.109375" style="6" customWidth="1"/>
    <col min="14090" max="14095" width="10.77734375" style="6" customWidth="1"/>
    <col min="14096" max="14096" width="13.109375" style="6" customWidth="1"/>
    <col min="14097" max="14103" width="10.77734375" style="6" customWidth="1"/>
    <col min="14104" max="14104" width="9.44140625" style="6" customWidth="1"/>
    <col min="14105" max="14329" width="9" style="6"/>
    <col min="14330" max="14330" width="5.109375" style="6" customWidth="1"/>
    <col min="14331" max="14331" width="22.6640625" style="6" customWidth="1"/>
    <col min="14332" max="14333" width="12.109375" style="6" customWidth="1"/>
    <col min="14334" max="14344" width="10.77734375" style="6" customWidth="1"/>
    <col min="14345" max="14345" width="11.109375" style="6" customWidth="1"/>
    <col min="14346" max="14351" width="10.77734375" style="6" customWidth="1"/>
    <col min="14352" max="14352" width="13.109375" style="6" customWidth="1"/>
    <col min="14353" max="14359" width="10.77734375" style="6" customWidth="1"/>
    <col min="14360" max="14360" width="9.44140625" style="6" customWidth="1"/>
    <col min="14361" max="14585" width="9" style="6"/>
    <col min="14586" max="14586" width="5.109375" style="6" customWidth="1"/>
    <col min="14587" max="14587" width="22.6640625" style="6" customWidth="1"/>
    <col min="14588" max="14589" width="12.109375" style="6" customWidth="1"/>
    <col min="14590" max="14600" width="10.77734375" style="6" customWidth="1"/>
    <col min="14601" max="14601" width="11.109375" style="6" customWidth="1"/>
    <col min="14602" max="14607" width="10.77734375" style="6" customWidth="1"/>
    <col min="14608" max="14608" width="13.109375" style="6" customWidth="1"/>
    <col min="14609" max="14615" width="10.77734375" style="6" customWidth="1"/>
    <col min="14616" max="14616" width="9.44140625" style="6" customWidth="1"/>
    <col min="14617" max="14841" width="9" style="6"/>
    <col min="14842" max="14842" width="5.109375" style="6" customWidth="1"/>
    <col min="14843" max="14843" width="22.6640625" style="6" customWidth="1"/>
    <col min="14844" max="14845" width="12.109375" style="6" customWidth="1"/>
    <col min="14846" max="14856" width="10.77734375" style="6" customWidth="1"/>
    <col min="14857" max="14857" width="11.109375" style="6" customWidth="1"/>
    <col min="14858" max="14863" width="10.77734375" style="6" customWidth="1"/>
    <col min="14864" max="14864" width="13.109375" style="6" customWidth="1"/>
    <col min="14865" max="14871" width="10.77734375" style="6" customWidth="1"/>
    <col min="14872" max="14872" width="9.44140625" style="6" customWidth="1"/>
    <col min="14873" max="15097" width="9" style="6"/>
    <col min="15098" max="15098" width="5.109375" style="6" customWidth="1"/>
    <col min="15099" max="15099" width="22.6640625" style="6" customWidth="1"/>
    <col min="15100" max="15101" width="12.109375" style="6" customWidth="1"/>
    <col min="15102" max="15112" width="10.77734375" style="6" customWidth="1"/>
    <col min="15113" max="15113" width="11.109375" style="6" customWidth="1"/>
    <col min="15114" max="15119" width="10.77734375" style="6" customWidth="1"/>
    <col min="15120" max="15120" width="13.109375" style="6" customWidth="1"/>
    <col min="15121" max="15127" width="10.77734375" style="6" customWidth="1"/>
    <col min="15128" max="15128" width="9.44140625" style="6" customWidth="1"/>
    <col min="15129" max="15353" width="9" style="6"/>
    <col min="15354" max="15354" width="5.109375" style="6" customWidth="1"/>
    <col min="15355" max="15355" width="22.6640625" style="6" customWidth="1"/>
    <col min="15356" max="15357" width="12.109375" style="6" customWidth="1"/>
    <col min="15358" max="15368" width="10.77734375" style="6" customWidth="1"/>
    <col min="15369" max="15369" width="11.109375" style="6" customWidth="1"/>
    <col min="15370" max="15375" width="10.77734375" style="6" customWidth="1"/>
    <col min="15376" max="15376" width="13.109375" style="6" customWidth="1"/>
    <col min="15377" max="15383" width="10.77734375" style="6" customWidth="1"/>
    <col min="15384" max="15384" width="9.44140625" style="6" customWidth="1"/>
    <col min="15385" max="15609" width="9" style="6"/>
    <col min="15610" max="15610" width="5.109375" style="6" customWidth="1"/>
    <col min="15611" max="15611" width="22.6640625" style="6" customWidth="1"/>
    <col min="15612" max="15613" width="12.109375" style="6" customWidth="1"/>
    <col min="15614" max="15624" width="10.77734375" style="6" customWidth="1"/>
    <col min="15625" max="15625" width="11.109375" style="6" customWidth="1"/>
    <col min="15626" max="15631" width="10.77734375" style="6" customWidth="1"/>
    <col min="15632" max="15632" width="13.109375" style="6" customWidth="1"/>
    <col min="15633" max="15639" width="10.77734375" style="6" customWidth="1"/>
    <col min="15640" max="15640" width="9.44140625" style="6" customWidth="1"/>
    <col min="15641" max="15865" width="9" style="6"/>
    <col min="15866" max="15866" width="5.109375" style="6" customWidth="1"/>
    <col min="15867" max="15867" width="22.6640625" style="6" customWidth="1"/>
    <col min="15868" max="15869" width="12.109375" style="6" customWidth="1"/>
    <col min="15870" max="15880" width="10.77734375" style="6" customWidth="1"/>
    <col min="15881" max="15881" width="11.109375" style="6" customWidth="1"/>
    <col min="15882" max="15887" width="10.77734375" style="6" customWidth="1"/>
    <col min="15888" max="15888" width="13.109375" style="6" customWidth="1"/>
    <col min="15889" max="15895" width="10.77734375" style="6" customWidth="1"/>
    <col min="15896" max="15896" width="9.44140625" style="6" customWidth="1"/>
    <col min="15897" max="16121" width="9" style="6"/>
    <col min="16122" max="16122" width="5.109375" style="6" customWidth="1"/>
    <col min="16123" max="16123" width="22.6640625" style="6" customWidth="1"/>
    <col min="16124" max="16125" width="12.109375" style="6" customWidth="1"/>
    <col min="16126" max="16136" width="10.77734375" style="6" customWidth="1"/>
    <col min="16137" max="16137" width="11.109375" style="6" customWidth="1"/>
    <col min="16138" max="16143" width="10.77734375" style="6" customWidth="1"/>
    <col min="16144" max="16144" width="13.109375" style="6" customWidth="1"/>
    <col min="16145" max="16151" width="10.77734375" style="6" customWidth="1"/>
    <col min="16152" max="16152" width="9.44140625" style="6" customWidth="1"/>
    <col min="16153" max="16384" width="9" style="6"/>
  </cols>
  <sheetData>
    <row r="1" spans="1:25" ht="21" customHeight="1">
      <c r="A1" s="4"/>
      <c r="B1" s="4"/>
      <c r="C1" s="5"/>
      <c r="D1" s="5"/>
      <c r="E1" s="5"/>
      <c r="F1" s="5"/>
      <c r="G1" s="5"/>
      <c r="H1" s="5"/>
      <c r="I1" s="5"/>
      <c r="J1" s="5"/>
      <c r="K1" s="5"/>
      <c r="L1" s="5"/>
      <c r="M1" s="5"/>
      <c r="N1" s="5"/>
      <c r="O1" s="5"/>
      <c r="P1" s="5"/>
      <c r="Q1" s="5"/>
      <c r="R1" s="5"/>
      <c r="S1" s="5"/>
      <c r="T1" s="5"/>
      <c r="U1" s="5"/>
      <c r="V1" s="5"/>
      <c r="W1" s="277" t="s">
        <v>605</v>
      </c>
    </row>
    <row r="2" spans="1:25" ht="21" customHeight="1">
      <c r="A2" s="844" t="s">
        <v>633</v>
      </c>
      <c r="B2" s="844"/>
      <c r="C2" s="844"/>
      <c r="D2" s="844"/>
      <c r="E2" s="844"/>
      <c r="F2" s="844"/>
      <c r="G2" s="844"/>
      <c r="H2" s="844"/>
      <c r="I2" s="844"/>
      <c r="J2" s="844"/>
      <c r="K2" s="844"/>
      <c r="L2" s="844"/>
      <c r="M2" s="844"/>
      <c r="N2" s="844"/>
      <c r="O2" s="844"/>
      <c r="P2" s="844"/>
      <c r="Q2" s="844"/>
      <c r="R2" s="844"/>
      <c r="S2" s="844"/>
      <c r="T2" s="844"/>
      <c r="U2" s="844"/>
      <c r="V2" s="844"/>
      <c r="W2" s="844"/>
      <c r="X2" s="844"/>
    </row>
    <row r="3" spans="1:25" ht="21" customHeight="1">
      <c r="A3" s="845" t="s">
        <v>634</v>
      </c>
      <c r="B3" s="845"/>
      <c r="C3" s="845"/>
      <c r="D3" s="845"/>
      <c r="E3" s="845"/>
      <c r="F3" s="845"/>
      <c r="G3" s="845"/>
      <c r="H3" s="845"/>
      <c r="I3" s="845"/>
      <c r="J3" s="845"/>
      <c r="K3" s="845"/>
      <c r="L3" s="845"/>
      <c r="M3" s="845"/>
      <c r="N3" s="845"/>
      <c r="O3" s="845"/>
      <c r="P3" s="845"/>
      <c r="Q3" s="845"/>
      <c r="R3" s="845"/>
      <c r="S3" s="845"/>
      <c r="T3" s="845"/>
      <c r="U3" s="845"/>
      <c r="V3" s="845"/>
      <c r="W3" s="845"/>
      <c r="X3" s="845"/>
    </row>
    <row r="4" spans="1:25" ht="19.5" customHeight="1">
      <c r="A4" s="346"/>
      <c r="B4" s="346"/>
      <c r="C4" s="10"/>
      <c r="D4" s="10"/>
      <c r="E4" s="10"/>
      <c r="F4" s="10"/>
      <c r="G4" s="10"/>
      <c r="H4" s="10"/>
      <c r="I4" s="10"/>
      <c r="J4" s="10"/>
      <c r="K4" s="10"/>
      <c r="L4" s="10"/>
      <c r="M4" s="10"/>
      <c r="N4" s="10"/>
      <c r="O4" s="10"/>
      <c r="P4" s="10"/>
      <c r="Q4" s="10"/>
      <c r="R4" s="10"/>
      <c r="S4" s="10"/>
      <c r="T4" s="10"/>
      <c r="U4" s="10"/>
      <c r="V4" s="10"/>
      <c r="W4" s="10"/>
      <c r="X4" s="10"/>
    </row>
    <row r="5" spans="1:25" s="11" customFormat="1" ht="23.25" customHeight="1">
      <c r="A5" s="851" t="s">
        <v>78</v>
      </c>
      <c r="B5" s="851" t="s">
        <v>596</v>
      </c>
      <c r="C5" s="849" t="s">
        <v>82</v>
      </c>
      <c r="D5" s="849" t="s">
        <v>606</v>
      </c>
      <c r="E5" s="831" t="s">
        <v>29</v>
      </c>
      <c r="F5" s="831"/>
      <c r="G5" s="831"/>
      <c r="H5" s="831"/>
      <c r="I5" s="831"/>
      <c r="J5" s="831"/>
      <c r="K5" s="831"/>
      <c r="L5" s="831"/>
      <c r="M5" s="831"/>
      <c r="N5" s="831"/>
      <c r="O5" s="831"/>
      <c r="P5" s="831"/>
      <c r="Q5" s="831"/>
      <c r="R5" s="831"/>
      <c r="S5" s="831"/>
      <c r="T5" s="831"/>
      <c r="U5" s="831"/>
      <c r="V5" s="831"/>
      <c r="W5" s="849" t="s">
        <v>607</v>
      </c>
      <c r="X5" s="849" t="s">
        <v>608</v>
      </c>
      <c r="Y5" s="849" t="s">
        <v>609</v>
      </c>
    </row>
    <row r="6" spans="1:25" s="11" customFormat="1" ht="23.25" customHeight="1">
      <c r="A6" s="852"/>
      <c r="B6" s="852"/>
      <c r="C6" s="850"/>
      <c r="D6" s="850"/>
      <c r="E6" s="849" t="s">
        <v>610</v>
      </c>
      <c r="F6" s="849" t="s">
        <v>611</v>
      </c>
      <c r="G6" s="849" t="s">
        <v>612</v>
      </c>
      <c r="H6" s="849" t="s">
        <v>613</v>
      </c>
      <c r="I6" s="849" t="s">
        <v>331</v>
      </c>
      <c r="J6" s="849" t="s">
        <v>614</v>
      </c>
      <c r="K6" s="849" t="s">
        <v>615</v>
      </c>
      <c r="L6" s="849" t="s">
        <v>616</v>
      </c>
      <c r="M6" s="849" t="s">
        <v>617</v>
      </c>
      <c r="N6" s="849" t="s">
        <v>618</v>
      </c>
      <c r="O6" s="849" t="s">
        <v>619</v>
      </c>
      <c r="P6" s="849" t="s">
        <v>620</v>
      </c>
      <c r="Q6" s="849" t="s">
        <v>621</v>
      </c>
      <c r="R6" s="849" t="s">
        <v>622</v>
      </c>
      <c r="S6" s="849" t="s">
        <v>623</v>
      </c>
      <c r="T6" s="849" t="s">
        <v>624</v>
      </c>
      <c r="U6" s="849" t="s">
        <v>625</v>
      </c>
      <c r="V6" s="849" t="s">
        <v>626</v>
      </c>
      <c r="W6" s="850"/>
      <c r="X6" s="850"/>
      <c r="Y6" s="850"/>
    </row>
    <row r="7" spans="1:25" s="11" customFormat="1" ht="23.25" customHeight="1">
      <c r="A7" s="852"/>
      <c r="B7" s="852"/>
      <c r="C7" s="850"/>
      <c r="D7" s="850"/>
      <c r="E7" s="850"/>
      <c r="F7" s="850"/>
      <c r="G7" s="850"/>
      <c r="H7" s="850"/>
      <c r="I7" s="850"/>
      <c r="J7" s="850"/>
      <c r="K7" s="850"/>
      <c r="L7" s="850"/>
      <c r="M7" s="850"/>
      <c r="N7" s="850"/>
      <c r="O7" s="850"/>
      <c r="P7" s="850"/>
      <c r="Q7" s="850"/>
      <c r="R7" s="850"/>
      <c r="S7" s="850"/>
      <c r="T7" s="850"/>
      <c r="U7" s="850"/>
      <c r="V7" s="850"/>
      <c r="W7" s="850"/>
      <c r="X7" s="850"/>
      <c r="Y7" s="850"/>
    </row>
    <row r="8" spans="1:25" s="11" customFormat="1" ht="23.25" customHeight="1">
      <c r="A8" s="852"/>
      <c r="B8" s="852"/>
      <c r="C8" s="850"/>
      <c r="D8" s="850"/>
      <c r="E8" s="850"/>
      <c r="F8" s="850"/>
      <c r="G8" s="850"/>
      <c r="H8" s="850"/>
      <c r="I8" s="850"/>
      <c r="J8" s="850"/>
      <c r="K8" s="850"/>
      <c r="L8" s="850"/>
      <c r="M8" s="850"/>
      <c r="N8" s="850"/>
      <c r="O8" s="850"/>
      <c r="P8" s="850"/>
      <c r="Q8" s="850"/>
      <c r="R8" s="850"/>
      <c r="S8" s="850"/>
      <c r="T8" s="850"/>
      <c r="U8" s="850"/>
      <c r="V8" s="850"/>
      <c r="W8" s="850"/>
      <c r="X8" s="850"/>
      <c r="Y8" s="850"/>
    </row>
    <row r="9" spans="1:25" s="11" customFormat="1" ht="23.25" customHeight="1">
      <c r="A9" s="852"/>
      <c r="B9" s="852"/>
      <c r="C9" s="850"/>
      <c r="D9" s="850"/>
      <c r="E9" s="850"/>
      <c r="F9" s="850"/>
      <c r="G9" s="850"/>
      <c r="H9" s="850"/>
      <c r="I9" s="850"/>
      <c r="J9" s="850"/>
      <c r="K9" s="850"/>
      <c r="L9" s="850"/>
      <c r="M9" s="850"/>
      <c r="N9" s="850"/>
      <c r="O9" s="850"/>
      <c r="P9" s="850"/>
      <c r="Q9" s="850"/>
      <c r="R9" s="850"/>
      <c r="S9" s="850"/>
      <c r="T9" s="850"/>
      <c r="U9" s="850"/>
      <c r="V9" s="850"/>
      <c r="W9" s="850"/>
      <c r="X9" s="850"/>
      <c r="Y9" s="850"/>
    </row>
    <row r="10" spans="1:25" s="11" customFormat="1" ht="23.25" customHeight="1">
      <c r="A10" s="852"/>
      <c r="B10" s="852"/>
      <c r="C10" s="850"/>
      <c r="D10" s="850"/>
      <c r="E10" s="850"/>
      <c r="F10" s="850"/>
      <c r="G10" s="850"/>
      <c r="H10" s="850"/>
      <c r="I10" s="850"/>
      <c r="J10" s="850"/>
      <c r="K10" s="850"/>
      <c r="L10" s="850"/>
      <c r="M10" s="850"/>
      <c r="N10" s="850"/>
      <c r="O10" s="850"/>
      <c r="P10" s="850"/>
      <c r="Q10" s="850"/>
      <c r="R10" s="850"/>
      <c r="S10" s="850"/>
      <c r="T10" s="850"/>
      <c r="U10" s="850"/>
      <c r="V10" s="850"/>
      <c r="W10" s="850"/>
      <c r="X10" s="850"/>
      <c r="Y10" s="850"/>
    </row>
    <row r="11" spans="1:25" s="11" customFormat="1" ht="23.25" customHeight="1">
      <c r="A11" s="852"/>
      <c r="B11" s="852"/>
      <c r="C11" s="850"/>
      <c r="D11" s="850"/>
      <c r="E11" s="850"/>
      <c r="F11" s="850"/>
      <c r="G11" s="850"/>
      <c r="H11" s="850"/>
      <c r="I11" s="850"/>
      <c r="J11" s="850"/>
      <c r="K11" s="850"/>
      <c r="L11" s="850"/>
      <c r="M11" s="850"/>
      <c r="N11" s="850"/>
      <c r="O11" s="850"/>
      <c r="P11" s="850"/>
      <c r="Q11" s="850"/>
      <c r="R11" s="850"/>
      <c r="S11" s="850"/>
      <c r="T11" s="850"/>
      <c r="U11" s="850"/>
      <c r="V11" s="850"/>
      <c r="W11" s="850"/>
      <c r="X11" s="850"/>
      <c r="Y11" s="850"/>
    </row>
    <row r="12" spans="1:25" s="11" customFormat="1" ht="23.25" customHeight="1">
      <c r="A12" s="852"/>
      <c r="B12" s="852"/>
      <c r="C12" s="850"/>
      <c r="D12" s="850"/>
      <c r="E12" s="850"/>
      <c r="F12" s="850"/>
      <c r="G12" s="850"/>
      <c r="H12" s="850"/>
      <c r="I12" s="850"/>
      <c r="J12" s="850"/>
      <c r="K12" s="850"/>
      <c r="L12" s="850"/>
      <c r="M12" s="850"/>
      <c r="N12" s="850"/>
      <c r="O12" s="850"/>
      <c r="P12" s="850"/>
      <c r="Q12" s="850"/>
      <c r="R12" s="850"/>
      <c r="S12" s="850"/>
      <c r="T12" s="850"/>
      <c r="U12" s="850"/>
      <c r="V12" s="850"/>
      <c r="W12" s="850"/>
      <c r="X12" s="850"/>
      <c r="Y12" s="850"/>
    </row>
    <row r="13" spans="1:25" s="11" customFormat="1" ht="23.25" customHeight="1">
      <c r="A13" s="852"/>
      <c r="B13" s="852"/>
      <c r="C13" s="850"/>
      <c r="D13" s="850"/>
      <c r="E13" s="850"/>
      <c r="F13" s="850"/>
      <c r="G13" s="850"/>
      <c r="H13" s="850"/>
      <c r="I13" s="850"/>
      <c r="J13" s="850"/>
      <c r="K13" s="850"/>
      <c r="L13" s="850"/>
      <c r="M13" s="850"/>
      <c r="N13" s="850"/>
      <c r="O13" s="850"/>
      <c r="P13" s="850"/>
      <c r="Q13" s="850"/>
      <c r="R13" s="850"/>
      <c r="S13" s="850"/>
      <c r="T13" s="850"/>
      <c r="U13" s="850"/>
      <c r="V13" s="850"/>
      <c r="W13" s="850"/>
      <c r="X13" s="850"/>
      <c r="Y13" s="850"/>
    </row>
    <row r="14" spans="1:25" s="11" customFormat="1" ht="60" customHeight="1">
      <c r="A14" s="838"/>
      <c r="B14" s="838"/>
      <c r="C14" s="836"/>
      <c r="D14" s="836"/>
      <c r="E14" s="836"/>
      <c r="F14" s="836"/>
      <c r="G14" s="836"/>
      <c r="H14" s="836"/>
      <c r="I14" s="836"/>
      <c r="J14" s="836"/>
      <c r="K14" s="836"/>
      <c r="L14" s="836"/>
      <c r="M14" s="836"/>
      <c r="N14" s="836"/>
      <c r="O14" s="836"/>
      <c r="P14" s="836"/>
      <c r="Q14" s="836"/>
      <c r="R14" s="836"/>
      <c r="S14" s="836"/>
      <c r="T14" s="836"/>
      <c r="U14" s="836"/>
      <c r="V14" s="836"/>
      <c r="W14" s="836"/>
      <c r="X14" s="836"/>
      <c r="Y14" s="836"/>
    </row>
    <row r="15" spans="1:25" s="2" customFormat="1" ht="17.25" customHeight="1">
      <c r="A15" s="1" t="s">
        <v>4</v>
      </c>
      <c r="B15" s="1" t="s">
        <v>5</v>
      </c>
      <c r="C15" s="1">
        <v>1</v>
      </c>
      <c r="D15" s="1">
        <f t="shared" ref="D15:V15" si="0">C15+1</f>
        <v>2</v>
      </c>
      <c r="E15" s="1">
        <f t="shared" si="0"/>
        <v>3</v>
      </c>
      <c r="F15" s="1">
        <f t="shared" si="0"/>
        <v>4</v>
      </c>
      <c r="G15" s="1">
        <f t="shared" si="0"/>
        <v>5</v>
      </c>
      <c r="H15" s="1">
        <f t="shared" si="0"/>
        <v>6</v>
      </c>
      <c r="I15" s="1">
        <f t="shared" si="0"/>
        <v>7</v>
      </c>
      <c r="J15" s="1">
        <f t="shared" si="0"/>
        <v>8</v>
      </c>
      <c r="K15" s="1">
        <f t="shared" si="0"/>
        <v>9</v>
      </c>
      <c r="L15" s="1">
        <f t="shared" si="0"/>
        <v>10</v>
      </c>
      <c r="M15" s="1">
        <f t="shared" si="0"/>
        <v>11</v>
      </c>
      <c r="N15" s="1">
        <f t="shared" si="0"/>
        <v>12</v>
      </c>
      <c r="O15" s="1">
        <f t="shared" si="0"/>
        <v>13</v>
      </c>
      <c r="P15" s="1">
        <f t="shared" si="0"/>
        <v>14</v>
      </c>
      <c r="Q15" s="1">
        <f t="shared" si="0"/>
        <v>15</v>
      </c>
      <c r="R15" s="1">
        <f t="shared" si="0"/>
        <v>16</v>
      </c>
      <c r="S15" s="1">
        <f t="shared" si="0"/>
        <v>17</v>
      </c>
      <c r="T15" s="1">
        <f t="shared" si="0"/>
        <v>18</v>
      </c>
      <c r="U15" s="1">
        <f t="shared" si="0"/>
        <v>19</v>
      </c>
      <c r="V15" s="1">
        <f t="shared" si="0"/>
        <v>20</v>
      </c>
      <c r="W15" s="1">
        <f t="shared" ref="W15" si="1">V15+1</f>
        <v>21</v>
      </c>
      <c r="X15" s="1">
        <f t="shared" ref="X15" si="2">W15+1</f>
        <v>22</v>
      </c>
      <c r="Y15" s="1">
        <f t="shared" ref="Y15" si="3">X15+1</f>
        <v>23</v>
      </c>
    </row>
    <row r="16" spans="1:25" s="277" customFormat="1" ht="36" customHeight="1">
      <c r="A16" s="15"/>
      <c r="B16" s="505" t="s">
        <v>30</v>
      </c>
      <c r="C16" s="502">
        <f>SUM(C17:C28)</f>
        <v>10272</v>
      </c>
      <c r="D16" s="502">
        <f>SUM(D17:D28)</f>
        <v>10272</v>
      </c>
      <c r="E16" s="502">
        <f>SUM(E17:E28)</f>
        <v>300</v>
      </c>
      <c r="F16" s="502">
        <f t="shared" ref="F16:W16" si="4">SUM(F17:F28)</f>
        <v>307</v>
      </c>
      <c r="G16" s="502">
        <f t="shared" si="4"/>
        <v>0</v>
      </c>
      <c r="H16" s="502">
        <f t="shared" si="4"/>
        <v>3360</v>
      </c>
      <c r="I16" s="502">
        <f t="shared" si="4"/>
        <v>1838</v>
      </c>
      <c r="J16" s="502">
        <f t="shared" si="4"/>
        <v>0</v>
      </c>
      <c r="K16" s="502">
        <f t="shared" si="4"/>
        <v>215</v>
      </c>
      <c r="L16" s="502">
        <f t="shared" si="4"/>
        <v>575</v>
      </c>
      <c r="M16" s="502">
        <f t="shared" si="4"/>
        <v>0</v>
      </c>
      <c r="N16" s="502">
        <f t="shared" si="4"/>
        <v>27</v>
      </c>
      <c r="O16" s="502">
        <f t="shared" si="4"/>
        <v>26</v>
      </c>
      <c r="P16" s="502">
        <f t="shared" si="4"/>
        <v>3300</v>
      </c>
      <c r="Q16" s="502">
        <f t="shared" si="4"/>
        <v>0</v>
      </c>
      <c r="R16" s="502">
        <f t="shared" si="4"/>
        <v>0</v>
      </c>
      <c r="S16" s="502">
        <f t="shared" si="4"/>
        <v>0</v>
      </c>
      <c r="T16" s="502">
        <f t="shared" si="4"/>
        <v>324</v>
      </c>
      <c r="U16" s="502">
        <f t="shared" si="4"/>
        <v>0</v>
      </c>
      <c r="V16" s="502">
        <f t="shared" si="4"/>
        <v>0</v>
      </c>
      <c r="W16" s="502">
        <f t="shared" si="4"/>
        <v>0</v>
      </c>
      <c r="X16" s="502"/>
      <c r="Y16" s="502"/>
    </row>
    <row r="17" spans="1:25" s="10" customFormat="1" ht="36" customHeight="1">
      <c r="A17" s="21">
        <v>1</v>
      </c>
      <c r="B17" s="22" t="s">
        <v>101</v>
      </c>
      <c r="C17" s="20">
        <f t="shared" ref="C17:C28" si="5">D17+W17+X17</f>
        <v>4172</v>
      </c>
      <c r="D17" s="20">
        <f t="shared" ref="D17:D28" si="6">SUM(E17:V17)</f>
        <v>4172</v>
      </c>
      <c r="E17" s="20">
        <v>300</v>
      </c>
      <c r="F17" s="20">
        <v>70</v>
      </c>
      <c r="G17" s="20"/>
      <c r="H17" s="20">
        <v>900</v>
      </c>
      <c r="I17" s="20">
        <v>900</v>
      </c>
      <c r="J17" s="20"/>
      <c r="K17" s="20">
        <v>90</v>
      </c>
      <c r="L17" s="20">
        <v>200</v>
      </c>
      <c r="M17" s="20"/>
      <c r="N17" s="20">
        <v>20</v>
      </c>
      <c r="O17" s="20">
        <v>2</v>
      </c>
      <c r="P17" s="20">
        <v>1600</v>
      </c>
      <c r="Q17" s="20"/>
      <c r="R17" s="20"/>
      <c r="S17" s="20"/>
      <c r="T17" s="20">
        <v>90</v>
      </c>
      <c r="U17" s="20"/>
      <c r="V17" s="20"/>
      <c r="W17" s="20"/>
      <c r="X17" s="20"/>
      <c r="Y17" s="20"/>
    </row>
    <row r="18" spans="1:25" s="10" customFormat="1" ht="36" customHeight="1">
      <c r="A18" s="21">
        <v>2</v>
      </c>
      <c r="B18" s="22" t="s">
        <v>102</v>
      </c>
      <c r="C18" s="20">
        <f t="shared" si="5"/>
        <v>2867</v>
      </c>
      <c r="D18" s="20">
        <f t="shared" si="6"/>
        <v>2867</v>
      </c>
      <c r="E18" s="20"/>
      <c r="F18" s="20">
        <v>10</v>
      </c>
      <c r="G18" s="20"/>
      <c r="H18" s="20">
        <v>900</v>
      </c>
      <c r="I18" s="20">
        <v>500</v>
      </c>
      <c r="J18" s="20"/>
      <c r="K18" s="20">
        <v>50</v>
      </c>
      <c r="L18" s="20">
        <v>150</v>
      </c>
      <c r="M18" s="20"/>
      <c r="N18" s="20">
        <v>2</v>
      </c>
      <c r="O18" s="20">
        <v>5</v>
      </c>
      <c r="P18" s="20">
        <v>1200</v>
      </c>
      <c r="Q18" s="20"/>
      <c r="R18" s="20"/>
      <c r="S18" s="20"/>
      <c r="T18" s="20">
        <v>50</v>
      </c>
      <c r="U18" s="20"/>
      <c r="V18" s="20"/>
      <c r="W18" s="20"/>
      <c r="X18" s="20"/>
      <c r="Y18" s="20"/>
    </row>
    <row r="19" spans="1:25" s="10" customFormat="1" ht="36" customHeight="1">
      <c r="A19" s="21">
        <v>3</v>
      </c>
      <c r="B19" s="22" t="s">
        <v>103</v>
      </c>
      <c r="C19" s="20">
        <f t="shared" si="5"/>
        <v>380</v>
      </c>
      <c r="D19" s="20">
        <f t="shared" si="6"/>
        <v>380</v>
      </c>
      <c r="E19" s="20"/>
      <c r="F19" s="20"/>
      <c r="G19" s="20"/>
      <c r="H19" s="20">
        <v>50</v>
      </c>
      <c r="I19" s="20">
        <v>120</v>
      </c>
      <c r="J19" s="20"/>
      <c r="K19" s="20">
        <v>20</v>
      </c>
      <c r="L19" s="20">
        <v>32</v>
      </c>
      <c r="M19" s="20"/>
      <c r="N19" s="20">
        <v>1</v>
      </c>
      <c r="O19" s="20">
        <v>5</v>
      </c>
      <c r="P19" s="20">
        <v>150</v>
      </c>
      <c r="Q19" s="20"/>
      <c r="R19" s="20"/>
      <c r="S19" s="20"/>
      <c r="T19" s="20">
        <v>2</v>
      </c>
      <c r="U19" s="20"/>
      <c r="V19" s="20"/>
      <c r="W19" s="20"/>
      <c r="X19" s="20"/>
      <c r="Y19" s="20"/>
    </row>
    <row r="20" spans="1:25" s="10" customFormat="1" ht="36" customHeight="1">
      <c r="A20" s="21">
        <v>4</v>
      </c>
      <c r="B20" s="22" t="s">
        <v>104</v>
      </c>
      <c r="C20" s="20">
        <f t="shared" si="5"/>
        <v>820</v>
      </c>
      <c r="D20" s="20">
        <f t="shared" si="6"/>
        <v>820</v>
      </c>
      <c r="E20" s="20"/>
      <c r="F20" s="20"/>
      <c r="G20" s="20"/>
      <c r="H20" s="20">
        <v>170</v>
      </c>
      <c r="I20" s="20">
        <v>160</v>
      </c>
      <c r="J20" s="20"/>
      <c r="K20" s="20">
        <v>23</v>
      </c>
      <c r="L20" s="20">
        <v>55</v>
      </c>
      <c r="M20" s="20"/>
      <c r="N20" s="20">
        <v>3</v>
      </c>
      <c r="O20" s="20">
        <v>14</v>
      </c>
      <c r="P20" s="20">
        <v>350</v>
      </c>
      <c r="Q20" s="20"/>
      <c r="R20" s="20"/>
      <c r="S20" s="20"/>
      <c r="T20" s="20">
        <v>45</v>
      </c>
      <c r="U20" s="20"/>
      <c r="V20" s="20"/>
      <c r="W20" s="20"/>
      <c r="X20" s="20"/>
      <c r="Y20" s="20"/>
    </row>
    <row r="21" spans="1:25" s="10" customFormat="1" ht="36" customHeight="1">
      <c r="A21" s="21">
        <v>5</v>
      </c>
      <c r="B21" s="22" t="s">
        <v>105</v>
      </c>
      <c r="C21" s="20">
        <f t="shared" si="5"/>
        <v>243</v>
      </c>
      <c r="D21" s="20">
        <f t="shared" si="6"/>
        <v>243</v>
      </c>
      <c r="E21" s="20"/>
      <c r="F21" s="20"/>
      <c r="G21" s="20"/>
      <c r="H21" s="20">
        <v>95</v>
      </c>
      <c r="I21" s="20">
        <v>60</v>
      </c>
      <c r="J21" s="20"/>
      <c r="K21" s="20">
        <v>2</v>
      </c>
      <c r="L21" s="20">
        <v>25</v>
      </c>
      <c r="M21" s="20"/>
      <c r="N21" s="20">
        <v>1</v>
      </c>
      <c r="O21" s="20"/>
      <c r="P21" s="20"/>
      <c r="Q21" s="20"/>
      <c r="R21" s="20"/>
      <c r="S21" s="20"/>
      <c r="T21" s="20">
        <v>60</v>
      </c>
      <c r="U21" s="20"/>
      <c r="V21" s="20"/>
      <c r="W21" s="20"/>
      <c r="X21" s="20"/>
      <c r="Y21" s="20"/>
    </row>
    <row r="22" spans="1:25" s="10" customFormat="1" ht="36" customHeight="1">
      <c r="A22" s="21">
        <v>6</v>
      </c>
      <c r="B22" s="22" t="s">
        <v>109</v>
      </c>
      <c r="C22" s="20">
        <f t="shared" si="5"/>
        <v>134</v>
      </c>
      <c r="D22" s="20">
        <f t="shared" si="6"/>
        <v>134</v>
      </c>
      <c r="E22" s="20"/>
      <c r="F22" s="20"/>
      <c r="G22" s="20"/>
      <c r="H22" s="20">
        <v>30</v>
      </c>
      <c r="I22" s="20">
        <v>35</v>
      </c>
      <c r="J22" s="20"/>
      <c r="K22" s="20">
        <v>6</v>
      </c>
      <c r="L22" s="20">
        <v>60</v>
      </c>
      <c r="M22" s="20"/>
      <c r="N22" s="20"/>
      <c r="O22" s="20"/>
      <c r="P22" s="20"/>
      <c r="Q22" s="20"/>
      <c r="R22" s="20"/>
      <c r="S22" s="20"/>
      <c r="T22" s="20">
        <v>3</v>
      </c>
      <c r="U22" s="20"/>
      <c r="V22" s="20"/>
      <c r="W22" s="20"/>
      <c r="X22" s="20"/>
      <c r="Y22" s="20"/>
    </row>
    <row r="23" spans="1:25" s="10" customFormat="1" ht="36" customHeight="1">
      <c r="A23" s="21">
        <v>7</v>
      </c>
      <c r="B23" s="22" t="s">
        <v>110</v>
      </c>
      <c r="C23" s="20">
        <f t="shared" si="5"/>
        <v>51</v>
      </c>
      <c r="D23" s="20">
        <f t="shared" si="6"/>
        <v>51</v>
      </c>
      <c r="E23" s="20"/>
      <c r="F23" s="20"/>
      <c r="G23" s="20"/>
      <c r="H23" s="20">
        <v>10</v>
      </c>
      <c r="I23" s="20">
        <v>5</v>
      </c>
      <c r="J23" s="20"/>
      <c r="K23" s="20"/>
      <c r="L23" s="20">
        <v>16</v>
      </c>
      <c r="M23" s="20"/>
      <c r="N23" s="20"/>
      <c r="O23" s="20"/>
      <c r="P23" s="20"/>
      <c r="Q23" s="20"/>
      <c r="R23" s="20"/>
      <c r="S23" s="20"/>
      <c r="T23" s="20">
        <v>20</v>
      </c>
      <c r="U23" s="20"/>
      <c r="V23" s="20"/>
      <c r="W23" s="20"/>
      <c r="X23" s="20"/>
      <c r="Y23" s="20"/>
    </row>
    <row r="24" spans="1:25" s="10" customFormat="1" ht="36" customHeight="1">
      <c r="A24" s="21">
        <v>8</v>
      </c>
      <c r="B24" s="22" t="s">
        <v>106</v>
      </c>
      <c r="C24" s="20">
        <f t="shared" si="5"/>
        <v>1300</v>
      </c>
      <c r="D24" s="20">
        <f t="shared" si="6"/>
        <v>1300</v>
      </c>
      <c r="E24" s="20"/>
      <c r="F24" s="20">
        <v>27</v>
      </c>
      <c r="G24" s="20"/>
      <c r="H24" s="20">
        <v>1200</v>
      </c>
      <c r="I24" s="20">
        <v>35</v>
      </c>
      <c r="J24" s="20"/>
      <c r="K24" s="20">
        <v>20</v>
      </c>
      <c r="L24" s="20">
        <v>10</v>
      </c>
      <c r="M24" s="20"/>
      <c r="N24" s="20"/>
      <c r="O24" s="20"/>
      <c r="P24" s="20"/>
      <c r="Q24" s="20"/>
      <c r="R24" s="20"/>
      <c r="S24" s="20"/>
      <c r="T24" s="20">
        <v>8</v>
      </c>
      <c r="U24" s="20"/>
      <c r="V24" s="20"/>
      <c r="W24" s="20"/>
      <c r="X24" s="20"/>
      <c r="Y24" s="20"/>
    </row>
    <row r="25" spans="1:25" s="10" customFormat="1" ht="36" customHeight="1">
      <c r="A25" s="21">
        <v>9</v>
      </c>
      <c r="B25" s="22" t="s">
        <v>108</v>
      </c>
      <c r="C25" s="20">
        <f t="shared" si="5"/>
        <v>20</v>
      </c>
      <c r="D25" s="20">
        <f t="shared" si="6"/>
        <v>20</v>
      </c>
      <c r="E25" s="20"/>
      <c r="F25" s="20"/>
      <c r="G25" s="20"/>
      <c r="H25" s="20"/>
      <c r="I25" s="20">
        <v>2</v>
      </c>
      <c r="J25" s="20"/>
      <c r="K25" s="20">
        <v>1</v>
      </c>
      <c r="L25" s="20">
        <v>2</v>
      </c>
      <c r="M25" s="20"/>
      <c r="N25" s="20"/>
      <c r="O25" s="20"/>
      <c r="P25" s="20"/>
      <c r="Q25" s="20"/>
      <c r="R25" s="20"/>
      <c r="S25" s="20"/>
      <c r="T25" s="20">
        <v>15</v>
      </c>
      <c r="U25" s="20"/>
      <c r="V25" s="20"/>
      <c r="W25" s="20"/>
      <c r="X25" s="20"/>
      <c r="Y25" s="20"/>
    </row>
    <row r="26" spans="1:25" s="10" customFormat="1" ht="36" customHeight="1">
      <c r="A26" s="21">
        <v>10</v>
      </c>
      <c r="B26" s="22" t="s">
        <v>107</v>
      </c>
      <c r="C26" s="20">
        <f t="shared" si="5"/>
        <v>255</v>
      </c>
      <c r="D26" s="20">
        <f t="shared" si="6"/>
        <v>255</v>
      </c>
      <c r="E26" s="20"/>
      <c r="F26" s="20">
        <v>200</v>
      </c>
      <c r="G26" s="20"/>
      <c r="H26" s="20">
        <v>5</v>
      </c>
      <c r="I26" s="20">
        <v>15</v>
      </c>
      <c r="J26" s="20"/>
      <c r="K26" s="20">
        <v>2</v>
      </c>
      <c r="L26" s="20">
        <v>8</v>
      </c>
      <c r="M26" s="20"/>
      <c r="N26" s="20"/>
      <c r="O26" s="20"/>
      <c r="P26" s="20"/>
      <c r="Q26" s="20"/>
      <c r="R26" s="20"/>
      <c r="S26" s="20"/>
      <c r="T26" s="20">
        <v>25</v>
      </c>
      <c r="U26" s="20"/>
      <c r="V26" s="20"/>
      <c r="W26" s="20"/>
      <c r="X26" s="20"/>
      <c r="Y26" s="20"/>
    </row>
    <row r="27" spans="1:25" s="10" customFormat="1" ht="36" customHeight="1">
      <c r="A27" s="21">
        <v>11</v>
      </c>
      <c r="B27" s="22" t="s">
        <v>111</v>
      </c>
      <c r="C27" s="20">
        <f t="shared" si="5"/>
        <v>17</v>
      </c>
      <c r="D27" s="20">
        <f t="shared" si="6"/>
        <v>17</v>
      </c>
      <c r="E27" s="20"/>
      <c r="F27" s="20"/>
      <c r="G27" s="20"/>
      <c r="H27" s="20"/>
      <c r="I27" s="20">
        <v>5</v>
      </c>
      <c r="J27" s="20"/>
      <c r="K27" s="20">
        <v>1</v>
      </c>
      <c r="L27" s="20">
        <v>7</v>
      </c>
      <c r="M27" s="20"/>
      <c r="N27" s="20"/>
      <c r="O27" s="20"/>
      <c r="P27" s="20"/>
      <c r="Q27" s="20"/>
      <c r="R27" s="20"/>
      <c r="S27" s="20"/>
      <c r="T27" s="20">
        <v>4</v>
      </c>
      <c r="U27" s="20"/>
      <c r="V27" s="20"/>
      <c r="W27" s="20"/>
      <c r="X27" s="20"/>
      <c r="Y27" s="20"/>
    </row>
    <row r="28" spans="1:25" s="10" customFormat="1" ht="36" customHeight="1">
      <c r="A28" s="21">
        <v>12</v>
      </c>
      <c r="B28" s="22" t="s">
        <v>112</v>
      </c>
      <c r="C28" s="20">
        <f t="shared" si="5"/>
        <v>13</v>
      </c>
      <c r="D28" s="20">
        <f t="shared" si="6"/>
        <v>13</v>
      </c>
      <c r="E28" s="20"/>
      <c r="F28" s="20"/>
      <c r="G28" s="20"/>
      <c r="H28" s="20"/>
      <c r="I28" s="20">
        <v>1</v>
      </c>
      <c r="J28" s="20"/>
      <c r="K28" s="20"/>
      <c r="L28" s="20">
        <v>10</v>
      </c>
      <c r="M28" s="20"/>
      <c r="N28" s="20"/>
      <c r="O28" s="20"/>
      <c r="P28" s="20"/>
      <c r="Q28" s="20"/>
      <c r="R28" s="20"/>
      <c r="S28" s="20"/>
      <c r="T28" s="20">
        <v>2</v>
      </c>
      <c r="U28" s="20"/>
      <c r="V28" s="20"/>
      <c r="W28" s="20"/>
      <c r="X28" s="20"/>
      <c r="Y28" s="20"/>
    </row>
    <row r="29" spans="1:25" ht="15.95"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row>
    <row r="30" spans="1:25" ht="27" customHeight="1">
      <c r="A30" s="12" t="s">
        <v>603</v>
      </c>
      <c r="B30" s="29"/>
      <c r="C30" s="10"/>
      <c r="D30" s="10"/>
      <c r="E30" s="10"/>
      <c r="F30" s="10"/>
      <c r="G30" s="10"/>
      <c r="H30" s="10"/>
      <c r="I30" s="10"/>
      <c r="J30" s="10"/>
      <c r="K30" s="10"/>
      <c r="L30" s="10"/>
      <c r="M30" s="10"/>
      <c r="N30" s="10"/>
      <c r="O30" s="10"/>
      <c r="P30" s="10"/>
      <c r="Q30" s="10"/>
      <c r="R30" s="10"/>
      <c r="S30" s="10"/>
      <c r="T30" s="10"/>
      <c r="U30" s="10"/>
      <c r="V30" s="10"/>
      <c r="W30" s="10"/>
      <c r="X30" s="10"/>
    </row>
    <row r="31" spans="1:25" ht="14.25" customHeight="1">
      <c r="B31" s="12" t="s">
        <v>31</v>
      </c>
      <c r="C31" s="29"/>
    </row>
    <row r="32" spans="1:25" ht="20.25" customHeight="1">
      <c r="B32" s="12" t="s">
        <v>32</v>
      </c>
      <c r="C32" s="12"/>
    </row>
    <row r="33" spans="1:24" ht="18.75">
      <c r="A33" s="10"/>
      <c r="B33" s="12" t="s">
        <v>627</v>
      </c>
      <c r="C33" s="10"/>
      <c r="D33" s="10"/>
      <c r="E33" s="10"/>
      <c r="F33" s="10"/>
      <c r="G33" s="10"/>
      <c r="H33" s="10"/>
      <c r="I33" s="10"/>
      <c r="J33" s="10"/>
      <c r="K33" s="10"/>
      <c r="L33" s="10"/>
      <c r="M33" s="10"/>
      <c r="N33" s="10"/>
      <c r="O33" s="10"/>
      <c r="P33" s="10"/>
      <c r="Q33" s="10"/>
      <c r="R33" s="10"/>
      <c r="S33" s="10"/>
      <c r="T33" s="10"/>
      <c r="U33" s="10"/>
      <c r="V33" s="10"/>
      <c r="W33" s="10"/>
      <c r="X33" s="10"/>
    </row>
    <row r="34" spans="1:24" ht="18.75">
      <c r="A34" s="10"/>
      <c r="B34" s="10"/>
      <c r="C34" s="10"/>
      <c r="D34" s="10"/>
      <c r="E34" s="10"/>
      <c r="F34" s="10"/>
      <c r="G34" s="10"/>
      <c r="H34" s="10"/>
      <c r="I34" s="10"/>
      <c r="J34" s="10"/>
      <c r="K34" s="10"/>
      <c r="L34" s="10"/>
      <c r="M34" s="10"/>
      <c r="N34" s="10"/>
      <c r="O34" s="10"/>
      <c r="P34" s="10"/>
      <c r="Q34" s="10"/>
      <c r="R34" s="10"/>
      <c r="S34" s="10"/>
      <c r="T34" s="10"/>
      <c r="U34" s="10"/>
      <c r="V34" s="10"/>
      <c r="W34" s="10"/>
      <c r="X34" s="10"/>
    </row>
    <row r="35" spans="1:24" ht="18.75">
      <c r="A35" s="10"/>
      <c r="B35" s="10"/>
      <c r="C35" s="10"/>
      <c r="D35" s="10"/>
      <c r="E35" s="10"/>
      <c r="F35" s="10"/>
      <c r="G35" s="10"/>
      <c r="H35" s="10"/>
      <c r="I35" s="10"/>
      <c r="J35" s="10"/>
      <c r="K35" s="10"/>
      <c r="L35" s="10"/>
      <c r="M35" s="10"/>
      <c r="N35" s="10"/>
      <c r="O35" s="10"/>
      <c r="P35" s="10"/>
      <c r="Q35" s="10"/>
      <c r="R35" s="10"/>
      <c r="S35" s="10"/>
      <c r="T35" s="10"/>
      <c r="U35" s="10"/>
      <c r="V35" s="10"/>
      <c r="W35" s="10"/>
      <c r="X35" s="10"/>
    </row>
    <row r="36" spans="1:24" ht="18.75">
      <c r="A36" s="10"/>
      <c r="B36" s="10"/>
      <c r="C36" s="10"/>
      <c r="D36" s="10"/>
      <c r="E36" s="10"/>
      <c r="F36" s="10"/>
      <c r="G36" s="10"/>
      <c r="H36" s="10"/>
      <c r="I36" s="10"/>
      <c r="J36" s="10"/>
      <c r="K36" s="10"/>
      <c r="L36" s="10"/>
      <c r="M36" s="10"/>
      <c r="N36" s="10"/>
      <c r="O36" s="10"/>
      <c r="P36" s="10"/>
      <c r="Q36" s="10"/>
      <c r="R36" s="10"/>
      <c r="S36" s="10"/>
      <c r="T36" s="10"/>
      <c r="U36" s="10"/>
      <c r="V36" s="10"/>
      <c r="W36" s="10"/>
      <c r="X36" s="10"/>
    </row>
    <row r="37" spans="1:24" ht="18.75">
      <c r="A37" s="10"/>
      <c r="B37" s="10"/>
      <c r="C37" s="10"/>
      <c r="D37" s="10"/>
      <c r="E37" s="10"/>
      <c r="F37" s="10"/>
      <c r="G37" s="10"/>
      <c r="H37" s="10"/>
      <c r="I37" s="10"/>
      <c r="J37" s="10"/>
      <c r="K37" s="10"/>
      <c r="L37" s="10"/>
      <c r="M37" s="10"/>
      <c r="N37" s="10"/>
      <c r="O37" s="10"/>
      <c r="P37" s="10"/>
      <c r="Q37" s="10"/>
      <c r="R37" s="10"/>
      <c r="S37" s="10"/>
      <c r="T37" s="10"/>
      <c r="U37" s="10"/>
      <c r="V37" s="10"/>
      <c r="W37" s="10"/>
      <c r="X37" s="10"/>
    </row>
    <row r="38" spans="1:24" ht="18.75">
      <c r="A38" s="10"/>
      <c r="B38" s="10"/>
      <c r="C38" s="10"/>
      <c r="D38" s="10"/>
      <c r="E38" s="10"/>
      <c r="F38" s="10"/>
      <c r="G38" s="10"/>
      <c r="H38" s="10"/>
      <c r="I38" s="10"/>
      <c r="J38" s="10"/>
      <c r="K38" s="10"/>
      <c r="L38" s="10"/>
      <c r="M38" s="10"/>
      <c r="N38" s="10"/>
      <c r="O38" s="10"/>
      <c r="P38" s="10"/>
      <c r="Q38" s="10"/>
      <c r="R38" s="10"/>
      <c r="S38" s="10"/>
      <c r="T38" s="10"/>
      <c r="U38" s="10"/>
      <c r="V38" s="10"/>
      <c r="W38" s="10"/>
      <c r="X38" s="10"/>
    </row>
    <row r="39" spans="1:24" ht="18.75">
      <c r="A39" s="10"/>
      <c r="B39" s="10"/>
      <c r="C39" s="10"/>
      <c r="D39" s="10"/>
      <c r="E39" s="10"/>
      <c r="F39" s="10"/>
      <c r="G39" s="10"/>
      <c r="H39" s="10"/>
      <c r="I39" s="10"/>
      <c r="J39" s="10"/>
      <c r="K39" s="10"/>
      <c r="L39" s="10"/>
      <c r="M39" s="10"/>
      <c r="N39" s="10"/>
      <c r="O39" s="10"/>
      <c r="P39" s="10"/>
      <c r="Q39" s="10"/>
      <c r="R39" s="10"/>
      <c r="S39" s="10"/>
      <c r="T39" s="10"/>
      <c r="U39" s="10"/>
      <c r="V39" s="10"/>
      <c r="W39" s="10"/>
      <c r="X39" s="10"/>
    </row>
    <row r="40" spans="1:24" ht="18.75">
      <c r="A40" s="10"/>
      <c r="B40" s="10"/>
      <c r="C40" s="10"/>
      <c r="D40" s="10"/>
      <c r="E40" s="10"/>
      <c r="F40" s="10"/>
      <c r="G40" s="10"/>
      <c r="H40" s="10"/>
      <c r="I40" s="10"/>
      <c r="J40" s="10"/>
      <c r="K40" s="10"/>
      <c r="L40" s="10"/>
      <c r="M40" s="10"/>
      <c r="N40" s="10"/>
      <c r="O40" s="10"/>
      <c r="P40" s="10"/>
      <c r="Q40" s="10"/>
      <c r="R40" s="10"/>
      <c r="S40" s="10"/>
      <c r="T40" s="10"/>
      <c r="U40" s="10"/>
      <c r="V40" s="10"/>
      <c r="W40" s="10"/>
      <c r="X40" s="10"/>
    </row>
    <row r="41" spans="1:24" ht="22.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row>
    <row r="42" spans="1:24" ht="18.75">
      <c r="A42" s="10"/>
      <c r="B42" s="10"/>
      <c r="C42" s="10"/>
      <c r="D42" s="10"/>
      <c r="E42" s="10"/>
      <c r="F42" s="10"/>
      <c r="G42" s="10"/>
      <c r="H42" s="10"/>
      <c r="I42" s="10"/>
      <c r="J42" s="10"/>
      <c r="K42" s="10"/>
      <c r="L42" s="10"/>
      <c r="M42" s="10"/>
      <c r="N42" s="10"/>
      <c r="O42" s="10"/>
      <c r="P42" s="10"/>
      <c r="Q42" s="10"/>
      <c r="R42" s="10"/>
      <c r="S42" s="10"/>
      <c r="T42" s="10"/>
      <c r="U42" s="10"/>
      <c r="V42" s="10"/>
      <c r="W42" s="10"/>
      <c r="X42" s="10"/>
    </row>
    <row r="43" spans="1:24" ht="18.75">
      <c r="A43" s="10"/>
      <c r="B43" s="10"/>
      <c r="C43" s="10"/>
      <c r="D43" s="10"/>
      <c r="E43" s="10"/>
      <c r="F43" s="10"/>
      <c r="G43" s="10"/>
      <c r="H43" s="10"/>
      <c r="I43" s="10"/>
      <c r="J43" s="10"/>
      <c r="K43" s="10"/>
      <c r="L43" s="10"/>
      <c r="M43" s="10"/>
      <c r="N43" s="10"/>
      <c r="O43" s="10"/>
      <c r="P43" s="10"/>
      <c r="Q43" s="10"/>
      <c r="R43" s="10"/>
      <c r="S43" s="10"/>
      <c r="T43" s="10"/>
      <c r="U43" s="10"/>
      <c r="V43" s="10"/>
      <c r="W43" s="10"/>
      <c r="X43" s="10"/>
    </row>
    <row r="44" spans="1:24" ht="18.75">
      <c r="A44" s="10"/>
      <c r="B44" s="10"/>
      <c r="C44" s="10"/>
      <c r="D44" s="10"/>
      <c r="E44" s="10"/>
      <c r="F44" s="10"/>
      <c r="G44" s="10"/>
      <c r="H44" s="10"/>
      <c r="I44" s="10"/>
      <c r="J44" s="10"/>
      <c r="K44" s="10"/>
      <c r="L44" s="10"/>
      <c r="M44" s="10"/>
      <c r="N44" s="10"/>
      <c r="O44" s="10"/>
      <c r="P44" s="10"/>
      <c r="Q44" s="10"/>
      <c r="R44" s="10"/>
      <c r="S44" s="10"/>
      <c r="T44" s="10"/>
      <c r="U44" s="10"/>
      <c r="V44" s="10"/>
      <c r="W44" s="10"/>
      <c r="X44" s="10"/>
    </row>
    <row r="45" spans="1:24" ht="18.75">
      <c r="A45" s="10"/>
      <c r="B45" s="10"/>
      <c r="C45" s="10"/>
      <c r="D45" s="10"/>
      <c r="E45" s="10"/>
      <c r="F45" s="10"/>
      <c r="G45" s="10"/>
      <c r="H45" s="10"/>
      <c r="I45" s="10"/>
      <c r="J45" s="10"/>
      <c r="K45" s="10"/>
      <c r="L45" s="10"/>
      <c r="M45" s="10"/>
      <c r="N45" s="10"/>
      <c r="O45" s="10"/>
      <c r="P45" s="10"/>
      <c r="Q45" s="10"/>
      <c r="R45" s="10"/>
      <c r="S45" s="10"/>
      <c r="T45" s="10"/>
      <c r="U45" s="10"/>
      <c r="V45" s="10"/>
      <c r="W45" s="10"/>
      <c r="X45" s="10"/>
    </row>
  </sheetData>
  <mergeCells count="28">
    <mergeCell ref="Y5:Y14"/>
    <mergeCell ref="E6:E14"/>
    <mergeCell ref="F6:F14"/>
    <mergeCell ref="G6:G14"/>
    <mergeCell ref="H6:H14"/>
    <mergeCell ref="I6:I14"/>
    <mergeCell ref="J6:J14"/>
    <mergeCell ref="K6:K14"/>
    <mergeCell ref="L6:L14"/>
    <mergeCell ref="M6:M14"/>
    <mergeCell ref="N6:N14"/>
    <mergeCell ref="O6:O14"/>
    <mergeCell ref="P6:P14"/>
    <mergeCell ref="R6:R14"/>
    <mergeCell ref="S6:S14"/>
    <mergeCell ref="T6:T14"/>
    <mergeCell ref="A2:X2"/>
    <mergeCell ref="A3:X3"/>
    <mergeCell ref="A5:A14"/>
    <mergeCell ref="B5:B14"/>
    <mergeCell ref="C5:C14"/>
    <mergeCell ref="D5:D14"/>
    <mergeCell ref="E5:V5"/>
    <mergeCell ref="W5:W14"/>
    <mergeCell ref="Q6:Q14"/>
    <mergeCell ref="X5:X14"/>
    <mergeCell ref="U6:U14"/>
    <mergeCell ref="V6:V14"/>
  </mergeCells>
  <printOptions horizontalCentered="1"/>
  <pageMargins left="0.51" right="0.35433070866141703" top="0.511811023622047" bottom="0.43307086614173201" header="0.27559055118110198" footer="0.196850393700787"/>
  <pageSetup paperSize="9" scale="46" fitToHeight="0" orientation="landscape" r:id="rId1"/>
  <headerFooter alignWithMargins="0">
    <oddFooter>&amp;C&amp;".VnTime,  Italic"&amp;8
&amp;".VnTimeH,Regular"&amp;12&amp;P/&amp;N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47</vt:i4>
      </vt:variant>
    </vt:vector>
  </HeadingPairs>
  <TitlesOfParts>
    <vt:vector size="77" baseType="lpstr">
      <vt:lpstr>PL12</vt:lpstr>
      <vt:lpstr>PL13</vt:lpstr>
      <vt:lpstr>PL14</vt:lpstr>
      <vt:lpstr>15</vt:lpstr>
      <vt:lpstr>16</vt:lpstr>
      <vt:lpstr>17</vt:lpstr>
      <vt:lpstr>PL19</vt:lpstr>
      <vt:lpstr>PL20</vt:lpstr>
      <vt:lpstr>PL21</vt:lpstr>
      <vt:lpstr>PL22</vt:lpstr>
      <vt:lpstr>PL23</vt:lpstr>
      <vt:lpstr>PL24</vt:lpstr>
      <vt:lpstr>PL25</vt:lpstr>
      <vt:lpstr>PL26</vt:lpstr>
      <vt:lpstr>PL27</vt:lpstr>
      <vt:lpstr>PL28</vt:lpstr>
      <vt:lpstr>PL29</vt:lpstr>
      <vt:lpstr>30</vt:lpstr>
      <vt:lpstr>PL31</vt:lpstr>
      <vt:lpstr>32</vt:lpstr>
      <vt:lpstr>33</vt:lpstr>
      <vt:lpstr>34</vt:lpstr>
      <vt:lpstr>35</vt:lpstr>
      <vt:lpstr>36</vt:lpstr>
      <vt:lpstr>37</vt:lpstr>
      <vt:lpstr>PL38</vt:lpstr>
      <vt:lpstr>39</vt:lpstr>
      <vt:lpstr>41</vt:lpstr>
      <vt:lpstr>42</vt:lpstr>
      <vt:lpstr>46</vt:lpstr>
      <vt:lpstr>'15'!Print_Area</vt:lpstr>
      <vt:lpstr>'16'!Print_Area</vt:lpstr>
      <vt:lpstr>'17'!Print_Area</vt:lpstr>
      <vt:lpstr>'30'!Print_Area</vt:lpstr>
      <vt:lpstr>'32'!Print_Area</vt:lpstr>
      <vt:lpstr>'33'!Print_Area</vt:lpstr>
      <vt:lpstr>'34'!Print_Area</vt:lpstr>
      <vt:lpstr>'35'!Print_Area</vt:lpstr>
      <vt:lpstr>'36'!Print_Area</vt:lpstr>
      <vt:lpstr>'37'!Print_Area</vt:lpstr>
      <vt:lpstr>'39'!Print_Area</vt:lpstr>
      <vt:lpstr>'41'!Print_Area</vt:lpstr>
      <vt:lpstr>'42'!Print_Area</vt:lpstr>
      <vt:lpstr>'46'!Print_Area</vt:lpstr>
      <vt:lpstr>'PL12'!Print_Area</vt:lpstr>
      <vt:lpstr>'PL13'!Print_Area</vt:lpstr>
      <vt:lpstr>'PL14'!Print_Area</vt:lpstr>
      <vt:lpstr>'PL19'!Print_Area</vt:lpstr>
      <vt:lpstr>'PL20'!Print_Area</vt:lpstr>
      <vt:lpstr>'PL21'!Print_Area</vt:lpstr>
      <vt:lpstr>'PL22'!Print_Area</vt:lpstr>
      <vt:lpstr>'PL25'!Print_Area</vt:lpstr>
      <vt:lpstr>'PL26'!Print_Area</vt:lpstr>
      <vt:lpstr>'PL27'!Print_Area</vt:lpstr>
      <vt:lpstr>'15'!Print_Titles</vt:lpstr>
      <vt:lpstr>'16'!Print_Titles</vt:lpstr>
      <vt:lpstr>'17'!Print_Titles</vt:lpstr>
      <vt:lpstr>'30'!Print_Titles</vt:lpstr>
      <vt:lpstr>'32'!Print_Titles</vt:lpstr>
      <vt:lpstr>'33'!Print_Titles</vt:lpstr>
      <vt:lpstr>'34'!Print_Titles</vt:lpstr>
      <vt:lpstr>'35'!Print_Titles</vt:lpstr>
      <vt:lpstr>'37'!Print_Titles</vt:lpstr>
      <vt:lpstr>'41'!Print_Titles</vt:lpstr>
      <vt:lpstr>'46'!Print_Titles</vt:lpstr>
      <vt:lpstr>'PL12'!Print_Titles</vt:lpstr>
      <vt:lpstr>'PL13'!Print_Titles</vt:lpstr>
      <vt:lpstr>'PL14'!Print_Titles</vt:lpstr>
      <vt:lpstr>'PL19'!Print_Titles</vt:lpstr>
      <vt:lpstr>'PL21'!Print_Titles</vt:lpstr>
      <vt:lpstr>'PL22'!Print_Titles</vt:lpstr>
      <vt:lpstr>'PL23'!Print_Titles</vt:lpstr>
      <vt:lpstr>'PL24'!Print_Titles</vt:lpstr>
      <vt:lpstr>'PL25'!Print_Titles</vt:lpstr>
      <vt:lpstr>'PL26'!Print_Titles</vt:lpstr>
      <vt:lpstr>'PL27'!Print_Titles</vt:lpstr>
      <vt:lpstr>'PL28'!Print_Titles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Canh Nguyễn Văn</dc:creator>
  <cp:lastModifiedBy>Sp- User</cp:lastModifiedBy>
  <cp:lastPrinted>2024-12-15T10:09:00Z</cp:lastPrinted>
  <dcterms:created xsi:type="dcterms:W3CDTF">2021-10-15T07:32:16Z</dcterms:created>
  <dcterms:modified xsi:type="dcterms:W3CDTF">2024-12-15T10:09:14Z</dcterms:modified>
</cp:coreProperties>
</file>